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orkspace_debian\afijo-pr\202108\"/>
    </mc:Choice>
  </mc:AlternateContent>
  <bookViews>
    <workbookView xWindow="0" yWindow="0" windowWidth="24000" windowHeight="11025"/>
  </bookViews>
  <sheets>
    <sheet name="Curico 08-21" sheetId="1" r:id="rId1"/>
    <sheet name="Hoja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C7" i="1"/>
  <c r="B7" i="1"/>
  <c r="P9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14" i="1"/>
  <c r="O313" i="1"/>
  <c r="O249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8" i="1"/>
  <c r="O177" i="1"/>
  <c r="O176" i="1"/>
  <c r="O175" i="1"/>
  <c r="O174" i="1"/>
  <c r="O173" i="1"/>
  <c r="O160" i="1"/>
  <c r="O159" i="1"/>
  <c r="O158" i="1"/>
  <c r="O157" i="1"/>
  <c r="O156" i="1"/>
  <c r="O155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AV383" i="1"/>
  <c r="AD376" i="1"/>
  <c r="AW376" i="1" s="1"/>
  <c r="AX376" i="1" s="1"/>
  <c r="AB376" i="1"/>
  <c r="V376" i="1"/>
  <c r="U376" i="1"/>
  <c r="AD375" i="1"/>
  <c r="AW375" i="1" s="1"/>
  <c r="AX375" i="1" s="1"/>
  <c r="AB375" i="1"/>
  <c r="AC375" i="1" s="1"/>
  <c r="V375" i="1"/>
  <c r="U375" i="1"/>
  <c r="AD374" i="1"/>
  <c r="AB374" i="1"/>
  <c r="AC374" i="1" s="1"/>
  <c r="V374" i="1"/>
  <c r="U374" i="1"/>
  <c r="AD373" i="1"/>
  <c r="AW373" i="1" s="1"/>
  <c r="AX373" i="1" s="1"/>
  <c r="AB373" i="1"/>
  <c r="V373" i="1"/>
  <c r="U373" i="1"/>
  <c r="AW372" i="1"/>
  <c r="AX372" i="1" s="1"/>
  <c r="AY372" i="1" s="1"/>
  <c r="AD372" i="1"/>
  <c r="AB372" i="1"/>
  <c r="AC372" i="1" s="1"/>
  <c r="V372" i="1"/>
  <c r="U372" i="1"/>
  <c r="AD371" i="1"/>
  <c r="AW371" i="1" s="1"/>
  <c r="AX371" i="1" s="1"/>
  <c r="AB371" i="1"/>
  <c r="V371" i="1"/>
  <c r="U371" i="1"/>
  <c r="AD370" i="1"/>
  <c r="AW370" i="1" s="1"/>
  <c r="AX370" i="1" s="1"/>
  <c r="AB370" i="1"/>
  <c r="V370" i="1"/>
  <c r="U370" i="1"/>
  <c r="AJ369" i="1"/>
  <c r="AD369" i="1"/>
  <c r="AK369" i="1" s="1"/>
  <c r="AL369" i="1" s="1"/>
  <c r="AA369" i="1"/>
  <c r="AB369" i="1" s="1"/>
  <c r="V369" i="1"/>
  <c r="U369" i="1"/>
  <c r="AJ368" i="1"/>
  <c r="AD368" i="1"/>
  <c r="AA368" i="1"/>
  <c r="AB368" i="1" s="1"/>
  <c r="V368" i="1"/>
  <c r="U368" i="1"/>
  <c r="AJ367" i="1"/>
  <c r="AD367" i="1"/>
  <c r="AO367" i="1" s="1"/>
  <c r="AA367" i="1"/>
  <c r="V367" i="1"/>
  <c r="U367" i="1"/>
  <c r="AJ366" i="1"/>
  <c r="AD366" i="1"/>
  <c r="AO366" i="1" s="1"/>
  <c r="AA366" i="1"/>
  <c r="V366" i="1"/>
  <c r="U366" i="1"/>
  <c r="AJ365" i="1"/>
  <c r="AD365" i="1"/>
  <c r="AA365" i="1"/>
  <c r="V365" i="1"/>
  <c r="U365" i="1"/>
  <c r="AJ364" i="1"/>
  <c r="AD364" i="1"/>
  <c r="AK364" i="1" s="1"/>
  <c r="AL364" i="1" s="1"/>
  <c r="AA364" i="1"/>
  <c r="V364" i="1"/>
  <c r="U364" i="1"/>
  <c r="AO363" i="1"/>
  <c r="AJ363" i="1"/>
  <c r="AD363" i="1"/>
  <c r="AK363" i="1" s="1"/>
  <c r="AL363" i="1" s="1"/>
  <c r="AA363" i="1"/>
  <c r="AB363" i="1" s="1"/>
  <c r="V363" i="1"/>
  <c r="U363" i="1"/>
  <c r="AJ362" i="1"/>
  <c r="AD362" i="1"/>
  <c r="AO362" i="1" s="1"/>
  <c r="AA362" i="1"/>
  <c r="V362" i="1"/>
  <c r="U362" i="1"/>
  <c r="AD361" i="1"/>
  <c r="AE361" i="1" s="1"/>
  <c r="V361" i="1"/>
  <c r="U361" i="1"/>
  <c r="M361" i="1"/>
  <c r="P361" i="1" s="1"/>
  <c r="Y360" i="1"/>
  <c r="X360" i="1"/>
  <c r="T360" i="1"/>
  <c r="AD360" i="1" s="1"/>
  <c r="M360" i="1"/>
  <c r="AD359" i="1"/>
  <c r="Y359" i="1"/>
  <c r="Z359" i="1" s="1"/>
  <c r="X359" i="1"/>
  <c r="T359" i="1"/>
  <c r="M359" i="1"/>
  <c r="Y358" i="1"/>
  <c r="Z358" i="1" s="1"/>
  <c r="AA358" i="1" s="1"/>
  <c r="X358" i="1"/>
  <c r="T358" i="1"/>
  <c r="M358" i="1"/>
  <c r="Y357" i="1"/>
  <c r="Z357" i="1" s="1"/>
  <c r="AA357" i="1" s="1"/>
  <c r="AB357" i="1" s="1"/>
  <c r="X357" i="1"/>
  <c r="T357" i="1"/>
  <c r="M357" i="1"/>
  <c r="Y356" i="1"/>
  <c r="Z356" i="1" s="1"/>
  <c r="X356" i="1"/>
  <c r="T356" i="1"/>
  <c r="M356" i="1"/>
  <c r="Y355" i="1"/>
  <c r="Z355" i="1" s="1"/>
  <c r="X355" i="1"/>
  <c r="T355" i="1"/>
  <c r="AE355" i="1" s="1"/>
  <c r="M355" i="1"/>
  <c r="Y354" i="1"/>
  <c r="Z354" i="1" s="1"/>
  <c r="AA354" i="1" s="1"/>
  <c r="AB354" i="1" s="1"/>
  <c r="X354" i="1"/>
  <c r="T354" i="1"/>
  <c r="M354" i="1"/>
  <c r="Y353" i="1"/>
  <c r="X353" i="1"/>
  <c r="T353" i="1"/>
  <c r="M353" i="1"/>
  <c r="Y352" i="1"/>
  <c r="X352" i="1"/>
  <c r="T352" i="1"/>
  <c r="AD352" i="1" s="1"/>
  <c r="M352" i="1"/>
  <c r="AD351" i="1"/>
  <c r="Y351" i="1"/>
  <c r="X351" i="1"/>
  <c r="T351" i="1"/>
  <c r="M351" i="1"/>
  <c r="Y350" i="1"/>
  <c r="X350" i="1"/>
  <c r="T350" i="1"/>
  <c r="M350" i="1"/>
  <c r="Y349" i="1"/>
  <c r="Z349" i="1" s="1"/>
  <c r="X349" i="1"/>
  <c r="T349" i="1"/>
  <c r="AD349" i="1" s="1"/>
  <c r="M349" i="1"/>
  <c r="AE348" i="1"/>
  <c r="AD348" i="1"/>
  <c r="Y348" i="1"/>
  <c r="X348" i="1"/>
  <c r="M348" i="1"/>
  <c r="P348" i="1" s="1"/>
  <c r="O348" i="1" s="1"/>
  <c r="AD347" i="1"/>
  <c r="AE347" i="1" s="1"/>
  <c r="Y347" i="1"/>
  <c r="Z347" i="1" s="1"/>
  <c r="X347" i="1"/>
  <c r="M347" i="1"/>
  <c r="P347" i="1" s="1"/>
  <c r="O347" i="1" s="1"/>
  <c r="AE346" i="1"/>
  <c r="AD346" i="1"/>
  <c r="Y346" i="1"/>
  <c r="X346" i="1"/>
  <c r="AF346" i="1" s="1"/>
  <c r="P346" i="1"/>
  <c r="O346" i="1" s="1"/>
  <c r="M346" i="1"/>
  <c r="AD345" i="1"/>
  <c r="AE345" i="1" s="1"/>
  <c r="Y345" i="1"/>
  <c r="X345" i="1"/>
  <c r="M345" i="1"/>
  <c r="P345" i="1" s="1"/>
  <c r="O345" i="1" s="1"/>
  <c r="AD344" i="1"/>
  <c r="AE344" i="1" s="1"/>
  <c r="Y344" i="1"/>
  <c r="X344" i="1"/>
  <c r="M344" i="1"/>
  <c r="P344" i="1" s="1"/>
  <c r="O344" i="1" s="1"/>
  <c r="AD343" i="1"/>
  <c r="AE343" i="1" s="1"/>
  <c r="Y343" i="1"/>
  <c r="X343" i="1"/>
  <c r="M343" i="1"/>
  <c r="P343" i="1" s="1"/>
  <c r="O343" i="1" s="1"/>
  <c r="AD342" i="1"/>
  <c r="AE342" i="1" s="1"/>
  <c r="Y342" i="1"/>
  <c r="X342" i="1"/>
  <c r="M342" i="1"/>
  <c r="P342" i="1" s="1"/>
  <c r="O342" i="1" s="1"/>
  <c r="AD341" i="1"/>
  <c r="AE341" i="1" s="1"/>
  <c r="Y341" i="1"/>
  <c r="Z341" i="1" s="1"/>
  <c r="X341" i="1"/>
  <c r="M341" i="1"/>
  <c r="P341" i="1" s="1"/>
  <c r="O341" i="1" s="1"/>
  <c r="AE340" i="1"/>
  <c r="AD340" i="1"/>
  <c r="Y340" i="1"/>
  <c r="X340" i="1"/>
  <c r="AF340" i="1" s="1"/>
  <c r="M340" i="1"/>
  <c r="P340" i="1" s="1"/>
  <c r="O340" i="1" s="1"/>
  <c r="AE339" i="1"/>
  <c r="AD339" i="1"/>
  <c r="Y339" i="1"/>
  <c r="X339" i="1"/>
  <c r="M339" i="1"/>
  <c r="P339" i="1" s="1"/>
  <c r="O339" i="1" s="1"/>
  <c r="AE338" i="1"/>
  <c r="AD338" i="1"/>
  <c r="Y338" i="1"/>
  <c r="Z338" i="1" s="1"/>
  <c r="X338" i="1"/>
  <c r="M338" i="1"/>
  <c r="P338" i="1" s="1"/>
  <c r="O338" i="1" s="1"/>
  <c r="AE337" i="1"/>
  <c r="AD337" i="1"/>
  <c r="Y337" i="1"/>
  <c r="X337" i="1"/>
  <c r="M337" i="1"/>
  <c r="P337" i="1" s="1"/>
  <c r="O337" i="1" s="1"/>
  <c r="AD336" i="1"/>
  <c r="AE336" i="1" s="1"/>
  <c r="Y336" i="1"/>
  <c r="X336" i="1"/>
  <c r="M336" i="1"/>
  <c r="P336" i="1" s="1"/>
  <c r="O336" i="1" s="1"/>
  <c r="AD335" i="1"/>
  <c r="AE335" i="1" s="1"/>
  <c r="Y335" i="1"/>
  <c r="X335" i="1"/>
  <c r="M335" i="1"/>
  <c r="P335" i="1" s="1"/>
  <c r="O335" i="1" s="1"/>
  <c r="AD334" i="1"/>
  <c r="AE334" i="1" s="1"/>
  <c r="Y334" i="1"/>
  <c r="X334" i="1"/>
  <c r="M334" i="1"/>
  <c r="P334" i="1" s="1"/>
  <c r="O334" i="1" s="1"/>
  <c r="AE333" i="1"/>
  <c r="AD333" i="1"/>
  <c r="Y333" i="1"/>
  <c r="Z333" i="1" s="1"/>
  <c r="AA333" i="1" s="1"/>
  <c r="X333" i="1"/>
  <c r="M333" i="1"/>
  <c r="P333" i="1" s="1"/>
  <c r="O333" i="1" s="1"/>
  <c r="AD332" i="1"/>
  <c r="AE332" i="1" s="1"/>
  <c r="Y332" i="1"/>
  <c r="X332" i="1"/>
  <c r="AF332" i="1" s="1"/>
  <c r="M332" i="1"/>
  <c r="P332" i="1" s="1"/>
  <c r="O332" i="1" s="1"/>
  <c r="AD331" i="1"/>
  <c r="AE331" i="1" s="1"/>
  <c r="Y331" i="1"/>
  <c r="Z331" i="1" s="1"/>
  <c r="AA331" i="1" s="1"/>
  <c r="X331" i="1"/>
  <c r="M331" i="1"/>
  <c r="P331" i="1" s="1"/>
  <c r="O331" i="1" s="1"/>
  <c r="AD330" i="1"/>
  <c r="AE330" i="1" s="1"/>
  <c r="Y330" i="1"/>
  <c r="Z330" i="1" s="1"/>
  <c r="X330" i="1"/>
  <c r="M330" i="1"/>
  <c r="P330" i="1" s="1"/>
  <c r="O330" i="1" s="1"/>
  <c r="AD329" i="1"/>
  <c r="AE329" i="1" s="1"/>
  <c r="Y329" i="1"/>
  <c r="Z329" i="1" s="1"/>
  <c r="X329" i="1"/>
  <c r="M329" i="1"/>
  <c r="P329" i="1" s="1"/>
  <c r="O329" i="1" s="1"/>
  <c r="AD328" i="1"/>
  <c r="AE328" i="1" s="1"/>
  <c r="Y328" i="1"/>
  <c r="X328" i="1"/>
  <c r="M328" i="1"/>
  <c r="P328" i="1" s="1"/>
  <c r="O328" i="1" s="1"/>
  <c r="AD327" i="1"/>
  <c r="Y327" i="1"/>
  <c r="Z327" i="1" s="1"/>
  <c r="AA327" i="1" s="1"/>
  <c r="AB327" i="1" s="1"/>
  <c r="X327" i="1"/>
  <c r="M327" i="1"/>
  <c r="P327" i="1" s="1"/>
  <c r="O327" i="1" s="1"/>
  <c r="AE326" i="1"/>
  <c r="AD326" i="1"/>
  <c r="Y326" i="1"/>
  <c r="Z326" i="1" s="1"/>
  <c r="X326" i="1"/>
  <c r="M326" i="1"/>
  <c r="P326" i="1" s="1"/>
  <c r="O326" i="1" s="1"/>
  <c r="AD325" i="1"/>
  <c r="AE325" i="1" s="1"/>
  <c r="Y325" i="1"/>
  <c r="Z325" i="1" s="1"/>
  <c r="X325" i="1"/>
  <c r="M325" i="1"/>
  <c r="P325" i="1" s="1"/>
  <c r="O325" i="1" s="1"/>
  <c r="AD324" i="1"/>
  <c r="AE324" i="1" s="1"/>
  <c r="Y324" i="1"/>
  <c r="X324" i="1"/>
  <c r="P324" i="1"/>
  <c r="O324" i="1" s="1"/>
  <c r="M324" i="1"/>
  <c r="AD323" i="1"/>
  <c r="AE323" i="1" s="1"/>
  <c r="Y323" i="1"/>
  <c r="X323" i="1"/>
  <c r="M323" i="1"/>
  <c r="P323" i="1" s="1"/>
  <c r="O323" i="1" s="1"/>
  <c r="AD322" i="1"/>
  <c r="AE322" i="1" s="1"/>
  <c r="Y322" i="1"/>
  <c r="X322" i="1"/>
  <c r="M322" i="1"/>
  <c r="P322" i="1" s="1"/>
  <c r="O322" i="1" s="1"/>
  <c r="AD321" i="1"/>
  <c r="AE321" i="1" s="1"/>
  <c r="Y321" i="1"/>
  <c r="Z321" i="1" s="1"/>
  <c r="X321" i="1"/>
  <c r="M321" i="1"/>
  <c r="P321" i="1" s="1"/>
  <c r="O321" i="1" s="1"/>
  <c r="AD320" i="1"/>
  <c r="AE320" i="1" s="1"/>
  <c r="Y320" i="1"/>
  <c r="X320" i="1"/>
  <c r="M320" i="1"/>
  <c r="P320" i="1" s="1"/>
  <c r="O320" i="1" s="1"/>
  <c r="AE319" i="1"/>
  <c r="AD319" i="1"/>
  <c r="Y319" i="1"/>
  <c r="Z319" i="1" s="1"/>
  <c r="AA319" i="1" s="1"/>
  <c r="AB319" i="1" s="1"/>
  <c r="X319" i="1"/>
  <c r="M319" i="1"/>
  <c r="P319" i="1" s="1"/>
  <c r="O319" i="1" s="1"/>
  <c r="AD318" i="1"/>
  <c r="AE318" i="1" s="1"/>
  <c r="Y318" i="1"/>
  <c r="Z318" i="1" s="1"/>
  <c r="X318" i="1"/>
  <c r="M318" i="1"/>
  <c r="P318" i="1" s="1"/>
  <c r="O318" i="1" s="1"/>
  <c r="AD317" i="1"/>
  <c r="AE317" i="1" s="1"/>
  <c r="Y317" i="1"/>
  <c r="X317" i="1"/>
  <c r="M317" i="1"/>
  <c r="P317" i="1" s="1"/>
  <c r="O317" i="1" s="1"/>
  <c r="AD316" i="1"/>
  <c r="AE316" i="1" s="1"/>
  <c r="Y316" i="1"/>
  <c r="X316" i="1"/>
  <c r="M316" i="1"/>
  <c r="P316" i="1" s="1"/>
  <c r="O316" i="1" s="1"/>
  <c r="AD315" i="1"/>
  <c r="AE315" i="1" s="1"/>
  <c r="Y315" i="1"/>
  <c r="X315" i="1"/>
  <c r="M315" i="1"/>
  <c r="P315" i="1" s="1"/>
  <c r="O315" i="1" s="1"/>
  <c r="AE314" i="1"/>
  <c r="AD314" i="1"/>
  <c r="Y314" i="1"/>
  <c r="X314" i="1"/>
  <c r="M314" i="1"/>
  <c r="AD313" i="1"/>
  <c r="AE313" i="1" s="1"/>
  <c r="Y313" i="1"/>
  <c r="Z313" i="1" s="1"/>
  <c r="X313" i="1"/>
  <c r="AF313" i="1" s="1"/>
  <c r="M313" i="1"/>
  <c r="P313" i="1" s="1"/>
  <c r="AD312" i="1"/>
  <c r="AE312" i="1" s="1"/>
  <c r="Y312" i="1"/>
  <c r="X312" i="1"/>
  <c r="M312" i="1"/>
  <c r="P312" i="1" s="1"/>
  <c r="O312" i="1" s="1"/>
  <c r="AD311" i="1"/>
  <c r="AE311" i="1" s="1"/>
  <c r="Y311" i="1"/>
  <c r="X311" i="1"/>
  <c r="M311" i="1"/>
  <c r="P311" i="1" s="1"/>
  <c r="O311" i="1" s="1"/>
  <c r="AD310" i="1"/>
  <c r="AE310" i="1" s="1"/>
  <c r="Y310" i="1"/>
  <c r="X310" i="1"/>
  <c r="AF310" i="1" s="1"/>
  <c r="M310" i="1"/>
  <c r="P310" i="1" s="1"/>
  <c r="O310" i="1" s="1"/>
  <c r="AD309" i="1"/>
  <c r="Y309" i="1"/>
  <c r="X309" i="1"/>
  <c r="M309" i="1"/>
  <c r="P309" i="1" s="1"/>
  <c r="O309" i="1" s="1"/>
  <c r="AD308" i="1"/>
  <c r="AE308" i="1" s="1"/>
  <c r="Y308" i="1"/>
  <c r="Z308" i="1" s="1"/>
  <c r="X308" i="1"/>
  <c r="M308" i="1"/>
  <c r="P308" i="1" s="1"/>
  <c r="O308" i="1" s="1"/>
  <c r="AD307" i="1"/>
  <c r="AE307" i="1" s="1"/>
  <c r="Y307" i="1"/>
  <c r="Z307" i="1" s="1"/>
  <c r="X307" i="1"/>
  <c r="M307" i="1"/>
  <c r="P307" i="1" s="1"/>
  <c r="O307" i="1" s="1"/>
  <c r="AD306" i="1"/>
  <c r="AE306" i="1" s="1"/>
  <c r="Y306" i="1"/>
  <c r="Z306" i="1" s="1"/>
  <c r="X306" i="1"/>
  <c r="M306" i="1"/>
  <c r="P306" i="1" s="1"/>
  <c r="O306" i="1" s="1"/>
  <c r="AD305" i="1"/>
  <c r="AE305" i="1" s="1"/>
  <c r="Y305" i="1"/>
  <c r="Z305" i="1" s="1"/>
  <c r="AA305" i="1" s="1"/>
  <c r="AB305" i="1" s="1"/>
  <c r="X305" i="1"/>
  <c r="M305" i="1"/>
  <c r="P305" i="1" s="1"/>
  <c r="O305" i="1" s="1"/>
  <c r="AD304" i="1"/>
  <c r="AE304" i="1" s="1"/>
  <c r="Y304" i="1"/>
  <c r="X304" i="1"/>
  <c r="M304" i="1"/>
  <c r="P304" i="1" s="1"/>
  <c r="O304" i="1" s="1"/>
  <c r="AD303" i="1"/>
  <c r="AE303" i="1" s="1"/>
  <c r="Y303" i="1"/>
  <c r="Z303" i="1" s="1"/>
  <c r="X303" i="1"/>
  <c r="M303" i="1"/>
  <c r="P303" i="1" s="1"/>
  <c r="O303" i="1" s="1"/>
  <c r="AD302" i="1"/>
  <c r="AE302" i="1" s="1"/>
  <c r="Y302" i="1"/>
  <c r="X302" i="1"/>
  <c r="M302" i="1"/>
  <c r="P302" i="1" s="1"/>
  <c r="O302" i="1" s="1"/>
  <c r="AD301" i="1"/>
  <c r="AE301" i="1" s="1"/>
  <c r="Y301" i="1"/>
  <c r="X301" i="1"/>
  <c r="AF301" i="1" s="1"/>
  <c r="M301" i="1"/>
  <c r="P301" i="1" s="1"/>
  <c r="O301" i="1" s="1"/>
  <c r="AD300" i="1"/>
  <c r="AE300" i="1" s="1"/>
  <c r="Y300" i="1"/>
  <c r="X300" i="1"/>
  <c r="M300" i="1"/>
  <c r="P300" i="1" s="1"/>
  <c r="O300" i="1" s="1"/>
  <c r="AD299" i="1"/>
  <c r="AE299" i="1" s="1"/>
  <c r="Y299" i="1"/>
  <c r="Z299" i="1" s="1"/>
  <c r="AA299" i="1" s="1"/>
  <c r="X299" i="1"/>
  <c r="M299" i="1"/>
  <c r="P299" i="1" s="1"/>
  <c r="O299" i="1" s="1"/>
  <c r="AD298" i="1"/>
  <c r="AE298" i="1" s="1"/>
  <c r="Y298" i="1"/>
  <c r="Z298" i="1" s="1"/>
  <c r="X298" i="1"/>
  <c r="M298" i="1"/>
  <c r="P298" i="1" s="1"/>
  <c r="O298" i="1" s="1"/>
  <c r="AD297" i="1"/>
  <c r="AE297" i="1" s="1"/>
  <c r="Y297" i="1"/>
  <c r="Z297" i="1" s="1"/>
  <c r="AA297" i="1" s="1"/>
  <c r="AB297" i="1" s="1"/>
  <c r="AC297" i="1" s="1"/>
  <c r="X297" i="1"/>
  <c r="AF297" i="1" s="1"/>
  <c r="M297" i="1"/>
  <c r="P297" i="1" s="1"/>
  <c r="O297" i="1" s="1"/>
  <c r="AD296" i="1"/>
  <c r="AE296" i="1" s="1"/>
  <c r="Y296" i="1"/>
  <c r="Z296" i="1" s="1"/>
  <c r="X296" i="1"/>
  <c r="AF296" i="1" s="1"/>
  <c r="M296" i="1"/>
  <c r="P296" i="1" s="1"/>
  <c r="O296" i="1" s="1"/>
  <c r="AD295" i="1"/>
  <c r="AE295" i="1" s="1"/>
  <c r="Y295" i="1"/>
  <c r="Z295" i="1" s="1"/>
  <c r="X295" i="1"/>
  <c r="M295" i="1"/>
  <c r="P295" i="1" s="1"/>
  <c r="O295" i="1" s="1"/>
  <c r="AD294" i="1"/>
  <c r="AE294" i="1" s="1"/>
  <c r="Y294" i="1"/>
  <c r="X294" i="1"/>
  <c r="M294" i="1"/>
  <c r="P294" i="1" s="1"/>
  <c r="O294" i="1" s="1"/>
  <c r="AD293" i="1"/>
  <c r="AE293" i="1" s="1"/>
  <c r="Y293" i="1"/>
  <c r="X293" i="1"/>
  <c r="M293" i="1"/>
  <c r="P293" i="1" s="1"/>
  <c r="O293" i="1" s="1"/>
  <c r="AD292" i="1"/>
  <c r="AE292" i="1" s="1"/>
  <c r="Y292" i="1"/>
  <c r="X292" i="1"/>
  <c r="AF292" i="1" s="1"/>
  <c r="AG292" i="1" s="1"/>
  <c r="M292" i="1"/>
  <c r="P292" i="1" s="1"/>
  <c r="O292" i="1" s="1"/>
  <c r="AD291" i="1"/>
  <c r="AE291" i="1" s="1"/>
  <c r="Y291" i="1"/>
  <c r="X291" i="1"/>
  <c r="M291" i="1"/>
  <c r="P291" i="1" s="1"/>
  <c r="O291" i="1" s="1"/>
  <c r="AD290" i="1"/>
  <c r="AE290" i="1" s="1"/>
  <c r="Y290" i="1"/>
  <c r="Z290" i="1" s="1"/>
  <c r="X290" i="1"/>
  <c r="M290" i="1"/>
  <c r="P290" i="1" s="1"/>
  <c r="O290" i="1" s="1"/>
  <c r="AE289" i="1"/>
  <c r="AD289" i="1"/>
  <c r="Y289" i="1"/>
  <c r="X289" i="1"/>
  <c r="M289" i="1"/>
  <c r="P289" i="1" s="1"/>
  <c r="O289" i="1" s="1"/>
  <c r="AE288" i="1"/>
  <c r="AD288" i="1"/>
  <c r="Y288" i="1"/>
  <c r="X288" i="1"/>
  <c r="M288" i="1"/>
  <c r="P288" i="1" s="1"/>
  <c r="O288" i="1" s="1"/>
  <c r="AE287" i="1"/>
  <c r="AD287" i="1"/>
  <c r="Y287" i="1"/>
  <c r="Z287" i="1" s="1"/>
  <c r="X287" i="1"/>
  <c r="M287" i="1"/>
  <c r="P287" i="1" s="1"/>
  <c r="O287" i="1" s="1"/>
  <c r="AE286" i="1"/>
  <c r="AD286" i="1"/>
  <c r="Y286" i="1"/>
  <c r="X286" i="1"/>
  <c r="P286" i="1"/>
  <c r="O286" i="1" s="1"/>
  <c r="M286" i="1"/>
  <c r="AE285" i="1"/>
  <c r="AD285" i="1"/>
  <c r="Y285" i="1"/>
  <c r="X285" i="1"/>
  <c r="M285" i="1"/>
  <c r="P285" i="1" s="1"/>
  <c r="O285" i="1" s="1"/>
  <c r="AE284" i="1"/>
  <c r="AD284" i="1"/>
  <c r="Y284" i="1"/>
  <c r="X284" i="1"/>
  <c r="M284" i="1"/>
  <c r="P284" i="1" s="1"/>
  <c r="O284" i="1" s="1"/>
  <c r="AE283" i="1"/>
  <c r="AD283" i="1"/>
  <c r="Y283" i="1"/>
  <c r="X283" i="1"/>
  <c r="M283" i="1"/>
  <c r="P283" i="1" s="1"/>
  <c r="O283" i="1" s="1"/>
  <c r="AE282" i="1"/>
  <c r="AD282" i="1"/>
  <c r="Y282" i="1"/>
  <c r="Z282" i="1" s="1"/>
  <c r="X282" i="1"/>
  <c r="M282" i="1"/>
  <c r="P282" i="1" s="1"/>
  <c r="O282" i="1" s="1"/>
  <c r="AE281" i="1"/>
  <c r="AD281" i="1"/>
  <c r="Y281" i="1"/>
  <c r="X281" i="1"/>
  <c r="M281" i="1"/>
  <c r="P281" i="1" s="1"/>
  <c r="O281" i="1" s="1"/>
  <c r="AE280" i="1"/>
  <c r="AD280" i="1"/>
  <c r="Y280" i="1"/>
  <c r="X280" i="1"/>
  <c r="M280" i="1"/>
  <c r="P280" i="1" s="1"/>
  <c r="O280" i="1" s="1"/>
  <c r="AE279" i="1"/>
  <c r="AD279" i="1"/>
  <c r="Y279" i="1"/>
  <c r="Z279" i="1" s="1"/>
  <c r="AA279" i="1" s="1"/>
  <c r="AB279" i="1" s="1"/>
  <c r="AC279" i="1" s="1"/>
  <c r="X279" i="1"/>
  <c r="M279" i="1"/>
  <c r="P279" i="1" s="1"/>
  <c r="O279" i="1" s="1"/>
  <c r="AE278" i="1"/>
  <c r="AD278" i="1"/>
  <c r="Y278" i="1"/>
  <c r="Z278" i="1" s="1"/>
  <c r="X278" i="1"/>
  <c r="M278" i="1"/>
  <c r="P278" i="1" s="1"/>
  <c r="O278" i="1" s="1"/>
  <c r="AE277" i="1"/>
  <c r="AD277" i="1"/>
  <c r="Y277" i="1"/>
  <c r="X277" i="1"/>
  <c r="M277" i="1"/>
  <c r="P277" i="1" s="1"/>
  <c r="O277" i="1" s="1"/>
  <c r="AE276" i="1"/>
  <c r="AD276" i="1"/>
  <c r="Y276" i="1"/>
  <c r="Z276" i="1" s="1"/>
  <c r="X276" i="1"/>
  <c r="M276" i="1"/>
  <c r="P276" i="1" s="1"/>
  <c r="O276" i="1" s="1"/>
  <c r="AE275" i="1"/>
  <c r="AD275" i="1"/>
  <c r="Y275" i="1"/>
  <c r="Z275" i="1" s="1"/>
  <c r="X275" i="1"/>
  <c r="M275" i="1"/>
  <c r="P275" i="1" s="1"/>
  <c r="O275" i="1" s="1"/>
  <c r="AE274" i="1"/>
  <c r="AD274" i="1"/>
  <c r="Y274" i="1"/>
  <c r="Z274" i="1" s="1"/>
  <c r="AA274" i="1" s="1"/>
  <c r="AB274" i="1" s="1"/>
  <c r="X274" i="1"/>
  <c r="M274" i="1"/>
  <c r="P274" i="1" s="1"/>
  <c r="O274" i="1" s="1"/>
  <c r="AE273" i="1"/>
  <c r="AD273" i="1"/>
  <c r="Y273" i="1"/>
  <c r="X273" i="1"/>
  <c r="M273" i="1"/>
  <c r="P273" i="1" s="1"/>
  <c r="O273" i="1" s="1"/>
  <c r="AE272" i="1"/>
  <c r="AD272" i="1"/>
  <c r="Y272" i="1"/>
  <c r="X272" i="1"/>
  <c r="M272" i="1"/>
  <c r="P272" i="1" s="1"/>
  <c r="O272" i="1" s="1"/>
  <c r="AE271" i="1"/>
  <c r="AD271" i="1"/>
  <c r="Y271" i="1"/>
  <c r="X271" i="1"/>
  <c r="M271" i="1"/>
  <c r="P271" i="1" s="1"/>
  <c r="O271" i="1" s="1"/>
  <c r="AE270" i="1"/>
  <c r="AD270" i="1"/>
  <c r="Y270" i="1"/>
  <c r="Z270" i="1" s="1"/>
  <c r="AA270" i="1" s="1"/>
  <c r="X270" i="1"/>
  <c r="M270" i="1"/>
  <c r="P270" i="1" s="1"/>
  <c r="O270" i="1" s="1"/>
  <c r="AE269" i="1"/>
  <c r="AD269" i="1"/>
  <c r="Y269" i="1"/>
  <c r="X269" i="1"/>
  <c r="P269" i="1"/>
  <c r="O269" i="1" s="1"/>
  <c r="M269" i="1"/>
  <c r="AE268" i="1"/>
  <c r="AD268" i="1"/>
  <c r="Y268" i="1"/>
  <c r="Z268" i="1" s="1"/>
  <c r="AA268" i="1" s="1"/>
  <c r="X268" i="1"/>
  <c r="M268" i="1"/>
  <c r="P268" i="1" s="1"/>
  <c r="O268" i="1" s="1"/>
  <c r="AE267" i="1"/>
  <c r="AD267" i="1"/>
  <c r="Y267" i="1"/>
  <c r="X267" i="1"/>
  <c r="M267" i="1"/>
  <c r="P267" i="1" s="1"/>
  <c r="O267" i="1" s="1"/>
  <c r="AE266" i="1"/>
  <c r="AD266" i="1"/>
  <c r="Y266" i="1"/>
  <c r="Z266" i="1" s="1"/>
  <c r="X266" i="1"/>
  <c r="AF266" i="1" s="1"/>
  <c r="M266" i="1"/>
  <c r="P266" i="1" s="1"/>
  <c r="O266" i="1" s="1"/>
  <c r="AE265" i="1"/>
  <c r="AD265" i="1"/>
  <c r="Y265" i="1"/>
  <c r="X265" i="1"/>
  <c r="M265" i="1"/>
  <c r="P265" i="1" s="1"/>
  <c r="O265" i="1" s="1"/>
  <c r="AE264" i="1"/>
  <c r="AD264" i="1"/>
  <c r="Y264" i="1"/>
  <c r="Z264" i="1" s="1"/>
  <c r="X264" i="1"/>
  <c r="M264" i="1"/>
  <c r="P264" i="1" s="1"/>
  <c r="O264" i="1" s="1"/>
  <c r="AE263" i="1"/>
  <c r="AD263" i="1"/>
  <c r="Y263" i="1"/>
  <c r="Z263" i="1" s="1"/>
  <c r="AA263" i="1" s="1"/>
  <c r="X263" i="1"/>
  <c r="M263" i="1"/>
  <c r="P263" i="1" s="1"/>
  <c r="O263" i="1" s="1"/>
  <c r="AE262" i="1"/>
  <c r="AD262" i="1"/>
  <c r="Y262" i="1"/>
  <c r="Z262" i="1" s="1"/>
  <c r="AA262" i="1" s="1"/>
  <c r="AW262" i="1" s="1"/>
  <c r="X262" i="1"/>
  <c r="AF262" i="1" s="1"/>
  <c r="M262" i="1"/>
  <c r="P262" i="1" s="1"/>
  <c r="O262" i="1" s="1"/>
  <c r="AE261" i="1"/>
  <c r="AD261" i="1"/>
  <c r="Y261" i="1"/>
  <c r="X261" i="1"/>
  <c r="M261" i="1"/>
  <c r="P261" i="1" s="1"/>
  <c r="O261" i="1" s="1"/>
  <c r="AE260" i="1"/>
  <c r="AD260" i="1"/>
  <c r="Y260" i="1"/>
  <c r="Z260" i="1" s="1"/>
  <c r="AA260" i="1" s="1"/>
  <c r="AB260" i="1" s="1"/>
  <c r="X260" i="1"/>
  <c r="AF260" i="1" s="1"/>
  <c r="M260" i="1"/>
  <c r="P260" i="1" s="1"/>
  <c r="O260" i="1" s="1"/>
  <c r="AE259" i="1"/>
  <c r="AD259" i="1"/>
  <c r="Y259" i="1"/>
  <c r="Z259" i="1" s="1"/>
  <c r="AK259" i="1" s="1"/>
  <c r="X259" i="1"/>
  <c r="M259" i="1"/>
  <c r="P259" i="1" s="1"/>
  <c r="O259" i="1" s="1"/>
  <c r="AE258" i="1"/>
  <c r="AD258" i="1"/>
  <c r="Y258" i="1"/>
  <c r="Z258" i="1" s="1"/>
  <c r="X258" i="1"/>
  <c r="P258" i="1"/>
  <c r="O258" i="1" s="1"/>
  <c r="M258" i="1"/>
  <c r="AE257" i="1"/>
  <c r="AD257" i="1"/>
  <c r="Y257" i="1"/>
  <c r="X257" i="1"/>
  <c r="M257" i="1"/>
  <c r="P257" i="1" s="1"/>
  <c r="O257" i="1" s="1"/>
  <c r="AE256" i="1"/>
  <c r="AD256" i="1"/>
  <c r="Y256" i="1"/>
  <c r="Z256" i="1" s="1"/>
  <c r="X256" i="1"/>
  <c r="M256" i="1"/>
  <c r="P256" i="1" s="1"/>
  <c r="O256" i="1" s="1"/>
  <c r="AE255" i="1"/>
  <c r="AD255" i="1"/>
  <c r="Y255" i="1"/>
  <c r="Z255" i="1" s="1"/>
  <c r="AA255" i="1" s="1"/>
  <c r="X255" i="1"/>
  <c r="M255" i="1"/>
  <c r="P255" i="1" s="1"/>
  <c r="O255" i="1" s="1"/>
  <c r="AE254" i="1"/>
  <c r="AD254" i="1"/>
  <c r="Y254" i="1"/>
  <c r="Z254" i="1" s="1"/>
  <c r="X254" i="1"/>
  <c r="M254" i="1"/>
  <c r="P254" i="1" s="1"/>
  <c r="O254" i="1" s="1"/>
  <c r="AD253" i="1"/>
  <c r="AE253" i="1" s="1"/>
  <c r="Y253" i="1"/>
  <c r="X253" i="1"/>
  <c r="M253" i="1"/>
  <c r="P253" i="1" s="1"/>
  <c r="O253" i="1" s="1"/>
  <c r="AD252" i="1"/>
  <c r="AE252" i="1" s="1"/>
  <c r="Y252" i="1"/>
  <c r="X252" i="1"/>
  <c r="AF252" i="1" s="1"/>
  <c r="M252" i="1"/>
  <c r="P252" i="1" s="1"/>
  <c r="O252" i="1" s="1"/>
  <c r="AD251" i="1"/>
  <c r="AE251" i="1" s="1"/>
  <c r="Y251" i="1"/>
  <c r="X251" i="1"/>
  <c r="AF251" i="1" s="1"/>
  <c r="M251" i="1"/>
  <c r="P251" i="1" s="1"/>
  <c r="O251" i="1" s="1"/>
  <c r="AD250" i="1"/>
  <c r="AE250" i="1" s="1"/>
  <c r="Y250" i="1"/>
  <c r="Z250" i="1" s="1"/>
  <c r="X250" i="1"/>
  <c r="M250" i="1"/>
  <c r="P250" i="1" s="1"/>
  <c r="O250" i="1" s="1"/>
  <c r="AD249" i="1"/>
  <c r="AE249" i="1" s="1"/>
  <c r="Y249" i="1"/>
  <c r="X249" i="1"/>
  <c r="M249" i="1"/>
  <c r="P249" i="1" s="1"/>
  <c r="AD248" i="1"/>
  <c r="AE248" i="1" s="1"/>
  <c r="Y248" i="1"/>
  <c r="Z248" i="1" s="1"/>
  <c r="X248" i="1"/>
  <c r="M248" i="1"/>
  <c r="P248" i="1" s="1"/>
  <c r="O248" i="1" s="1"/>
  <c r="AD247" i="1"/>
  <c r="AE247" i="1" s="1"/>
  <c r="Y247" i="1"/>
  <c r="Z247" i="1" s="1"/>
  <c r="X247" i="1"/>
  <c r="M247" i="1"/>
  <c r="P247" i="1" s="1"/>
  <c r="O247" i="1" s="1"/>
  <c r="AD246" i="1"/>
  <c r="AE246" i="1" s="1"/>
  <c r="Y246" i="1"/>
  <c r="X246" i="1"/>
  <c r="M246" i="1"/>
  <c r="P246" i="1" s="1"/>
  <c r="O246" i="1" s="1"/>
  <c r="AD245" i="1"/>
  <c r="AE245" i="1" s="1"/>
  <c r="Y245" i="1"/>
  <c r="X245" i="1"/>
  <c r="M245" i="1"/>
  <c r="P245" i="1" s="1"/>
  <c r="O245" i="1" s="1"/>
  <c r="AD244" i="1"/>
  <c r="AE244" i="1" s="1"/>
  <c r="Y244" i="1"/>
  <c r="X244" i="1"/>
  <c r="M244" i="1"/>
  <c r="P244" i="1" s="1"/>
  <c r="O244" i="1" s="1"/>
  <c r="AD243" i="1"/>
  <c r="AE243" i="1" s="1"/>
  <c r="Y243" i="1"/>
  <c r="X243" i="1"/>
  <c r="M243" i="1"/>
  <c r="P243" i="1" s="1"/>
  <c r="O243" i="1" s="1"/>
  <c r="AD242" i="1"/>
  <c r="AE242" i="1" s="1"/>
  <c r="Y242" i="1"/>
  <c r="Z242" i="1" s="1"/>
  <c r="X242" i="1"/>
  <c r="M242" i="1"/>
  <c r="P242" i="1" s="1"/>
  <c r="O242" i="1" s="1"/>
  <c r="AD241" i="1"/>
  <c r="AE241" i="1" s="1"/>
  <c r="Y241" i="1"/>
  <c r="Z241" i="1" s="1"/>
  <c r="X241" i="1"/>
  <c r="M241" i="1"/>
  <c r="P241" i="1" s="1"/>
  <c r="O241" i="1" s="1"/>
  <c r="AD240" i="1"/>
  <c r="Y240" i="1"/>
  <c r="Z240" i="1" s="1"/>
  <c r="X240" i="1"/>
  <c r="M240" i="1"/>
  <c r="P240" i="1" s="1"/>
  <c r="O240" i="1" s="1"/>
  <c r="AE239" i="1"/>
  <c r="AD239" i="1"/>
  <c r="Y239" i="1"/>
  <c r="Z239" i="1" s="1"/>
  <c r="X239" i="1"/>
  <c r="M239" i="1"/>
  <c r="AE238" i="1"/>
  <c r="AD238" i="1"/>
  <c r="Y238" i="1"/>
  <c r="X238" i="1"/>
  <c r="AF238" i="1" s="1"/>
  <c r="M238" i="1"/>
  <c r="AE237" i="1"/>
  <c r="AD237" i="1"/>
  <c r="Y237" i="1"/>
  <c r="Z237" i="1" s="1"/>
  <c r="AA237" i="1" s="1"/>
  <c r="X237" i="1"/>
  <c r="M237" i="1"/>
  <c r="AE236" i="1"/>
  <c r="AD236" i="1"/>
  <c r="Y236" i="1"/>
  <c r="X236" i="1"/>
  <c r="M236" i="1"/>
  <c r="AE235" i="1"/>
  <c r="AD235" i="1"/>
  <c r="Y235" i="1"/>
  <c r="Z235" i="1" s="1"/>
  <c r="AA235" i="1" s="1"/>
  <c r="X235" i="1"/>
  <c r="AF235" i="1" s="1"/>
  <c r="M235" i="1"/>
  <c r="AE234" i="1"/>
  <c r="AD234" i="1"/>
  <c r="Y234" i="1"/>
  <c r="X234" i="1"/>
  <c r="M234" i="1"/>
  <c r="AE233" i="1"/>
  <c r="AD233" i="1"/>
  <c r="Y233" i="1"/>
  <c r="Z233" i="1" s="1"/>
  <c r="X233" i="1"/>
  <c r="M233" i="1"/>
  <c r="AE232" i="1"/>
  <c r="AD232" i="1"/>
  <c r="Y232" i="1"/>
  <c r="X232" i="1"/>
  <c r="M232" i="1"/>
  <c r="AE231" i="1"/>
  <c r="AD231" i="1"/>
  <c r="Y231" i="1"/>
  <c r="Z231" i="1" s="1"/>
  <c r="X231" i="1"/>
  <c r="M231" i="1"/>
  <c r="AE230" i="1"/>
  <c r="AD230" i="1"/>
  <c r="Y230" i="1"/>
  <c r="X230" i="1"/>
  <c r="M230" i="1"/>
  <c r="AE229" i="1"/>
  <c r="AD229" i="1"/>
  <c r="Y229" i="1"/>
  <c r="X229" i="1"/>
  <c r="M229" i="1"/>
  <c r="AE228" i="1"/>
  <c r="AD228" i="1"/>
  <c r="Y228" i="1"/>
  <c r="X228" i="1"/>
  <c r="AF228" i="1" s="1"/>
  <c r="AG228" i="1" s="1"/>
  <c r="M228" i="1"/>
  <c r="AE227" i="1"/>
  <c r="AD227" i="1"/>
  <c r="Y227" i="1"/>
  <c r="X227" i="1"/>
  <c r="M227" i="1"/>
  <c r="AE226" i="1"/>
  <c r="AD226" i="1"/>
  <c r="Y226" i="1"/>
  <c r="X226" i="1"/>
  <c r="M226" i="1"/>
  <c r="Y225" i="1"/>
  <c r="X225" i="1"/>
  <c r="T225" i="1"/>
  <c r="AD225" i="1" s="1"/>
  <c r="M225" i="1"/>
  <c r="Y224" i="1"/>
  <c r="X224" i="1"/>
  <c r="T224" i="1"/>
  <c r="AD224" i="1" s="1"/>
  <c r="M224" i="1"/>
  <c r="Y223" i="1"/>
  <c r="Z223" i="1" s="1"/>
  <c r="AA223" i="1" s="1"/>
  <c r="X223" i="1"/>
  <c r="T223" i="1"/>
  <c r="AD223" i="1" s="1"/>
  <c r="M223" i="1"/>
  <c r="Y222" i="1"/>
  <c r="Z222" i="1" s="1"/>
  <c r="X222" i="1"/>
  <c r="T222" i="1"/>
  <c r="AE222" i="1" s="1"/>
  <c r="M222" i="1"/>
  <c r="Y221" i="1"/>
  <c r="Z221" i="1" s="1"/>
  <c r="AA221" i="1" s="1"/>
  <c r="X221" i="1"/>
  <c r="T221" i="1"/>
  <c r="AD221" i="1" s="1"/>
  <c r="M221" i="1"/>
  <c r="Y220" i="1"/>
  <c r="Z220" i="1" s="1"/>
  <c r="AA220" i="1" s="1"/>
  <c r="X220" i="1"/>
  <c r="T220" i="1"/>
  <c r="AD220" i="1" s="1"/>
  <c r="M220" i="1"/>
  <c r="Y219" i="1"/>
  <c r="Z219" i="1" s="1"/>
  <c r="X219" i="1"/>
  <c r="T219" i="1"/>
  <c r="M219" i="1"/>
  <c r="AD218" i="1"/>
  <c r="Y218" i="1"/>
  <c r="Z218" i="1" s="1"/>
  <c r="X218" i="1"/>
  <c r="T218" i="1"/>
  <c r="M218" i="1"/>
  <c r="Y217" i="1"/>
  <c r="Z217" i="1" s="1"/>
  <c r="AA217" i="1" s="1"/>
  <c r="AB217" i="1" s="1"/>
  <c r="X217" i="1"/>
  <c r="T217" i="1"/>
  <c r="AD217" i="1" s="1"/>
  <c r="M217" i="1"/>
  <c r="AD216" i="1"/>
  <c r="AE216" i="1" s="1"/>
  <c r="V216" i="1"/>
  <c r="U216" i="1"/>
  <c r="M216" i="1"/>
  <c r="P216" i="1" s="1"/>
  <c r="AE215" i="1"/>
  <c r="AG215" i="1" s="1"/>
  <c r="AD215" i="1"/>
  <c r="AF215" i="1" s="1"/>
  <c r="V215" i="1"/>
  <c r="U215" i="1"/>
  <c r="M215" i="1"/>
  <c r="P215" i="1" s="1"/>
  <c r="AD214" i="1"/>
  <c r="V214" i="1"/>
  <c r="U214" i="1"/>
  <c r="M214" i="1"/>
  <c r="P214" i="1" s="1"/>
  <c r="AD213" i="1"/>
  <c r="V213" i="1"/>
  <c r="U213" i="1"/>
  <c r="Y213" i="1" s="1"/>
  <c r="Z213" i="1" s="1"/>
  <c r="M213" i="1"/>
  <c r="P213" i="1" s="1"/>
  <c r="AD212" i="1"/>
  <c r="V212" i="1"/>
  <c r="U212" i="1"/>
  <c r="P212" i="1"/>
  <c r="M212" i="1"/>
  <c r="AD211" i="1"/>
  <c r="AF211" i="1" s="1"/>
  <c r="V211" i="1"/>
  <c r="U211" i="1"/>
  <c r="Y211" i="1" s="1"/>
  <c r="M211" i="1"/>
  <c r="P211" i="1" s="1"/>
  <c r="AD210" i="1"/>
  <c r="V210" i="1"/>
  <c r="U210" i="1"/>
  <c r="M210" i="1"/>
  <c r="P210" i="1" s="1"/>
  <c r="AD209" i="1"/>
  <c r="V209" i="1"/>
  <c r="U209" i="1"/>
  <c r="Y209" i="1" s="1"/>
  <c r="Z209" i="1" s="1"/>
  <c r="M209" i="1"/>
  <c r="P209" i="1" s="1"/>
  <c r="AD208" i="1"/>
  <c r="AF208" i="1" s="1"/>
  <c r="V208" i="1"/>
  <c r="U208" i="1"/>
  <c r="M208" i="1"/>
  <c r="P208" i="1" s="1"/>
  <c r="AD207" i="1"/>
  <c r="AF207" i="1" s="1"/>
  <c r="V207" i="1"/>
  <c r="U207" i="1"/>
  <c r="M207" i="1"/>
  <c r="P207" i="1" s="1"/>
  <c r="AD206" i="1"/>
  <c r="AF206" i="1" s="1"/>
  <c r="V206" i="1"/>
  <c r="U206" i="1"/>
  <c r="M206" i="1"/>
  <c r="P206" i="1" s="1"/>
  <c r="AD205" i="1"/>
  <c r="V205" i="1"/>
  <c r="U205" i="1"/>
  <c r="M205" i="1"/>
  <c r="P205" i="1" s="1"/>
  <c r="AD204" i="1"/>
  <c r="AF204" i="1" s="1"/>
  <c r="V204" i="1"/>
  <c r="U204" i="1"/>
  <c r="M204" i="1"/>
  <c r="P204" i="1" s="1"/>
  <c r="AD203" i="1"/>
  <c r="AE203" i="1" s="1"/>
  <c r="AC203" i="1"/>
  <c r="V203" i="1"/>
  <c r="U203" i="1"/>
  <c r="Y203" i="1" s="1"/>
  <c r="M203" i="1"/>
  <c r="P203" i="1" s="1"/>
  <c r="AD202" i="1"/>
  <c r="AE202" i="1" s="1"/>
  <c r="AC202" i="1"/>
  <c r="V202" i="1"/>
  <c r="U202" i="1"/>
  <c r="M202" i="1"/>
  <c r="P202" i="1" s="1"/>
  <c r="AD201" i="1"/>
  <c r="AE201" i="1" s="1"/>
  <c r="AC201" i="1"/>
  <c r="V201" i="1"/>
  <c r="U201" i="1"/>
  <c r="Y201" i="1" s="1"/>
  <c r="M201" i="1"/>
  <c r="P201" i="1" s="1"/>
  <c r="AD200" i="1"/>
  <c r="AE200" i="1" s="1"/>
  <c r="AC200" i="1"/>
  <c r="V200" i="1"/>
  <c r="U200" i="1"/>
  <c r="M200" i="1"/>
  <c r="P200" i="1" s="1"/>
  <c r="AD199" i="1"/>
  <c r="AE199" i="1" s="1"/>
  <c r="V199" i="1"/>
  <c r="Y199" i="1" s="1"/>
  <c r="U199" i="1"/>
  <c r="M199" i="1"/>
  <c r="P199" i="1" s="1"/>
  <c r="AD198" i="1"/>
  <c r="AE198" i="1" s="1"/>
  <c r="V198" i="1"/>
  <c r="Y198" i="1" s="1"/>
  <c r="Z198" i="1" s="1"/>
  <c r="U198" i="1"/>
  <c r="M198" i="1"/>
  <c r="P198" i="1" s="1"/>
  <c r="AE197" i="1"/>
  <c r="AD197" i="1"/>
  <c r="V197" i="1"/>
  <c r="U197" i="1"/>
  <c r="M197" i="1"/>
  <c r="P197" i="1" s="1"/>
  <c r="AE196" i="1"/>
  <c r="AD196" i="1"/>
  <c r="V196" i="1"/>
  <c r="U196" i="1"/>
  <c r="M196" i="1"/>
  <c r="P196" i="1" s="1"/>
  <c r="AE195" i="1"/>
  <c r="AD195" i="1"/>
  <c r="V195" i="1"/>
  <c r="U195" i="1"/>
  <c r="M195" i="1"/>
  <c r="P195" i="1" s="1"/>
  <c r="AE194" i="1"/>
  <c r="AD194" i="1"/>
  <c r="V194" i="1"/>
  <c r="U194" i="1"/>
  <c r="M194" i="1"/>
  <c r="P194" i="1" s="1"/>
  <c r="AE193" i="1"/>
  <c r="AD193" i="1"/>
  <c r="V193" i="1"/>
  <c r="U193" i="1"/>
  <c r="Y193" i="1" s="1"/>
  <c r="M193" i="1"/>
  <c r="P193" i="1" s="1"/>
  <c r="AE192" i="1"/>
  <c r="AD192" i="1"/>
  <c r="V192" i="1"/>
  <c r="U192" i="1"/>
  <c r="M192" i="1"/>
  <c r="P192" i="1" s="1"/>
  <c r="AE191" i="1"/>
  <c r="AD191" i="1"/>
  <c r="V191" i="1"/>
  <c r="U191" i="1"/>
  <c r="Y191" i="1" s="1"/>
  <c r="Z191" i="1" s="1"/>
  <c r="AA191" i="1" s="1"/>
  <c r="M191" i="1"/>
  <c r="P191" i="1" s="1"/>
  <c r="AE190" i="1"/>
  <c r="AD190" i="1"/>
  <c r="V190" i="1"/>
  <c r="Y190" i="1" s="1"/>
  <c r="U190" i="1"/>
  <c r="M190" i="1"/>
  <c r="P190" i="1" s="1"/>
  <c r="AE189" i="1"/>
  <c r="AD189" i="1"/>
  <c r="V189" i="1"/>
  <c r="U189" i="1"/>
  <c r="M189" i="1"/>
  <c r="P189" i="1" s="1"/>
  <c r="AE188" i="1"/>
  <c r="AD188" i="1"/>
  <c r="V188" i="1"/>
  <c r="U188" i="1"/>
  <c r="M188" i="1"/>
  <c r="P188" i="1" s="1"/>
  <c r="AE187" i="1"/>
  <c r="AD187" i="1"/>
  <c r="V187" i="1"/>
  <c r="U187" i="1"/>
  <c r="M187" i="1"/>
  <c r="P187" i="1" s="1"/>
  <c r="AE186" i="1"/>
  <c r="AD186" i="1"/>
  <c r="V186" i="1"/>
  <c r="U186" i="1"/>
  <c r="M186" i="1"/>
  <c r="P186" i="1" s="1"/>
  <c r="AE185" i="1"/>
  <c r="AD185" i="1"/>
  <c r="V185" i="1"/>
  <c r="U185" i="1"/>
  <c r="M185" i="1"/>
  <c r="P185" i="1" s="1"/>
  <c r="AE184" i="1"/>
  <c r="AD184" i="1"/>
  <c r="Y184" i="1"/>
  <c r="X184" i="1"/>
  <c r="M184" i="1"/>
  <c r="AE183" i="1"/>
  <c r="AD183" i="1"/>
  <c r="Y183" i="1"/>
  <c r="Z183" i="1" s="1"/>
  <c r="X183" i="1"/>
  <c r="M183" i="1"/>
  <c r="AE182" i="1"/>
  <c r="AD182" i="1"/>
  <c r="Y182" i="1"/>
  <c r="Z182" i="1" s="1"/>
  <c r="AA182" i="1" s="1"/>
  <c r="AC182" i="1" s="1"/>
  <c r="X182" i="1"/>
  <c r="M182" i="1"/>
  <c r="AE181" i="1"/>
  <c r="AD181" i="1"/>
  <c r="Y181" i="1"/>
  <c r="X181" i="1"/>
  <c r="M181" i="1"/>
  <c r="AE180" i="1"/>
  <c r="AD180" i="1"/>
  <c r="Y180" i="1"/>
  <c r="X180" i="1"/>
  <c r="M180" i="1"/>
  <c r="AD179" i="1"/>
  <c r="AE179" i="1" s="1"/>
  <c r="Y179" i="1"/>
  <c r="X179" i="1"/>
  <c r="AF179" i="1" s="1"/>
  <c r="M179" i="1"/>
  <c r="P179" i="1" s="1"/>
  <c r="O179" i="1" s="1"/>
  <c r="AE178" i="1"/>
  <c r="AD178" i="1"/>
  <c r="Y178" i="1"/>
  <c r="X178" i="1"/>
  <c r="M178" i="1"/>
  <c r="AE177" i="1"/>
  <c r="AD177" i="1"/>
  <c r="Y177" i="1"/>
  <c r="X177" i="1"/>
  <c r="M177" i="1"/>
  <c r="AE176" i="1"/>
  <c r="AD176" i="1"/>
  <c r="Z176" i="1"/>
  <c r="AA176" i="1" s="1"/>
  <c r="Y176" i="1"/>
  <c r="X176" i="1"/>
  <c r="M176" i="1"/>
  <c r="AE175" i="1"/>
  <c r="AD175" i="1"/>
  <c r="Y175" i="1"/>
  <c r="X175" i="1"/>
  <c r="M175" i="1"/>
  <c r="AE174" i="1"/>
  <c r="AD174" i="1"/>
  <c r="Y174" i="1"/>
  <c r="Z174" i="1" s="1"/>
  <c r="AA174" i="1" s="1"/>
  <c r="X174" i="1"/>
  <c r="M174" i="1"/>
  <c r="AE173" i="1"/>
  <c r="AD173" i="1"/>
  <c r="Z173" i="1"/>
  <c r="AA173" i="1" s="1"/>
  <c r="Y173" i="1"/>
  <c r="X173" i="1"/>
  <c r="M173" i="1"/>
  <c r="AD172" i="1"/>
  <c r="AE172" i="1" s="1"/>
  <c r="Y172" i="1"/>
  <c r="Z172" i="1" s="1"/>
  <c r="X172" i="1"/>
  <c r="M172" i="1"/>
  <c r="P172" i="1" s="1"/>
  <c r="O172" i="1" s="1"/>
  <c r="AD171" i="1"/>
  <c r="Y171" i="1"/>
  <c r="Z171" i="1" s="1"/>
  <c r="AA171" i="1" s="1"/>
  <c r="AC171" i="1" s="1"/>
  <c r="X171" i="1"/>
  <c r="M171" i="1"/>
  <c r="P171" i="1" s="1"/>
  <c r="O171" i="1" s="1"/>
  <c r="AD170" i="1"/>
  <c r="AE170" i="1" s="1"/>
  <c r="Y170" i="1"/>
  <c r="Z170" i="1" s="1"/>
  <c r="X170" i="1"/>
  <c r="AF170" i="1" s="1"/>
  <c r="M170" i="1"/>
  <c r="P170" i="1" s="1"/>
  <c r="O170" i="1" s="1"/>
  <c r="AD169" i="1"/>
  <c r="AE169" i="1" s="1"/>
  <c r="Y169" i="1"/>
  <c r="Z169" i="1" s="1"/>
  <c r="AA169" i="1" s="1"/>
  <c r="AC169" i="1" s="1"/>
  <c r="X169" i="1"/>
  <c r="M169" i="1"/>
  <c r="P169" i="1" s="1"/>
  <c r="O169" i="1" s="1"/>
  <c r="AD168" i="1"/>
  <c r="AE168" i="1" s="1"/>
  <c r="Y168" i="1"/>
  <c r="Z168" i="1" s="1"/>
  <c r="X168" i="1"/>
  <c r="M168" i="1"/>
  <c r="P168" i="1" s="1"/>
  <c r="O168" i="1" s="1"/>
  <c r="AD167" i="1"/>
  <c r="AE167" i="1" s="1"/>
  <c r="Y167" i="1"/>
  <c r="X167" i="1"/>
  <c r="M167" i="1"/>
  <c r="P167" i="1" s="1"/>
  <c r="O167" i="1" s="1"/>
  <c r="AD166" i="1"/>
  <c r="AE166" i="1" s="1"/>
  <c r="Y166" i="1"/>
  <c r="Z166" i="1" s="1"/>
  <c r="X166" i="1"/>
  <c r="M166" i="1"/>
  <c r="P166" i="1" s="1"/>
  <c r="O166" i="1" s="1"/>
  <c r="AD165" i="1"/>
  <c r="AE165" i="1" s="1"/>
  <c r="Y165" i="1"/>
  <c r="X165" i="1"/>
  <c r="M165" i="1"/>
  <c r="P165" i="1" s="1"/>
  <c r="O165" i="1" s="1"/>
  <c r="AD164" i="1"/>
  <c r="AE164" i="1" s="1"/>
  <c r="Y164" i="1"/>
  <c r="X164" i="1"/>
  <c r="M164" i="1"/>
  <c r="P164" i="1" s="1"/>
  <c r="O164" i="1" s="1"/>
  <c r="AD163" i="1"/>
  <c r="AE163" i="1" s="1"/>
  <c r="Y163" i="1"/>
  <c r="Z163" i="1" s="1"/>
  <c r="X163" i="1"/>
  <c r="M163" i="1"/>
  <c r="P163" i="1" s="1"/>
  <c r="O163" i="1" s="1"/>
  <c r="AD162" i="1"/>
  <c r="AE162" i="1" s="1"/>
  <c r="Y162" i="1"/>
  <c r="Z162" i="1" s="1"/>
  <c r="X162" i="1"/>
  <c r="M162" i="1"/>
  <c r="P162" i="1" s="1"/>
  <c r="O162" i="1" s="1"/>
  <c r="AD161" i="1"/>
  <c r="AE161" i="1" s="1"/>
  <c r="Y161" i="1"/>
  <c r="Z161" i="1" s="1"/>
  <c r="X161" i="1"/>
  <c r="M161" i="1"/>
  <c r="P161" i="1" s="1"/>
  <c r="O161" i="1" s="1"/>
  <c r="AE160" i="1"/>
  <c r="AD160" i="1"/>
  <c r="Y160" i="1"/>
  <c r="Z160" i="1" s="1"/>
  <c r="AA160" i="1" s="1"/>
  <c r="X160" i="1"/>
  <c r="AF160" i="1" s="1"/>
  <c r="M160" i="1"/>
  <c r="AE159" i="1"/>
  <c r="AD159" i="1"/>
  <c r="Y159" i="1"/>
  <c r="Z159" i="1" s="1"/>
  <c r="AA159" i="1" s="1"/>
  <c r="X159" i="1"/>
  <c r="M159" i="1"/>
  <c r="AE158" i="1"/>
  <c r="AD158" i="1"/>
  <c r="Y158" i="1"/>
  <c r="Z158" i="1" s="1"/>
  <c r="AA158" i="1" s="1"/>
  <c r="AW158" i="1" s="1"/>
  <c r="X158" i="1"/>
  <c r="M158" i="1"/>
  <c r="AE157" i="1"/>
  <c r="AD157" i="1"/>
  <c r="Y157" i="1"/>
  <c r="X157" i="1"/>
  <c r="AF157" i="1" s="1"/>
  <c r="M157" i="1"/>
  <c r="AE156" i="1"/>
  <c r="AD156" i="1"/>
  <c r="Y156" i="1"/>
  <c r="Z156" i="1" s="1"/>
  <c r="AA156" i="1" s="1"/>
  <c r="X156" i="1"/>
  <c r="AF156" i="1" s="1"/>
  <c r="M156" i="1"/>
  <c r="AE155" i="1"/>
  <c r="AD155" i="1"/>
  <c r="Y155" i="1"/>
  <c r="Z155" i="1" s="1"/>
  <c r="X155" i="1"/>
  <c r="M155" i="1"/>
  <c r="AD154" i="1"/>
  <c r="Y154" i="1"/>
  <c r="Z154" i="1" s="1"/>
  <c r="AA154" i="1" s="1"/>
  <c r="X154" i="1"/>
  <c r="M154" i="1"/>
  <c r="P154" i="1" s="1"/>
  <c r="O154" i="1" s="1"/>
  <c r="AV153" i="1"/>
  <c r="AB153" i="1"/>
  <c r="V153" i="1"/>
  <c r="U153" i="1"/>
  <c r="P153" i="1"/>
  <c r="AC153" i="1" s="1"/>
  <c r="AB152" i="1"/>
  <c r="V152" i="1"/>
  <c r="U152" i="1"/>
  <c r="P152" i="1"/>
  <c r="AC152" i="1" s="1"/>
  <c r="AB151" i="1"/>
  <c r="V151" i="1"/>
  <c r="U151" i="1"/>
  <c r="P151" i="1"/>
  <c r="AD151" i="1" s="1"/>
  <c r="AW151" i="1" s="1"/>
  <c r="AX151" i="1" s="1"/>
  <c r="U150" i="1"/>
  <c r="P150" i="1"/>
  <c r="AD150" i="1" s="1"/>
  <c r="AK150" i="1" s="1"/>
  <c r="U149" i="1"/>
  <c r="P149" i="1"/>
  <c r="AD149" i="1" s="1"/>
  <c r="U148" i="1"/>
  <c r="P148" i="1"/>
  <c r="AD148" i="1" s="1"/>
  <c r="AP148" i="1" s="1"/>
  <c r="AQ148" i="1" s="1"/>
  <c r="AR148" i="1" s="1"/>
  <c r="AS148" i="1" s="1"/>
  <c r="AT148" i="1" s="1"/>
  <c r="U147" i="1"/>
  <c r="P147" i="1"/>
  <c r="AD147" i="1" s="1"/>
  <c r="AP147" i="1" s="1"/>
  <c r="AQ147" i="1" s="1"/>
  <c r="AR147" i="1" s="1"/>
  <c r="AS147" i="1" s="1"/>
  <c r="AT147" i="1" s="1"/>
  <c r="AD146" i="1"/>
  <c r="U146" i="1"/>
  <c r="P146" i="1"/>
  <c r="U145" i="1"/>
  <c r="P145" i="1"/>
  <c r="AD145" i="1" s="1"/>
  <c r="AK145" i="1" s="1"/>
  <c r="U144" i="1"/>
  <c r="P144" i="1"/>
  <c r="AD144" i="1" s="1"/>
  <c r="AU144" i="1" s="1"/>
  <c r="U143" i="1"/>
  <c r="P143" i="1"/>
  <c r="U142" i="1"/>
  <c r="P142" i="1"/>
  <c r="AD142" i="1" s="1"/>
  <c r="AK142" i="1" s="1"/>
  <c r="V141" i="1"/>
  <c r="U141" i="1"/>
  <c r="M141" i="1"/>
  <c r="P141" i="1" s="1"/>
  <c r="AE141" i="1" s="1"/>
  <c r="U140" i="1"/>
  <c r="P140" i="1"/>
  <c r="AD140" i="1" s="1"/>
  <c r="AK140" i="1" s="1"/>
  <c r="AE139" i="1"/>
  <c r="U139" i="1"/>
  <c r="P139" i="1"/>
  <c r="AD139" i="1" s="1"/>
  <c r="AP139" i="1" s="1"/>
  <c r="AQ139" i="1" s="1"/>
  <c r="AR139" i="1" s="1"/>
  <c r="AS139" i="1" s="1"/>
  <c r="AT139" i="1" s="1"/>
  <c r="U138" i="1"/>
  <c r="P138" i="1"/>
  <c r="P137" i="1"/>
  <c r="AD137" i="1" s="1"/>
  <c r="AE137" i="1" s="1"/>
  <c r="AE136" i="1"/>
  <c r="U136" i="1"/>
  <c r="P136" i="1"/>
  <c r="AD136" i="1" s="1"/>
  <c r="AO136" i="1" s="1"/>
  <c r="V135" i="1"/>
  <c r="U135" i="1"/>
  <c r="M135" i="1"/>
  <c r="P135" i="1" s="1"/>
  <c r="AE135" i="1" s="1"/>
  <c r="AE134" i="1"/>
  <c r="V134" i="1"/>
  <c r="M134" i="1"/>
  <c r="P134" i="1" s="1"/>
  <c r="AD134" i="1" s="1"/>
  <c r="AK134" i="1" s="1"/>
  <c r="V133" i="1"/>
  <c r="M133" i="1"/>
  <c r="P133" i="1" s="1"/>
  <c r="AD133" i="1" s="1"/>
  <c r="AO133" i="1" s="1"/>
  <c r="P132" i="1"/>
  <c r="AD132" i="1" s="1"/>
  <c r="AO132" i="1" s="1"/>
  <c r="M132" i="1"/>
  <c r="M131" i="1"/>
  <c r="P131" i="1" s="1"/>
  <c r="M130" i="1"/>
  <c r="P130" i="1" s="1"/>
  <c r="AE130" i="1" s="1"/>
  <c r="M129" i="1"/>
  <c r="P129" i="1" s="1"/>
  <c r="AD129" i="1" s="1"/>
  <c r="AO129" i="1" s="1"/>
  <c r="M128" i="1"/>
  <c r="P128" i="1" s="1"/>
  <c r="M127" i="1"/>
  <c r="P127" i="1" s="1"/>
  <c r="AE127" i="1" s="1"/>
  <c r="P126" i="1"/>
  <c r="AD126" i="1" s="1"/>
  <c r="AP126" i="1" s="1"/>
  <c r="AQ126" i="1" s="1"/>
  <c r="AR126" i="1" s="1"/>
  <c r="AS126" i="1" s="1"/>
  <c r="AT126" i="1" s="1"/>
  <c r="M126" i="1"/>
  <c r="M125" i="1"/>
  <c r="P125" i="1" s="1"/>
  <c r="P124" i="1"/>
  <c r="AD124" i="1" s="1"/>
  <c r="M124" i="1"/>
  <c r="P123" i="1"/>
  <c r="AD123" i="1" s="1"/>
  <c r="M122" i="1"/>
  <c r="P122" i="1" s="1"/>
  <c r="M121" i="1"/>
  <c r="P121" i="1" s="1"/>
  <c r="M120" i="1"/>
  <c r="P120" i="1" s="1"/>
  <c r="AE120" i="1" s="1"/>
  <c r="P119" i="1"/>
  <c r="M119" i="1"/>
  <c r="AD118" i="1"/>
  <c r="AU118" i="1" s="1"/>
  <c r="M118" i="1"/>
  <c r="P118" i="1" s="1"/>
  <c r="AK117" i="1"/>
  <c r="M117" i="1"/>
  <c r="P117" i="1" s="1"/>
  <c r="AD117" i="1" s="1"/>
  <c r="M116" i="1"/>
  <c r="P116" i="1" s="1"/>
  <c r="AD116" i="1" s="1"/>
  <c r="AU116" i="1" s="1"/>
  <c r="P115" i="1"/>
  <c r="AD115" i="1" s="1"/>
  <c r="AK115" i="1" s="1"/>
  <c r="M115" i="1"/>
  <c r="M114" i="1"/>
  <c r="P114" i="1" s="1"/>
  <c r="M113" i="1"/>
  <c r="P113" i="1" s="1"/>
  <c r="M112" i="1"/>
  <c r="P112" i="1" s="1"/>
  <c r="M111" i="1"/>
  <c r="P111" i="1" s="1"/>
  <c r="M110" i="1"/>
  <c r="P110" i="1" s="1"/>
  <c r="M109" i="1"/>
  <c r="P109" i="1" s="1"/>
  <c r="AD109" i="1" s="1"/>
  <c r="AP109" i="1" s="1"/>
  <c r="AQ109" i="1" s="1"/>
  <c r="AR109" i="1" s="1"/>
  <c r="AS109" i="1" s="1"/>
  <c r="AT109" i="1" s="1"/>
  <c r="M108" i="1"/>
  <c r="P108" i="1" s="1"/>
  <c r="M107" i="1"/>
  <c r="P107" i="1" s="1"/>
  <c r="AD107" i="1" s="1"/>
  <c r="AK107" i="1" s="1"/>
  <c r="P106" i="1"/>
  <c r="AD106" i="1" s="1"/>
  <c r="AE106" i="1" s="1"/>
  <c r="P105" i="1"/>
  <c r="M105" i="1"/>
  <c r="M104" i="1"/>
  <c r="P104" i="1" s="1"/>
  <c r="AD104" i="1" s="1"/>
  <c r="M103" i="1"/>
  <c r="P103" i="1" s="1"/>
  <c r="P102" i="1"/>
  <c r="AD102" i="1" s="1"/>
  <c r="AE102" i="1" s="1"/>
  <c r="M102" i="1"/>
  <c r="M101" i="1"/>
  <c r="P101" i="1" s="1"/>
  <c r="M100" i="1"/>
  <c r="P100" i="1" s="1"/>
  <c r="AD100" i="1" s="1"/>
  <c r="M99" i="1"/>
  <c r="P99" i="1" s="1"/>
  <c r="M98" i="1"/>
  <c r="P98" i="1" s="1"/>
  <c r="AD98" i="1" s="1"/>
  <c r="AO98" i="1" s="1"/>
  <c r="M97" i="1"/>
  <c r="P97" i="1" s="1"/>
  <c r="AD97" i="1" s="1"/>
  <c r="M96" i="1"/>
  <c r="P96" i="1" s="1"/>
  <c r="M95" i="1"/>
  <c r="P95" i="1" s="1"/>
  <c r="M94" i="1"/>
  <c r="P94" i="1" s="1"/>
  <c r="M93" i="1"/>
  <c r="P93" i="1" s="1"/>
  <c r="AD93" i="1" s="1"/>
  <c r="M92" i="1"/>
  <c r="P92" i="1" s="1"/>
  <c r="M91" i="1"/>
  <c r="P91" i="1" s="1"/>
  <c r="M90" i="1"/>
  <c r="P90" i="1" s="1"/>
  <c r="M89" i="1"/>
  <c r="P89" i="1" s="1"/>
  <c r="AD89" i="1" s="1"/>
  <c r="M88" i="1"/>
  <c r="P88" i="1" s="1"/>
  <c r="AD88" i="1" s="1"/>
  <c r="AO88" i="1" s="1"/>
  <c r="M87" i="1"/>
  <c r="P87" i="1" s="1"/>
  <c r="M86" i="1"/>
  <c r="P86" i="1" s="1"/>
  <c r="M85" i="1"/>
  <c r="P85" i="1" s="1"/>
  <c r="AD85" i="1" s="1"/>
  <c r="AK85" i="1" s="1"/>
  <c r="AD84" i="1"/>
  <c r="AU84" i="1" s="1"/>
  <c r="M84" i="1"/>
  <c r="P84" i="1" s="1"/>
  <c r="M83" i="1"/>
  <c r="P83" i="1" s="1"/>
  <c r="AD83" i="1" s="1"/>
  <c r="AK83" i="1" s="1"/>
  <c r="M82" i="1"/>
  <c r="P82" i="1" s="1"/>
  <c r="AD82" i="1" s="1"/>
  <c r="AU82" i="1" s="1"/>
  <c r="M81" i="1"/>
  <c r="P81" i="1" s="1"/>
  <c r="AD81" i="1" s="1"/>
  <c r="AO81" i="1" s="1"/>
  <c r="M80" i="1"/>
  <c r="P80" i="1" s="1"/>
  <c r="AE80" i="1" s="1"/>
  <c r="M79" i="1"/>
  <c r="P79" i="1" s="1"/>
  <c r="AD79" i="1" s="1"/>
  <c r="P78" i="1"/>
  <c r="AE78" i="1" s="1"/>
  <c r="M78" i="1"/>
  <c r="M77" i="1"/>
  <c r="P77" i="1" s="1"/>
  <c r="AD77" i="1" s="1"/>
  <c r="M76" i="1"/>
  <c r="P76" i="1" s="1"/>
  <c r="AD76" i="1" s="1"/>
  <c r="M75" i="1"/>
  <c r="P75" i="1" s="1"/>
  <c r="AD75" i="1" s="1"/>
  <c r="M74" i="1"/>
  <c r="P74" i="1" s="1"/>
  <c r="AD74" i="1" s="1"/>
  <c r="P73" i="1"/>
  <c r="AD73" i="1" s="1"/>
  <c r="M73" i="1"/>
  <c r="M72" i="1"/>
  <c r="P72" i="1" s="1"/>
  <c r="AE72" i="1" s="1"/>
  <c r="M71" i="1"/>
  <c r="P71" i="1" s="1"/>
  <c r="AD71" i="1" s="1"/>
  <c r="M70" i="1"/>
  <c r="P70" i="1" s="1"/>
  <c r="M69" i="1"/>
  <c r="P69" i="1" s="1"/>
  <c r="AD69" i="1" s="1"/>
  <c r="M68" i="1"/>
  <c r="P68" i="1" s="1"/>
  <c r="M67" i="1"/>
  <c r="P67" i="1" s="1"/>
  <c r="AD67" i="1" s="1"/>
  <c r="M66" i="1"/>
  <c r="P66" i="1" s="1"/>
  <c r="M65" i="1"/>
  <c r="P65" i="1" s="1"/>
  <c r="AD65" i="1" s="1"/>
  <c r="AP65" i="1" s="1"/>
  <c r="AQ65" i="1" s="1"/>
  <c r="AR65" i="1" s="1"/>
  <c r="AS65" i="1" s="1"/>
  <c r="AT65" i="1" s="1"/>
  <c r="M64" i="1"/>
  <c r="P64" i="1" s="1"/>
  <c r="AD64" i="1" s="1"/>
  <c r="M63" i="1"/>
  <c r="P63" i="1" s="1"/>
  <c r="AD63" i="1" s="1"/>
  <c r="M62" i="1"/>
  <c r="P62" i="1" s="1"/>
  <c r="AD62" i="1" s="1"/>
  <c r="M61" i="1"/>
  <c r="P61" i="1" s="1"/>
  <c r="AD61" i="1" s="1"/>
  <c r="M60" i="1"/>
  <c r="P60" i="1" s="1"/>
  <c r="AD60" i="1" s="1"/>
  <c r="AU60" i="1" s="1"/>
  <c r="M59" i="1"/>
  <c r="P59" i="1" s="1"/>
  <c r="AD59" i="1" s="1"/>
  <c r="M58" i="1"/>
  <c r="P58" i="1" s="1"/>
  <c r="M57" i="1"/>
  <c r="P57" i="1" s="1"/>
  <c r="M56" i="1"/>
  <c r="P56" i="1" s="1"/>
  <c r="AD56" i="1" s="1"/>
  <c r="M55" i="1"/>
  <c r="P55" i="1" s="1"/>
  <c r="M54" i="1"/>
  <c r="P54" i="1" s="1"/>
  <c r="AD54" i="1" s="1"/>
  <c r="AU54" i="1" s="1"/>
  <c r="M53" i="1"/>
  <c r="P53" i="1" s="1"/>
  <c r="AD53" i="1" s="1"/>
  <c r="M52" i="1"/>
  <c r="P52" i="1" s="1"/>
  <c r="M51" i="1"/>
  <c r="P51" i="1" s="1"/>
  <c r="AD51" i="1" s="1"/>
  <c r="P50" i="1"/>
  <c r="AD50" i="1" s="1"/>
  <c r="AP50" i="1" s="1"/>
  <c r="AQ50" i="1" s="1"/>
  <c r="AR50" i="1" s="1"/>
  <c r="AS50" i="1" s="1"/>
  <c r="AT50" i="1" s="1"/>
  <c r="M50" i="1"/>
  <c r="M49" i="1"/>
  <c r="P49" i="1" s="1"/>
  <c r="P48" i="1"/>
  <c r="M48" i="1"/>
  <c r="M47" i="1"/>
  <c r="P47" i="1" s="1"/>
  <c r="M46" i="1"/>
  <c r="P46" i="1" s="1"/>
  <c r="AE46" i="1" s="1"/>
  <c r="M45" i="1"/>
  <c r="P45" i="1" s="1"/>
  <c r="AE45" i="1" s="1"/>
  <c r="M44" i="1"/>
  <c r="P44" i="1" s="1"/>
  <c r="M43" i="1"/>
  <c r="P43" i="1" s="1"/>
  <c r="M42" i="1"/>
  <c r="P42" i="1" s="1"/>
  <c r="M41" i="1"/>
  <c r="P41" i="1" s="1"/>
  <c r="AE41" i="1" s="1"/>
  <c r="P40" i="1"/>
  <c r="AD40" i="1" s="1"/>
  <c r="M39" i="1"/>
  <c r="P39" i="1" s="1"/>
  <c r="AE39" i="1" s="1"/>
  <c r="M38" i="1"/>
  <c r="P38" i="1" s="1"/>
  <c r="AD38" i="1" s="1"/>
  <c r="AU38" i="1" s="1"/>
  <c r="M37" i="1"/>
  <c r="P37" i="1" s="1"/>
  <c r="AD37" i="1" s="1"/>
  <c r="M36" i="1"/>
  <c r="P36" i="1" s="1"/>
  <c r="AE36" i="1" s="1"/>
  <c r="P35" i="1"/>
  <c r="AE35" i="1" s="1"/>
  <c r="M35" i="1"/>
  <c r="AD34" i="1"/>
  <c r="AU34" i="1" s="1"/>
  <c r="P34" i="1"/>
  <c r="M33" i="1"/>
  <c r="P33" i="1" s="1"/>
  <c r="AE33" i="1" s="1"/>
  <c r="M32" i="1"/>
  <c r="P32" i="1" s="1"/>
  <c r="M31" i="1"/>
  <c r="P31" i="1" s="1"/>
  <c r="M30" i="1"/>
  <c r="P30" i="1" s="1"/>
  <c r="AD30" i="1" s="1"/>
  <c r="M29" i="1"/>
  <c r="P29" i="1" s="1"/>
  <c r="M28" i="1"/>
  <c r="P28" i="1" s="1"/>
  <c r="AE28" i="1" s="1"/>
  <c r="M27" i="1"/>
  <c r="P27" i="1" s="1"/>
  <c r="M26" i="1"/>
  <c r="P26" i="1" s="1"/>
  <c r="AE26" i="1" s="1"/>
  <c r="M25" i="1"/>
  <c r="P25" i="1" s="1"/>
  <c r="M24" i="1"/>
  <c r="P24" i="1" s="1"/>
  <c r="M23" i="1"/>
  <c r="P23" i="1" s="1"/>
  <c r="AD23" i="1" s="1"/>
  <c r="M22" i="1"/>
  <c r="P22" i="1" s="1"/>
  <c r="M21" i="1"/>
  <c r="P21" i="1" s="1"/>
  <c r="AD21" i="1" s="1"/>
  <c r="P20" i="1"/>
  <c r="AD20" i="1" s="1"/>
  <c r="AO20" i="1" s="1"/>
  <c r="M20" i="1"/>
  <c r="M19" i="1"/>
  <c r="P19" i="1" s="1"/>
  <c r="M18" i="1"/>
  <c r="P18" i="1" s="1"/>
  <c r="AE18" i="1" s="1"/>
  <c r="M17" i="1"/>
  <c r="P17" i="1" s="1"/>
  <c r="AD17" i="1" s="1"/>
  <c r="M16" i="1"/>
  <c r="P16" i="1" s="1"/>
  <c r="AD16" i="1" s="1"/>
  <c r="P15" i="1"/>
  <c r="AD15" i="1" s="1"/>
  <c r="AO15" i="1" s="1"/>
  <c r="M15" i="1"/>
  <c r="M14" i="1"/>
  <c r="P14" i="1" s="1"/>
  <c r="M13" i="1"/>
  <c r="P13" i="1" s="1"/>
  <c r="AD13" i="1" s="1"/>
  <c r="M12" i="1"/>
  <c r="P12" i="1" s="1"/>
  <c r="M11" i="1"/>
  <c r="P11" i="1" s="1"/>
  <c r="AD11" i="1" s="1"/>
  <c r="M10" i="1"/>
  <c r="P10" i="1" s="1"/>
  <c r="AD10" i="1" s="1"/>
  <c r="AU10" i="1" s="1"/>
  <c r="M9" i="1"/>
  <c r="P6" i="1"/>
  <c r="D5" i="1"/>
  <c r="C5" i="1"/>
  <c r="D4" i="1"/>
  <c r="C4" i="1"/>
  <c r="P3" i="1"/>
  <c r="D3" i="1"/>
  <c r="X74" i="1" s="1"/>
  <c r="C3" i="1"/>
  <c r="F2" i="1"/>
  <c r="D2" i="1"/>
  <c r="C2" i="1"/>
  <c r="AH231" i="1" l="1"/>
  <c r="AF258" i="1"/>
  <c r="AF224" i="1"/>
  <c r="AH240" i="1"/>
  <c r="AG346" i="1"/>
  <c r="AF180" i="1"/>
  <c r="AG180" i="1" s="1"/>
  <c r="AI180" i="1" s="1"/>
  <c r="AJ180" i="1" s="1"/>
  <c r="AF257" i="1"/>
  <c r="AG257" i="1" s="1"/>
  <c r="AH318" i="1"/>
  <c r="AF264" i="1"/>
  <c r="AG264" i="1" s="1"/>
  <c r="AH338" i="1"/>
  <c r="AH337" i="1"/>
  <c r="AO74" i="1"/>
  <c r="AK74" i="1"/>
  <c r="AO134" i="1"/>
  <c r="AD152" i="1"/>
  <c r="AZ152" i="1" s="1"/>
  <c r="AW154" i="1"/>
  <c r="AH164" i="1"/>
  <c r="AH171" i="1"/>
  <c r="AF181" i="1"/>
  <c r="Y216" i="1"/>
  <c r="AF230" i="1"/>
  <c r="AG230" i="1" s="1"/>
  <c r="AF233" i="1"/>
  <c r="AF243" i="1"/>
  <c r="AF247" i="1"/>
  <c r="AG247" i="1" s="1"/>
  <c r="AF319" i="1"/>
  <c r="AF335" i="1"/>
  <c r="AG335" i="1" s="1"/>
  <c r="AI335" i="1" s="1"/>
  <c r="AJ335" i="1" s="1"/>
  <c r="AH321" i="1"/>
  <c r="AF328" i="1"/>
  <c r="AF183" i="1"/>
  <c r="AH271" i="1"/>
  <c r="AK347" i="1"/>
  <c r="Y60" i="1"/>
  <c r="AE145" i="1"/>
  <c r="AF155" i="1"/>
  <c r="AG155" i="1" s="1"/>
  <c r="AF158" i="1"/>
  <c r="AG158" i="1" s="1"/>
  <c r="AF161" i="1"/>
  <c r="AG161" i="1" s="1"/>
  <c r="AF167" i="1"/>
  <c r="AG167" i="1" s="1"/>
  <c r="AF175" i="1"/>
  <c r="AG175" i="1" s="1"/>
  <c r="AH180" i="1"/>
  <c r="X197" i="1"/>
  <c r="AF197" i="1" s="1"/>
  <c r="AG197" i="1" s="1"/>
  <c r="AH229" i="1"/>
  <c r="Z337" i="1"/>
  <c r="AK337" i="1" s="1"/>
  <c r="AF351" i="1"/>
  <c r="AD222" i="1"/>
  <c r="Z229" i="1"/>
  <c r="AA229" i="1" s="1"/>
  <c r="AF244" i="1"/>
  <c r="AG244" i="1" s="1"/>
  <c r="AF278" i="1"/>
  <c r="AK287" i="1"/>
  <c r="AF74" i="1"/>
  <c r="X11" i="1"/>
  <c r="AD28" i="1"/>
  <c r="AO28" i="1" s="1"/>
  <c r="AP102" i="1"/>
  <c r="AQ102" i="1" s="1"/>
  <c r="AR102" i="1" s="1"/>
  <c r="AS102" i="1" s="1"/>
  <c r="AT102" i="1" s="1"/>
  <c r="X193" i="1"/>
  <c r="AH201" i="1"/>
  <c r="AG235" i="1"/>
  <c r="AZ305" i="1"/>
  <c r="AF177" i="1"/>
  <c r="AG177" i="1" s="1"/>
  <c r="Y210" i="1"/>
  <c r="AH210" i="1" s="1"/>
  <c r="AE240" i="1"/>
  <c r="AK359" i="1"/>
  <c r="AF154" i="1"/>
  <c r="AF162" i="1"/>
  <c r="AF166" i="1"/>
  <c r="AF168" i="1"/>
  <c r="AG168" i="1" s="1"/>
  <c r="AF184" i="1"/>
  <c r="X187" i="1"/>
  <c r="AF187" i="1" s="1"/>
  <c r="AG187" i="1" s="1"/>
  <c r="Z201" i="1"/>
  <c r="AK201" i="1" s="1"/>
  <c r="AF285" i="1"/>
  <c r="AG285" i="1" s="1"/>
  <c r="AG296" i="1"/>
  <c r="AA183" i="1"/>
  <c r="AW183" i="1" s="1"/>
  <c r="AK183" i="1"/>
  <c r="AG332" i="1"/>
  <c r="AH159" i="1"/>
  <c r="AH177" i="1"/>
  <c r="Y186" i="1"/>
  <c r="Z186" i="1" s="1"/>
  <c r="Y196" i="1"/>
  <c r="Z196" i="1" s="1"/>
  <c r="Y197" i="1"/>
  <c r="Z197" i="1" s="1"/>
  <c r="AK197" i="1" s="1"/>
  <c r="Y200" i="1"/>
  <c r="Z200" i="1" s="1"/>
  <c r="Y205" i="1"/>
  <c r="Z205" i="1" s="1"/>
  <c r="AA205" i="1" s="1"/>
  <c r="Y207" i="1"/>
  <c r="AH207" i="1" s="1"/>
  <c r="Y212" i="1"/>
  <c r="AH212" i="1" s="1"/>
  <c r="Y214" i="1"/>
  <c r="AH214" i="1" s="1"/>
  <c r="AF256" i="1"/>
  <c r="AG256" i="1" s="1"/>
  <c r="AF275" i="1"/>
  <c r="AH305" i="1"/>
  <c r="AF314" i="1"/>
  <c r="AG314" i="1" s="1"/>
  <c r="AW363" i="1"/>
  <c r="AK155" i="1"/>
  <c r="AK168" i="1"/>
  <c r="AK171" i="1"/>
  <c r="Y202" i="1"/>
  <c r="AF220" i="1"/>
  <c r="AH285" i="1"/>
  <c r="AG166" i="1"/>
  <c r="AE207" i="1"/>
  <c r="AG207" i="1" s="1"/>
  <c r="AF231" i="1"/>
  <c r="AG231" i="1" s="1"/>
  <c r="AI231" i="1" s="1"/>
  <c r="AJ231" i="1" s="1"/>
  <c r="AF234" i="1"/>
  <c r="AG234" i="1" s="1"/>
  <c r="AH255" i="1"/>
  <c r="AH335" i="1"/>
  <c r="AF339" i="1"/>
  <c r="AG339" i="1" s="1"/>
  <c r="AF163" i="1"/>
  <c r="AG163" i="1" s="1"/>
  <c r="AF165" i="1"/>
  <c r="AF178" i="1"/>
  <c r="AG178" i="1" s="1"/>
  <c r="X194" i="1"/>
  <c r="AE211" i="1"/>
  <c r="AG211" i="1" s="1"/>
  <c r="AF261" i="1"/>
  <c r="AG261" i="1" s="1"/>
  <c r="AF270" i="1"/>
  <c r="Z271" i="1"/>
  <c r="AA271" i="1" s="1"/>
  <c r="AF287" i="1"/>
  <c r="AF295" i="1"/>
  <c r="AG295" i="1" s="1"/>
  <c r="AF303" i="1"/>
  <c r="AG303" i="1" s="1"/>
  <c r="AF307" i="1"/>
  <c r="AG307" i="1" s="1"/>
  <c r="AI307" i="1" s="1"/>
  <c r="AH331" i="1"/>
  <c r="Z335" i="1"/>
  <c r="AA335" i="1" s="1"/>
  <c r="AB335" i="1" s="1"/>
  <c r="AH351" i="1"/>
  <c r="Y194" i="1"/>
  <c r="Y206" i="1"/>
  <c r="Z206" i="1" s="1"/>
  <c r="AF254" i="1"/>
  <c r="AG254" i="1" s="1"/>
  <c r="AG260" i="1"/>
  <c r="AH263" i="1"/>
  <c r="AH264" i="1"/>
  <c r="AH306" i="1"/>
  <c r="AH307" i="1"/>
  <c r="AF323" i="1"/>
  <c r="AF334" i="1"/>
  <c r="AG334" i="1" s="1"/>
  <c r="AF337" i="1"/>
  <c r="AG337" i="1" s="1"/>
  <c r="Z351" i="1"/>
  <c r="AA351" i="1" s="1"/>
  <c r="AH156" i="1"/>
  <c r="AF276" i="1"/>
  <c r="AG276" i="1" s="1"/>
  <c r="AH320" i="1"/>
  <c r="AF333" i="1"/>
  <c r="AG333" i="1" s="1"/>
  <c r="AF347" i="1"/>
  <c r="AW362" i="1"/>
  <c r="AH154" i="1"/>
  <c r="AH162" i="1"/>
  <c r="AH183" i="1"/>
  <c r="AF248" i="1"/>
  <c r="AF280" i="1"/>
  <c r="AG280" i="1" s="1"/>
  <c r="AF294" i="1"/>
  <c r="AG294" i="1" s="1"/>
  <c r="AF300" i="1"/>
  <c r="AG300" i="1" s="1"/>
  <c r="AF322" i="1"/>
  <c r="AG322" i="1" s="1"/>
  <c r="AG328" i="1"/>
  <c r="AK333" i="1"/>
  <c r="AF344" i="1"/>
  <c r="AG344" i="1" s="1"/>
  <c r="AZ375" i="1"/>
  <c r="AD25" i="1"/>
  <c r="AE25" i="1"/>
  <c r="AD66" i="1"/>
  <c r="AP66" i="1" s="1"/>
  <c r="AQ66" i="1" s="1"/>
  <c r="AR66" i="1" s="1"/>
  <c r="AS66" i="1" s="1"/>
  <c r="AT66" i="1" s="1"/>
  <c r="AE66" i="1"/>
  <c r="AO23" i="1"/>
  <c r="AK23" i="1"/>
  <c r="AO11" i="1"/>
  <c r="AK11" i="1"/>
  <c r="AU11" i="1"/>
  <c r="AK17" i="1"/>
  <c r="AP17" i="1"/>
  <c r="AQ17" i="1" s="1"/>
  <c r="AR17" i="1" s="1"/>
  <c r="AS17" i="1" s="1"/>
  <c r="AT17" i="1" s="1"/>
  <c r="AD31" i="1"/>
  <c r="AK31" i="1" s="1"/>
  <c r="AE31" i="1"/>
  <c r="AD68" i="1"/>
  <c r="AK68" i="1" s="1"/>
  <c r="AE68" i="1"/>
  <c r="AY151" i="1"/>
  <c r="AE61" i="1"/>
  <c r="AK61" i="1"/>
  <c r="AE100" i="1"/>
  <c r="AO100" i="1"/>
  <c r="AU62" i="1"/>
  <c r="AE62" i="1"/>
  <c r="AO63" i="1"/>
  <c r="AE63" i="1"/>
  <c r="AK63" i="1"/>
  <c r="AE71" i="1"/>
  <c r="AO71" i="1"/>
  <c r="AK71" i="1"/>
  <c r="AE123" i="1"/>
  <c r="AU123" i="1"/>
  <c r="AP149" i="1"/>
  <c r="AQ149" i="1" s="1"/>
  <c r="AR149" i="1" s="1"/>
  <c r="AS149" i="1" s="1"/>
  <c r="AT149" i="1" s="1"/>
  <c r="AK149" i="1"/>
  <c r="AK161" i="1"/>
  <c r="AA161" i="1"/>
  <c r="AC161" i="1" s="1"/>
  <c r="AD27" i="1"/>
  <c r="AE27" i="1"/>
  <c r="AK76" i="1"/>
  <c r="AE76" i="1"/>
  <c r="AP76" i="1"/>
  <c r="AQ76" i="1" s="1"/>
  <c r="AR76" i="1" s="1"/>
  <c r="AS76" i="1" s="1"/>
  <c r="AT76" i="1" s="1"/>
  <c r="AE64" i="1"/>
  <c r="AU64" i="1"/>
  <c r="AU89" i="1"/>
  <c r="AP89" i="1"/>
  <c r="AQ89" i="1" s="1"/>
  <c r="AR89" i="1" s="1"/>
  <c r="AS89" i="1" s="1"/>
  <c r="AT89" i="1" s="1"/>
  <c r="AE97" i="1"/>
  <c r="AO97" i="1"/>
  <c r="AK97" i="1"/>
  <c r="AK172" i="1"/>
  <c r="AA172" i="1"/>
  <c r="AC172" i="1" s="1"/>
  <c r="AG184" i="1"/>
  <c r="Y17" i="1"/>
  <c r="AE74" i="1"/>
  <c r="AG156" i="1"/>
  <c r="AH168" i="1"/>
  <c r="AW171" i="1"/>
  <c r="AH173" i="1"/>
  <c r="AF176" i="1"/>
  <c r="AG176" i="1" s="1"/>
  <c r="AC183" i="1"/>
  <c r="AF209" i="1"/>
  <c r="AE209" i="1"/>
  <c r="AF324" i="1"/>
  <c r="AG324" i="1" s="1"/>
  <c r="AH329" i="1"/>
  <c r="AF329" i="1"/>
  <c r="AG329" i="1" s="1"/>
  <c r="AA359" i="1"/>
  <c r="AW359" i="1" s="1"/>
  <c r="AA240" i="1"/>
  <c r="AW240" i="1" s="1"/>
  <c r="AK240" i="1"/>
  <c r="AH267" i="1"/>
  <c r="Z267" i="1"/>
  <c r="Y9" i="1"/>
  <c r="Z9" i="1" s="1"/>
  <c r="AA9" i="1" s="1"/>
  <c r="X15" i="1"/>
  <c r="AF15" i="1" s="1"/>
  <c r="Y50" i="1"/>
  <c r="AE126" i="1"/>
  <c r="AK129" i="1"/>
  <c r="AE154" i="1"/>
  <c r="AH165" i="1"/>
  <c r="AK166" i="1"/>
  <c r="AH167" i="1"/>
  <c r="AI167" i="1" s="1"/>
  <c r="AJ167" i="1" s="1"/>
  <c r="AF174" i="1"/>
  <c r="AG174" i="1" s="1"/>
  <c r="AH181" i="1"/>
  <c r="Z181" i="1"/>
  <c r="Y204" i="1"/>
  <c r="AF213" i="1"/>
  <c r="AE213" i="1"/>
  <c r="AH242" i="1"/>
  <c r="AF242" i="1"/>
  <c r="AG242" i="1" s="1"/>
  <c r="AI242" i="1" s="1"/>
  <c r="AK341" i="1"/>
  <c r="AA341" i="1"/>
  <c r="AK349" i="1"/>
  <c r="AA349" i="1"/>
  <c r="AW237" i="1"/>
  <c r="AB237" i="1"/>
  <c r="AZ237" i="1" s="1"/>
  <c r="AH284" i="1"/>
  <c r="Z284" i="1"/>
  <c r="AK284" i="1" s="1"/>
  <c r="AO365" i="1"/>
  <c r="AK365" i="1"/>
  <c r="AL365" i="1" s="1"/>
  <c r="AM365" i="1" s="1"/>
  <c r="AZ370" i="1"/>
  <c r="BA370" i="1" s="1"/>
  <c r="BB370" i="1" s="1"/>
  <c r="AC370" i="1"/>
  <c r="AK15" i="1"/>
  <c r="X28" i="1"/>
  <c r="AK126" i="1"/>
  <c r="AD153" i="1"/>
  <c r="AK158" i="1"/>
  <c r="Z165" i="1"/>
  <c r="AA165" i="1" s="1"/>
  <c r="AA166" i="1"/>
  <c r="AC166" i="1" s="1"/>
  <c r="Z167" i="1"/>
  <c r="AA168" i="1"/>
  <c r="AE171" i="1"/>
  <c r="AF173" i="1"/>
  <c r="AG173" i="1" s="1"/>
  <c r="AH178" i="1"/>
  <c r="Z180" i="1"/>
  <c r="AA180" i="1" s="1"/>
  <c r="X186" i="1"/>
  <c r="AF186" i="1" s="1"/>
  <c r="AG186" i="1" s="1"/>
  <c r="Y208" i="1"/>
  <c r="AH208" i="1" s="1"/>
  <c r="AK217" i="1"/>
  <c r="AF236" i="1"/>
  <c r="AG236" i="1" s="1"/>
  <c r="AA242" i="1"/>
  <c r="AB242" i="1" s="1"/>
  <c r="AZ242" i="1" s="1"/>
  <c r="AK242" i="1"/>
  <c r="AH249" i="1"/>
  <c r="AW270" i="1"/>
  <c r="AK290" i="1"/>
  <c r="AA290" i="1"/>
  <c r="AB290" i="1" s="1"/>
  <c r="AZ290" i="1" s="1"/>
  <c r="AK338" i="1"/>
  <c r="X38" i="1"/>
  <c r="AF38" i="1" s="1"/>
  <c r="AZ151" i="1"/>
  <c r="BA151" i="1" s="1"/>
  <c r="BB151" i="1" s="1"/>
  <c r="AG179" i="1"/>
  <c r="AG181" i="1"/>
  <c r="AK266" i="1"/>
  <c r="AA266" i="1"/>
  <c r="AW266" i="1" s="1"/>
  <c r="AK307" i="1"/>
  <c r="AA307" i="1"/>
  <c r="AB331" i="1"/>
  <c r="AW331" i="1"/>
  <c r="AH334" i="1"/>
  <c r="Z334" i="1"/>
  <c r="AK334" i="1" s="1"/>
  <c r="AH348" i="1"/>
  <c r="Z348" i="1"/>
  <c r="AK348" i="1" s="1"/>
  <c r="AZ369" i="1"/>
  <c r="AC369" i="1"/>
  <c r="AE10" i="1"/>
  <c r="AE85" i="1"/>
  <c r="AE109" i="1"/>
  <c r="AW152" i="1"/>
  <c r="AX152" i="1" s="1"/>
  <c r="AK156" i="1"/>
  <c r="AF159" i="1"/>
  <c r="AG159" i="1" s="1"/>
  <c r="AK163" i="1"/>
  <c r="Z164" i="1"/>
  <c r="AA164" i="1" s="1"/>
  <c r="AC164" i="1" s="1"/>
  <c r="AF172" i="1"/>
  <c r="AG172" i="1" s="1"/>
  <c r="Z177" i="1"/>
  <c r="AA177" i="1" s="1"/>
  <c r="Y188" i="1"/>
  <c r="Z188" i="1" s="1"/>
  <c r="AA248" i="1"/>
  <c r="AK248" i="1"/>
  <c r="AF259" i="1"/>
  <c r="AG259" i="1" s="1"/>
  <c r="AH259" i="1"/>
  <c r="AH286" i="1"/>
  <c r="AK298" i="1"/>
  <c r="AF330" i="1"/>
  <c r="AG330" i="1" s="1"/>
  <c r="AH330" i="1"/>
  <c r="AF342" i="1"/>
  <c r="AG342" i="1" s="1"/>
  <c r="AW366" i="1"/>
  <c r="AB366" i="1"/>
  <c r="AZ366" i="1" s="1"/>
  <c r="X13" i="1"/>
  <c r="AO60" i="1"/>
  <c r="AK109" i="1"/>
  <c r="AW169" i="1"/>
  <c r="AH175" i="1"/>
  <c r="AH279" i="1"/>
  <c r="AA318" i="1"/>
  <c r="AB318" i="1" s="1"/>
  <c r="AZ318" i="1" s="1"/>
  <c r="AK318" i="1"/>
  <c r="AW333" i="1"/>
  <c r="AB333" i="1"/>
  <c r="AC333" i="1" s="1"/>
  <c r="AF11" i="1"/>
  <c r="AP10" i="1"/>
  <c r="AQ10" i="1" s="1"/>
  <c r="AR10" i="1" s="1"/>
  <c r="AS10" i="1" s="1"/>
  <c r="AT10" i="1" s="1"/>
  <c r="Y59" i="1"/>
  <c r="Z59" i="1" s="1"/>
  <c r="AA59" i="1" s="1"/>
  <c r="AK154" i="1"/>
  <c r="AF171" i="1"/>
  <c r="Z175" i="1"/>
  <c r="AF182" i="1"/>
  <c r="AG182" i="1" s="1"/>
  <c r="AF205" i="1"/>
  <c r="AE205" i="1"/>
  <c r="AB235" i="1"/>
  <c r="AW235" i="1"/>
  <c r="AK250" i="1"/>
  <c r="AA250" i="1"/>
  <c r="AB268" i="1"/>
  <c r="AW268" i="1"/>
  <c r="AK279" i="1"/>
  <c r="AK282" i="1"/>
  <c r="AA282" i="1"/>
  <c r="AC327" i="1"/>
  <c r="AZ327" i="1"/>
  <c r="AZ368" i="1"/>
  <c r="AC368" i="1"/>
  <c r="AH182" i="1"/>
  <c r="X190" i="1"/>
  <c r="AF190" i="1" s="1"/>
  <c r="AG190" i="1" s="1"/>
  <c r="AF200" i="1"/>
  <c r="AG200" i="1" s="1"/>
  <c r="AF201" i="1"/>
  <c r="AF202" i="1"/>
  <c r="AG202" i="1" s="1"/>
  <c r="AH218" i="1"/>
  <c r="AH220" i="1"/>
  <c r="AK221" i="1"/>
  <c r="AF232" i="1"/>
  <c r="AG232" i="1" s="1"/>
  <c r="AG233" i="1"/>
  <c r="AH235" i="1"/>
  <c r="AI235" i="1" s="1"/>
  <c r="Z249" i="1"/>
  <c r="AH253" i="1"/>
  <c r="AG262" i="1"/>
  <c r="AF267" i="1"/>
  <c r="AG267" i="1" s="1"/>
  <c r="AI267" i="1" s="1"/>
  <c r="AJ267" i="1" s="1"/>
  <c r="AH276" i="1"/>
  <c r="AH277" i="1"/>
  <c r="AF284" i="1"/>
  <c r="AG284" i="1" s="1"/>
  <c r="Z286" i="1"/>
  <c r="AK286" i="1" s="1"/>
  <c r="AA287" i="1"/>
  <c r="Z320" i="1"/>
  <c r="AA320" i="1" s="1"/>
  <c r="AB320" i="1" s="1"/>
  <c r="AA338" i="1"/>
  <c r="AB338" i="1" s="1"/>
  <c r="AZ338" i="1" s="1"/>
  <c r="AH341" i="1"/>
  <c r="AH342" i="1"/>
  <c r="AF348" i="1"/>
  <c r="AG348" i="1" s="1"/>
  <c r="AH349" i="1"/>
  <c r="AH352" i="1"/>
  <c r="AB362" i="1"/>
  <c r="AW365" i="1"/>
  <c r="AH184" i="1"/>
  <c r="X185" i="1"/>
  <c r="AF185" i="1" s="1"/>
  <c r="AG185" i="1" s="1"/>
  <c r="AH203" i="1"/>
  <c r="AH211" i="1"/>
  <c r="Y215" i="1"/>
  <c r="AH215" i="1" s="1"/>
  <c r="AI215" i="1" s="1"/>
  <c r="AK229" i="1"/>
  <c r="AF240" i="1"/>
  <c r="AH247" i="1"/>
  <c r="AH248" i="1"/>
  <c r="AH250" i="1"/>
  <c r="AH258" i="1"/>
  <c r="AF265" i="1"/>
  <c r="AG265" i="1" s="1"/>
  <c r="AH268" i="1"/>
  <c r="AG270" i="1"/>
  <c r="AH275" i="1"/>
  <c r="AH282" i="1"/>
  <c r="AH287" i="1"/>
  <c r="AF291" i="1"/>
  <c r="AG291" i="1" s="1"/>
  <c r="AH296" i="1"/>
  <c r="AI296" i="1" s="1"/>
  <c r="AJ296" i="1" s="1"/>
  <c r="AF302" i="1"/>
  <c r="AG302" i="1" s="1"/>
  <c r="AH327" i="1"/>
  <c r="AW367" i="1"/>
  <c r="AH179" i="1"/>
  <c r="Z184" i="1"/>
  <c r="Y185" i="1"/>
  <c r="X195" i="1"/>
  <c r="AF195" i="1" s="1"/>
  <c r="AF198" i="1"/>
  <c r="AG198" i="1" s="1"/>
  <c r="AH222" i="1"/>
  <c r="AF229" i="1"/>
  <c r="AG229" i="1" s="1"/>
  <c r="AH237" i="1"/>
  <c r="AF239" i="1"/>
  <c r="AG239" i="1" s="1"/>
  <c r="AH241" i="1"/>
  <c r="AH262" i="1"/>
  <c r="AF273" i="1"/>
  <c r="AG273" i="1" s="1"/>
  <c r="AF283" i="1"/>
  <c r="AG283" i="1" s="1"/>
  <c r="AH295" i="1"/>
  <c r="AW297" i="1"/>
  <c r="AF318" i="1"/>
  <c r="AG318" i="1" s="1"/>
  <c r="AK319" i="1"/>
  <c r="AF326" i="1"/>
  <c r="AG326" i="1" s="1"/>
  <c r="AK329" i="1"/>
  <c r="AF331" i="1"/>
  <c r="AG331" i="1" s="1"/>
  <c r="AG340" i="1"/>
  <c r="AZ374" i="1"/>
  <c r="Z178" i="1"/>
  <c r="AA178" i="1" s="1"/>
  <c r="Z179" i="1"/>
  <c r="AG183" i="1"/>
  <c r="AF193" i="1"/>
  <c r="AG193" i="1" s="1"/>
  <c r="Z203" i="1"/>
  <c r="AK203" i="1" s="1"/>
  <c r="Z211" i="1"/>
  <c r="AH221" i="1"/>
  <c r="AF226" i="1"/>
  <c r="AG226" i="1" s="1"/>
  <c r="AH245" i="1"/>
  <c r="AH252" i="1"/>
  <c r="AH254" i="1"/>
  <c r="AG266" i="1"/>
  <c r="AF279" i="1"/>
  <c r="AG279" i="1" s="1"/>
  <c r="AI279" i="1" s="1"/>
  <c r="AH303" i="1"/>
  <c r="AK305" i="1"/>
  <c r="AF306" i="1"/>
  <c r="AG306" i="1" s="1"/>
  <c r="AG313" i="1"/>
  <c r="AF315" i="1"/>
  <c r="AG315" i="1" s="1"/>
  <c r="AK326" i="1"/>
  <c r="AH347" i="1"/>
  <c r="AK362" i="1"/>
  <c r="AL362" i="1" s="1"/>
  <c r="AW368" i="1"/>
  <c r="AZ373" i="1"/>
  <c r="AZ376" i="1"/>
  <c r="AK222" i="1"/>
  <c r="AF237" i="1"/>
  <c r="AG237" i="1" s="1"/>
  <c r="AI237" i="1" s="1"/>
  <c r="AF250" i="1"/>
  <c r="AG250" i="1" s="1"/>
  <c r="AK262" i="1"/>
  <c r="AH270" i="1"/>
  <c r="AF272" i="1"/>
  <c r="AG272" i="1" s="1"/>
  <c r="AG275" i="1"/>
  <c r="AH278" i="1"/>
  <c r="AF281" i="1"/>
  <c r="AG281" i="1" s="1"/>
  <c r="AF289" i="1"/>
  <c r="AG289" i="1" s="1"/>
  <c r="AF293" i="1"/>
  <c r="AG293" i="1" s="1"/>
  <c r="AH297" i="1"/>
  <c r="AF305" i="1"/>
  <c r="AG305" i="1" s="1"/>
  <c r="AI305" i="1" s="1"/>
  <c r="AH312" i="1"/>
  <c r="AH313" i="1"/>
  <c r="AF317" i="1"/>
  <c r="AG317" i="1" s="1"/>
  <c r="AH319" i="1"/>
  <c r="AA326" i="1"/>
  <c r="AF338" i="1"/>
  <c r="AF343" i="1"/>
  <c r="AG343" i="1" s="1"/>
  <c r="AF345" i="1"/>
  <c r="AF360" i="1"/>
  <c r="AO364" i="1"/>
  <c r="AK366" i="1"/>
  <c r="AL366" i="1" s="1"/>
  <c r="AX366" i="1" s="1"/>
  <c r="AK367" i="1"/>
  <c r="AL367" i="1" s="1"/>
  <c r="AX367" i="1" s="1"/>
  <c r="AC373" i="1"/>
  <c r="AC376" i="1"/>
  <c r="AH209" i="1"/>
  <c r="AH217" i="1"/>
  <c r="AF225" i="1"/>
  <c r="AG238" i="1"/>
  <c r="AF249" i="1"/>
  <c r="AG249" i="1" s="1"/>
  <c r="AK254" i="1"/>
  <c r="AH281" i="1"/>
  <c r="AF286" i="1"/>
  <c r="AH289" i="1"/>
  <c r="AH298" i="1"/>
  <c r="AH317" i="1"/>
  <c r="AF320" i="1"/>
  <c r="AH333" i="1"/>
  <c r="AH339" i="1"/>
  <c r="AH343" i="1"/>
  <c r="AH359" i="1"/>
  <c r="AF227" i="1"/>
  <c r="AG227" i="1" s="1"/>
  <c r="AH251" i="1"/>
  <c r="AF253" i="1"/>
  <c r="AG253" i="1" s="1"/>
  <c r="AA254" i="1"/>
  <c r="AF269" i="1"/>
  <c r="AG269" i="1" s="1"/>
  <c r="AK270" i="1"/>
  <c r="AF277" i="1"/>
  <c r="AG277" i="1" s="1"/>
  <c r="AZ279" i="1"/>
  <c r="AF288" i="1"/>
  <c r="AG288" i="1" s="1"/>
  <c r="AF304" i="1"/>
  <c r="AG304" i="1" s="1"/>
  <c r="AW305" i="1"/>
  <c r="AF336" i="1"/>
  <c r="AG336" i="1" s="1"/>
  <c r="AF352" i="1"/>
  <c r="AE19" i="1"/>
  <c r="AD19" i="1"/>
  <c r="AK16" i="1"/>
  <c r="AO16" i="1"/>
  <c r="AU16" i="1"/>
  <c r="AP16" i="1"/>
  <c r="AQ16" i="1" s="1"/>
  <c r="AR16" i="1" s="1"/>
  <c r="AS16" i="1" s="1"/>
  <c r="AT16" i="1" s="1"/>
  <c r="AF13" i="1"/>
  <c r="AE14" i="1"/>
  <c r="AD14" i="1"/>
  <c r="AE13" i="1"/>
  <c r="AK13" i="1"/>
  <c r="AP13" i="1"/>
  <c r="AQ13" i="1" s="1"/>
  <c r="AR13" i="1" s="1"/>
  <c r="AS13" i="1" s="1"/>
  <c r="AT13" i="1" s="1"/>
  <c r="AO13" i="1"/>
  <c r="AU13" i="1"/>
  <c r="AE21" i="1"/>
  <c r="AO21" i="1"/>
  <c r="AU21" i="1"/>
  <c r="AP21" i="1"/>
  <c r="AQ21" i="1" s="1"/>
  <c r="AR21" i="1" s="1"/>
  <c r="AS21" i="1" s="1"/>
  <c r="AT21" i="1" s="1"/>
  <c r="AK21" i="1"/>
  <c r="AD9" i="1"/>
  <c r="AE22" i="1"/>
  <c r="AD22" i="1"/>
  <c r="AB9" i="1"/>
  <c r="AP37" i="1"/>
  <c r="AQ37" i="1" s="1"/>
  <c r="AR37" i="1" s="1"/>
  <c r="AS37" i="1" s="1"/>
  <c r="AT37" i="1" s="1"/>
  <c r="AO37" i="1"/>
  <c r="AK37" i="1"/>
  <c r="AU37" i="1"/>
  <c r="AO30" i="1"/>
  <c r="AK30" i="1"/>
  <c r="AP30" i="1"/>
  <c r="AQ30" i="1" s="1"/>
  <c r="AR30" i="1" s="1"/>
  <c r="AS30" i="1" s="1"/>
  <c r="AT30" i="1" s="1"/>
  <c r="AU30" i="1"/>
  <c r="AD43" i="1"/>
  <c r="AP53" i="1"/>
  <c r="AQ53" i="1" s="1"/>
  <c r="AR53" i="1" s="1"/>
  <c r="AS53" i="1" s="1"/>
  <c r="AT53" i="1" s="1"/>
  <c r="AO53" i="1"/>
  <c r="AE53" i="1"/>
  <c r="AU53" i="1"/>
  <c r="AK53" i="1"/>
  <c r="X142" i="1"/>
  <c r="AF142" i="1" s="1"/>
  <c r="X143" i="1"/>
  <c r="X144" i="1"/>
  <c r="AF144" i="1" s="1"/>
  <c r="X135" i="1"/>
  <c r="X131" i="1"/>
  <c r="X124" i="1"/>
  <c r="AF124" i="1" s="1"/>
  <c r="X145" i="1"/>
  <c r="AF145" i="1" s="1"/>
  <c r="X147" i="1"/>
  <c r="AF147" i="1" s="1"/>
  <c r="X137" i="1"/>
  <c r="AF137" i="1" s="1"/>
  <c r="AG137" i="1" s="1"/>
  <c r="X126" i="1"/>
  <c r="AF126" i="1" s="1"/>
  <c r="X141" i="1"/>
  <c r="X139" i="1"/>
  <c r="AF139" i="1" s="1"/>
  <c r="X128" i="1"/>
  <c r="X122" i="1"/>
  <c r="X119" i="1"/>
  <c r="X140" i="1"/>
  <c r="AF140" i="1" s="1"/>
  <c r="X136" i="1"/>
  <c r="AF136" i="1" s="1"/>
  <c r="AG136" i="1" s="1"/>
  <c r="X114" i="1"/>
  <c r="X106" i="1"/>
  <c r="AF106" i="1" s="1"/>
  <c r="X99" i="1"/>
  <c r="X134" i="1"/>
  <c r="AF134" i="1" s="1"/>
  <c r="X132" i="1"/>
  <c r="AF132" i="1" s="1"/>
  <c r="X130" i="1"/>
  <c r="X115" i="1"/>
  <c r="AF115" i="1" s="1"/>
  <c r="X138" i="1"/>
  <c r="X120" i="1"/>
  <c r="X116" i="1"/>
  <c r="AF116" i="1" s="1"/>
  <c r="X121" i="1"/>
  <c r="X109" i="1"/>
  <c r="AF109" i="1" s="1"/>
  <c r="X102" i="1"/>
  <c r="AF102" i="1" s="1"/>
  <c r="X94" i="1"/>
  <c r="X146" i="1"/>
  <c r="AF146" i="1" s="1"/>
  <c r="X133" i="1"/>
  <c r="AF133" i="1" s="1"/>
  <c r="X118" i="1"/>
  <c r="AF118" i="1" s="1"/>
  <c r="X111" i="1"/>
  <c r="X104" i="1"/>
  <c r="AF104" i="1" s="1"/>
  <c r="X96" i="1"/>
  <c r="X125" i="1"/>
  <c r="X100" i="1"/>
  <c r="AF100" i="1" s="1"/>
  <c r="X98" i="1"/>
  <c r="AF98" i="1" s="1"/>
  <c r="X93" i="1"/>
  <c r="AF93" i="1" s="1"/>
  <c r="X123" i="1"/>
  <c r="AF123" i="1" s="1"/>
  <c r="AG123" i="1" s="1"/>
  <c r="X87" i="1"/>
  <c r="X80" i="1"/>
  <c r="X73" i="1"/>
  <c r="AF73" i="1" s="1"/>
  <c r="X65" i="1"/>
  <c r="AF65" i="1" s="1"/>
  <c r="X57" i="1"/>
  <c r="X97" i="1"/>
  <c r="AF97" i="1" s="1"/>
  <c r="X89" i="1"/>
  <c r="AF89" i="1" s="1"/>
  <c r="X82" i="1"/>
  <c r="AF82" i="1" s="1"/>
  <c r="X129" i="1"/>
  <c r="AF129" i="1" s="1"/>
  <c r="X127" i="1"/>
  <c r="X113" i="1"/>
  <c r="X112" i="1"/>
  <c r="X110" i="1"/>
  <c r="X108" i="1"/>
  <c r="X105" i="1"/>
  <c r="X103" i="1"/>
  <c r="X101" i="1"/>
  <c r="X90" i="1"/>
  <c r="X83" i="1"/>
  <c r="AF83" i="1" s="1"/>
  <c r="X76" i="1"/>
  <c r="AF76" i="1" s="1"/>
  <c r="X68" i="1"/>
  <c r="AF68" i="1" s="1"/>
  <c r="X92" i="1"/>
  <c r="X78" i="1"/>
  <c r="X70" i="1"/>
  <c r="X62" i="1"/>
  <c r="AF62" i="1" s="1"/>
  <c r="X107" i="1"/>
  <c r="AF107" i="1" s="1"/>
  <c r="X91" i="1"/>
  <c r="X63" i="1"/>
  <c r="AF63" i="1" s="1"/>
  <c r="X61" i="1"/>
  <c r="AF61" i="1" s="1"/>
  <c r="X56" i="1"/>
  <c r="AF56" i="1" s="1"/>
  <c r="X51" i="1"/>
  <c r="AF51" i="1" s="1"/>
  <c r="X117" i="1"/>
  <c r="AF117" i="1" s="1"/>
  <c r="X85" i="1"/>
  <c r="AF85" i="1" s="1"/>
  <c r="AG85" i="1" s="1"/>
  <c r="X84" i="1"/>
  <c r="AF84" i="1" s="1"/>
  <c r="X81" i="1"/>
  <c r="AF81" i="1" s="1"/>
  <c r="X71" i="1"/>
  <c r="AF71" i="1" s="1"/>
  <c r="X69" i="1"/>
  <c r="AF69" i="1" s="1"/>
  <c r="X67" i="1"/>
  <c r="AF67" i="1" s="1"/>
  <c r="X64" i="1"/>
  <c r="AF64" i="1" s="1"/>
  <c r="AG64" i="1" s="1"/>
  <c r="X52" i="1"/>
  <c r="X34" i="1"/>
  <c r="AF34" i="1" s="1"/>
  <c r="X88" i="1"/>
  <c r="AF88" i="1" s="1"/>
  <c r="X53" i="1"/>
  <c r="AF53" i="1" s="1"/>
  <c r="X40" i="1"/>
  <c r="AF40" i="1" s="1"/>
  <c r="X35" i="1"/>
  <c r="X22" i="1"/>
  <c r="X14" i="1"/>
  <c r="X79" i="1"/>
  <c r="AF79" i="1" s="1"/>
  <c r="X77" i="1"/>
  <c r="AF77" i="1" s="1"/>
  <c r="X75" i="1"/>
  <c r="AF75" i="1" s="1"/>
  <c r="X46" i="1"/>
  <c r="X41" i="1"/>
  <c r="X86" i="1"/>
  <c r="X66" i="1"/>
  <c r="X54" i="1"/>
  <c r="AF54" i="1" s="1"/>
  <c r="X47" i="1"/>
  <c r="X42" i="1"/>
  <c r="X37" i="1"/>
  <c r="AF37" i="1" s="1"/>
  <c r="X30" i="1"/>
  <c r="AF30" i="1" s="1"/>
  <c r="X95" i="1"/>
  <c r="X55" i="1"/>
  <c r="X48" i="1"/>
  <c r="X43" i="1"/>
  <c r="AF43" i="1" s="1"/>
  <c r="X31" i="1"/>
  <c r="AF31" i="1" s="1"/>
  <c r="AG31" i="1" s="1"/>
  <c r="X25" i="1"/>
  <c r="AF25" i="1" s="1"/>
  <c r="AG25" i="1" s="1"/>
  <c r="X17" i="1"/>
  <c r="AF17" i="1" s="1"/>
  <c r="X60" i="1"/>
  <c r="AF60" i="1" s="1"/>
  <c r="X59" i="1"/>
  <c r="AF59" i="1" s="1"/>
  <c r="X50" i="1"/>
  <c r="AF50" i="1" s="1"/>
  <c r="X45" i="1"/>
  <c r="X39" i="1"/>
  <c r="X33" i="1"/>
  <c r="X26" i="1"/>
  <c r="X19" i="1"/>
  <c r="AF19" i="1" s="1"/>
  <c r="X12" i="1"/>
  <c r="Y12" i="1"/>
  <c r="X9" i="1"/>
  <c r="AF9" i="1" s="1"/>
  <c r="AO10" i="1"/>
  <c r="AP15" i="1"/>
  <c r="AQ15" i="1" s="1"/>
  <c r="AR15" i="1" s="1"/>
  <c r="AS15" i="1" s="1"/>
  <c r="AT15" i="1" s="1"/>
  <c r="AU15" i="1"/>
  <c r="AO17" i="1"/>
  <c r="AU17" i="1"/>
  <c r="AD18" i="1"/>
  <c r="Y19" i="1"/>
  <c r="AE20" i="1"/>
  <c r="Y21" i="1"/>
  <c r="Y33" i="1"/>
  <c r="AD35" i="1"/>
  <c r="AE38" i="1"/>
  <c r="AE50" i="1"/>
  <c r="AU50" i="1"/>
  <c r="AK50" i="1"/>
  <c r="AO50" i="1"/>
  <c r="X72" i="1"/>
  <c r="AD110" i="1"/>
  <c r="Y118" i="1"/>
  <c r="AE47" i="1"/>
  <c r="Z60" i="1"/>
  <c r="AA60" i="1" s="1"/>
  <c r="AH60" i="1"/>
  <c r="AE67" i="1"/>
  <c r="AG67" i="1" s="1"/>
  <c r="AK67" i="1"/>
  <c r="AU67" i="1"/>
  <c r="AO67" i="1"/>
  <c r="AP77" i="1"/>
  <c r="AQ77" i="1" s="1"/>
  <c r="AR77" i="1" s="1"/>
  <c r="AS77" i="1" s="1"/>
  <c r="AT77" i="1" s="1"/>
  <c r="AE77" i="1"/>
  <c r="AG77" i="1" s="1"/>
  <c r="AO77" i="1"/>
  <c r="AK77" i="1"/>
  <c r="AU77" i="1"/>
  <c r="AE108" i="1"/>
  <c r="AD108" i="1"/>
  <c r="AD12" i="1"/>
  <c r="Y13" i="1"/>
  <c r="Z17" i="1"/>
  <c r="AA17" i="1" s="1"/>
  <c r="X24" i="1"/>
  <c r="Y26" i="1"/>
  <c r="Y28" i="1"/>
  <c r="AE32" i="1"/>
  <c r="AP34" i="1"/>
  <c r="AQ34" i="1" s="1"/>
  <c r="AR34" i="1" s="1"/>
  <c r="AS34" i="1" s="1"/>
  <c r="AT34" i="1" s="1"/>
  <c r="AK38" i="1"/>
  <c r="AP38" i="1"/>
  <c r="AQ38" i="1" s="1"/>
  <c r="AR38" i="1" s="1"/>
  <c r="AS38" i="1" s="1"/>
  <c r="AT38" i="1" s="1"/>
  <c r="Y39" i="1"/>
  <c r="AE43" i="1"/>
  <c r="AD47" i="1"/>
  <c r="AD49" i="1"/>
  <c r="AD55" i="1"/>
  <c r="AP69" i="1"/>
  <c r="AQ69" i="1" s="1"/>
  <c r="AR69" i="1" s="1"/>
  <c r="AS69" i="1" s="1"/>
  <c r="AT69" i="1" s="1"/>
  <c r="AE69" i="1"/>
  <c r="AG69" i="1" s="1"/>
  <c r="AK69" i="1"/>
  <c r="AU69" i="1"/>
  <c r="AO69" i="1"/>
  <c r="AP93" i="1"/>
  <c r="AQ93" i="1" s="1"/>
  <c r="AR93" i="1" s="1"/>
  <c r="AS93" i="1" s="1"/>
  <c r="AT93" i="1" s="1"/>
  <c r="AO93" i="1"/>
  <c r="AE93" i="1"/>
  <c r="AK93" i="1"/>
  <c r="AU93" i="1"/>
  <c r="AE16" i="1"/>
  <c r="AU20" i="1"/>
  <c r="AP20" i="1"/>
  <c r="AQ20" i="1" s="1"/>
  <c r="AR20" i="1" s="1"/>
  <c r="AS20" i="1" s="1"/>
  <c r="AT20" i="1" s="1"/>
  <c r="Y22" i="1"/>
  <c r="AE23" i="1"/>
  <c r="Y24" i="1"/>
  <c r="X32" i="1"/>
  <c r="X49" i="1"/>
  <c r="AD52" i="1"/>
  <c r="AD57" i="1"/>
  <c r="AK59" i="1"/>
  <c r="AP59" i="1"/>
  <c r="AQ59" i="1" s="1"/>
  <c r="AR59" i="1" s="1"/>
  <c r="AS59" i="1" s="1"/>
  <c r="AT59" i="1" s="1"/>
  <c r="AE59" i="1"/>
  <c r="AG59" i="1" s="1"/>
  <c r="AO59" i="1"/>
  <c r="AU59" i="1"/>
  <c r="AP67" i="1"/>
  <c r="AQ67" i="1" s="1"/>
  <c r="AR67" i="1" s="1"/>
  <c r="AS67" i="1" s="1"/>
  <c r="AT67" i="1" s="1"/>
  <c r="Y76" i="1"/>
  <c r="AP40" i="1"/>
  <c r="AQ40" i="1" s="1"/>
  <c r="AR40" i="1" s="1"/>
  <c r="AS40" i="1" s="1"/>
  <c r="AT40" i="1" s="1"/>
  <c r="AO40" i="1"/>
  <c r="AE40" i="1"/>
  <c r="AG40" i="1" s="1"/>
  <c r="AU40" i="1"/>
  <c r="AK40" i="1"/>
  <c r="AE12" i="1"/>
  <c r="X18" i="1"/>
  <c r="AF18" i="1" s="1"/>
  <c r="AG18" i="1" s="1"/>
  <c r="AE30" i="1"/>
  <c r="Y34" i="1"/>
  <c r="Y45" i="1"/>
  <c r="AO73" i="1"/>
  <c r="AK73" i="1"/>
  <c r="AP73" i="1"/>
  <c r="AQ73" i="1" s="1"/>
  <c r="AR73" i="1" s="1"/>
  <c r="AS73" i="1" s="1"/>
  <c r="AT73" i="1" s="1"/>
  <c r="AU73" i="1"/>
  <c r="AE24" i="1"/>
  <c r="AD39" i="1"/>
  <c r="AD101" i="1"/>
  <c r="Y149" i="1"/>
  <c r="Y143" i="1"/>
  <c r="Y144" i="1"/>
  <c r="Y150" i="1"/>
  <c r="Y145" i="1"/>
  <c r="Y136" i="1"/>
  <c r="Y134" i="1"/>
  <c r="Y133" i="1"/>
  <c r="Y132" i="1"/>
  <c r="Y146" i="1"/>
  <c r="Y138" i="1"/>
  <c r="Y127" i="1"/>
  <c r="Y142" i="1"/>
  <c r="Y140" i="1"/>
  <c r="Y129" i="1"/>
  <c r="Y141" i="1"/>
  <c r="Y124" i="1"/>
  <c r="Y126" i="1"/>
  <c r="Y130" i="1"/>
  <c r="Y128" i="1"/>
  <c r="Y115" i="1"/>
  <c r="Y107" i="1"/>
  <c r="Y100" i="1"/>
  <c r="Y139" i="1"/>
  <c r="Y120" i="1"/>
  <c r="Y116" i="1"/>
  <c r="Y108" i="1"/>
  <c r="Y121" i="1"/>
  <c r="Y148" i="1"/>
  <c r="Y125" i="1"/>
  <c r="Y123" i="1"/>
  <c r="Y122" i="1"/>
  <c r="Y117" i="1"/>
  <c r="Y110" i="1"/>
  <c r="Y103" i="1"/>
  <c r="Y95" i="1"/>
  <c r="Y137" i="1"/>
  <c r="Y131" i="1"/>
  <c r="Y119" i="1"/>
  <c r="Y112" i="1"/>
  <c r="Y105" i="1"/>
  <c r="Y97" i="1"/>
  <c r="Y114" i="1"/>
  <c r="Y102" i="1"/>
  <c r="Y86" i="1"/>
  <c r="Y104" i="1"/>
  <c r="Y106" i="1"/>
  <c r="Y88" i="1"/>
  <c r="Y81" i="1"/>
  <c r="Y74" i="1"/>
  <c r="Y66" i="1"/>
  <c r="Y58" i="1"/>
  <c r="Y147" i="1"/>
  <c r="Y113" i="1"/>
  <c r="Y109" i="1"/>
  <c r="Y101" i="1"/>
  <c r="Y99" i="1"/>
  <c r="Y90" i="1"/>
  <c r="Y83" i="1"/>
  <c r="Y111" i="1"/>
  <c r="Y94" i="1"/>
  <c r="Y91" i="1"/>
  <c r="Y84" i="1"/>
  <c r="Y77" i="1"/>
  <c r="Y69" i="1"/>
  <c r="Y98" i="1"/>
  <c r="Y96" i="1"/>
  <c r="Y93" i="1"/>
  <c r="Y85" i="1"/>
  <c r="Y79" i="1"/>
  <c r="Y71" i="1"/>
  <c r="Y63" i="1"/>
  <c r="Y135" i="1"/>
  <c r="Y67" i="1"/>
  <c r="Y64" i="1"/>
  <c r="Y62" i="1"/>
  <c r="Y52" i="1"/>
  <c r="Y82" i="1"/>
  <c r="Y65" i="1"/>
  <c r="Y53" i="1"/>
  <c r="Y40" i="1"/>
  <c r="Y35" i="1"/>
  <c r="Y80" i="1"/>
  <c r="Y75" i="1"/>
  <c r="Y73" i="1"/>
  <c r="Y46" i="1"/>
  <c r="Y41" i="1"/>
  <c r="Y36" i="1"/>
  <c r="Y29" i="1"/>
  <c r="Y23" i="1"/>
  <c r="Y15" i="1"/>
  <c r="Y92" i="1"/>
  <c r="Y54" i="1"/>
  <c r="Y47" i="1"/>
  <c r="Y42" i="1"/>
  <c r="Y37" i="1"/>
  <c r="Y68" i="1"/>
  <c r="Y55" i="1"/>
  <c r="Y48" i="1"/>
  <c r="Y43" i="1"/>
  <c r="Y31" i="1"/>
  <c r="Y72" i="1"/>
  <c r="Y70" i="1"/>
  <c r="Y57" i="1"/>
  <c r="Y49" i="1"/>
  <c r="Y44" i="1"/>
  <c r="Y38" i="1"/>
  <c r="Y32" i="1"/>
  <c r="Y18" i="1"/>
  <c r="Y11" i="1"/>
  <c r="Y87" i="1"/>
  <c r="Y78" i="1"/>
  <c r="Y61" i="1"/>
  <c r="Y56" i="1"/>
  <c r="Y51" i="1"/>
  <c r="Y27" i="1"/>
  <c r="Y20" i="1"/>
  <c r="X10" i="1"/>
  <c r="AF10" i="1" s="1"/>
  <c r="AG10" i="1" s="1"/>
  <c r="X16" i="1"/>
  <c r="AF16" i="1" s="1"/>
  <c r="X20" i="1"/>
  <c r="AF20" i="1" s="1"/>
  <c r="AK20" i="1"/>
  <c r="AE29" i="1"/>
  <c r="AD29" i="1"/>
  <c r="Y10" i="1"/>
  <c r="Y14" i="1"/>
  <c r="AE15" i="1"/>
  <c r="AG15" i="1" s="1"/>
  <c r="Y16" i="1"/>
  <c r="AE17" i="1"/>
  <c r="AG17" i="1" s="1"/>
  <c r="AD26" i="1"/>
  <c r="AU27" i="1"/>
  <c r="AP27" i="1"/>
  <c r="AQ27" i="1" s="1"/>
  <c r="AR27" i="1" s="1"/>
  <c r="AS27" i="1" s="1"/>
  <c r="AT27" i="1" s="1"/>
  <c r="X29" i="1"/>
  <c r="Y30" i="1"/>
  <c r="AP31" i="1"/>
  <c r="AQ31" i="1" s="1"/>
  <c r="AR31" i="1" s="1"/>
  <c r="AS31" i="1" s="1"/>
  <c r="AT31" i="1" s="1"/>
  <c r="AO31" i="1"/>
  <c r="AU31" i="1"/>
  <c r="AD32" i="1"/>
  <c r="AO38" i="1"/>
  <c r="AD42" i="1"/>
  <c r="AD44" i="1"/>
  <c r="AE44" i="1"/>
  <c r="AE73" i="1"/>
  <c r="AD95" i="1"/>
  <c r="AD113" i="1"/>
  <c r="AE37" i="1"/>
  <c r="AP23" i="1"/>
  <c r="AQ23" i="1" s="1"/>
  <c r="AR23" i="1" s="1"/>
  <c r="AS23" i="1" s="1"/>
  <c r="AT23" i="1" s="1"/>
  <c r="AU23" i="1"/>
  <c r="AD24" i="1"/>
  <c r="AO25" i="1"/>
  <c r="AU25" i="1"/>
  <c r="X27" i="1"/>
  <c r="AF27" i="1" s="1"/>
  <c r="AG27" i="1" s="1"/>
  <c r="AO34" i="1"/>
  <c r="AE34" i="1"/>
  <c r="AG34" i="1" s="1"/>
  <c r="AK34" i="1"/>
  <c r="X36" i="1"/>
  <c r="X44" i="1"/>
  <c r="AD48" i="1"/>
  <c r="AO51" i="1"/>
  <c r="AE51" i="1"/>
  <c r="AU51" i="1"/>
  <c r="AK51" i="1"/>
  <c r="AP51" i="1"/>
  <c r="AQ51" i="1" s="1"/>
  <c r="AR51" i="1" s="1"/>
  <c r="AS51" i="1" s="1"/>
  <c r="AT51" i="1" s="1"/>
  <c r="AP54" i="1"/>
  <c r="AQ54" i="1" s="1"/>
  <c r="AR54" i="1" s="1"/>
  <c r="AS54" i="1" s="1"/>
  <c r="AT54" i="1" s="1"/>
  <c r="AO54" i="1"/>
  <c r="AE54" i="1"/>
  <c r="AK54" i="1"/>
  <c r="AE56" i="1"/>
  <c r="AG56" i="1" s="1"/>
  <c r="AP56" i="1"/>
  <c r="AQ56" i="1" s="1"/>
  <c r="AR56" i="1" s="1"/>
  <c r="AS56" i="1" s="1"/>
  <c r="AT56" i="1" s="1"/>
  <c r="AO56" i="1"/>
  <c r="AU56" i="1"/>
  <c r="AK56" i="1"/>
  <c r="AD58" i="1"/>
  <c r="AD70" i="1"/>
  <c r="AE75" i="1"/>
  <c r="AG75" i="1" s="1"/>
  <c r="AK75" i="1"/>
  <c r="AP75" i="1"/>
  <c r="AQ75" i="1" s="1"/>
  <c r="AR75" i="1" s="1"/>
  <c r="AS75" i="1" s="1"/>
  <c r="AT75" i="1" s="1"/>
  <c r="AO75" i="1"/>
  <c r="AU75" i="1"/>
  <c r="AP84" i="1"/>
  <c r="AQ84" i="1" s="1"/>
  <c r="AR84" i="1" s="1"/>
  <c r="AS84" i="1" s="1"/>
  <c r="AT84" i="1" s="1"/>
  <c r="AE84" i="1"/>
  <c r="AG84" i="1" s="1"/>
  <c r="AO84" i="1"/>
  <c r="AK84" i="1"/>
  <c r="AK10" i="1"/>
  <c r="AP11" i="1"/>
  <c r="AQ11" i="1" s="1"/>
  <c r="AR11" i="1" s="1"/>
  <c r="AS11" i="1" s="1"/>
  <c r="AT11" i="1" s="1"/>
  <c r="AE11" i="1"/>
  <c r="X21" i="1"/>
  <c r="AF21" i="1" s="1"/>
  <c r="X23" i="1"/>
  <c r="AF23" i="1" s="1"/>
  <c r="Y25" i="1"/>
  <c r="AD33" i="1"/>
  <c r="X58" i="1"/>
  <c r="AF58" i="1" s="1"/>
  <c r="AG61" i="1"/>
  <c r="AO65" i="1"/>
  <c r="AK65" i="1"/>
  <c r="AU65" i="1"/>
  <c r="AE65" i="1"/>
  <c r="AG65" i="1" s="1"/>
  <c r="AO82" i="1"/>
  <c r="AE82" i="1"/>
  <c r="AK82" i="1"/>
  <c r="AP82" i="1"/>
  <c r="AQ82" i="1" s="1"/>
  <c r="AR82" i="1" s="1"/>
  <c r="AS82" i="1" s="1"/>
  <c r="AT82" i="1" s="1"/>
  <c r="Y89" i="1"/>
  <c r="AU61" i="1"/>
  <c r="AK64" i="1"/>
  <c r="AP74" i="1"/>
  <c r="AQ74" i="1" s="1"/>
  <c r="AR74" i="1" s="1"/>
  <c r="AS74" i="1" s="1"/>
  <c r="AT74" i="1" s="1"/>
  <c r="AU74" i="1"/>
  <c r="AO76" i="1"/>
  <c r="AU76" i="1"/>
  <c r="AE79" i="1"/>
  <c r="AE103" i="1"/>
  <c r="AD103" i="1"/>
  <c r="AD131" i="1"/>
  <c r="AD36" i="1"/>
  <c r="AD41" i="1"/>
  <c r="AD46" i="1"/>
  <c r="AK60" i="1"/>
  <c r="AO64" i="1"/>
  <c r="AO68" i="1"/>
  <c r="AU68" i="1"/>
  <c r="AE83" i="1"/>
  <c r="AG83" i="1" s="1"/>
  <c r="AK88" i="1"/>
  <c r="AG97" i="1"/>
  <c r="AD99" i="1"/>
  <c r="AO106" i="1"/>
  <c r="AK106" i="1"/>
  <c r="AP106" i="1"/>
  <c r="AQ106" i="1" s="1"/>
  <c r="AR106" i="1" s="1"/>
  <c r="AS106" i="1" s="1"/>
  <c r="AT106" i="1" s="1"/>
  <c r="AU106" i="1"/>
  <c r="AO61" i="1"/>
  <c r="AK62" i="1"/>
  <c r="AO62" i="1"/>
  <c r="AP62" i="1"/>
  <c r="AQ62" i="1" s="1"/>
  <c r="AR62" i="1" s="1"/>
  <c r="AS62" i="1" s="1"/>
  <c r="AT62" i="1" s="1"/>
  <c r="AP64" i="1"/>
  <c r="AQ64" i="1" s="1"/>
  <c r="AR64" i="1" s="1"/>
  <c r="AS64" i="1" s="1"/>
  <c r="AT64" i="1" s="1"/>
  <c r="AD78" i="1"/>
  <c r="AU79" i="1"/>
  <c r="AP79" i="1"/>
  <c r="AQ79" i="1" s="1"/>
  <c r="AR79" i="1" s="1"/>
  <c r="AS79" i="1" s="1"/>
  <c r="AT79" i="1" s="1"/>
  <c r="AK79" i="1"/>
  <c r="AO89" i="1"/>
  <c r="AE89" i="1"/>
  <c r="AK89" i="1"/>
  <c r="AD92" i="1"/>
  <c r="AE104" i="1"/>
  <c r="AG104" i="1" s="1"/>
  <c r="AG106" i="1"/>
  <c r="AP61" i="1"/>
  <c r="AQ61" i="1" s="1"/>
  <c r="AR61" i="1" s="1"/>
  <c r="AS61" i="1" s="1"/>
  <c r="AT61" i="1" s="1"/>
  <c r="AG63" i="1"/>
  <c r="AD80" i="1"/>
  <c r="AP88" i="1"/>
  <c r="AQ88" i="1" s="1"/>
  <c r="AR88" i="1" s="1"/>
  <c r="AS88" i="1" s="1"/>
  <c r="AT88" i="1" s="1"/>
  <c r="AE88" i="1"/>
  <c r="AG88" i="1" s="1"/>
  <c r="AU88" i="1"/>
  <c r="AK104" i="1"/>
  <c r="AO104" i="1"/>
  <c r="AU104" i="1"/>
  <c r="AP104" i="1"/>
  <c r="AQ104" i="1" s="1"/>
  <c r="AR104" i="1" s="1"/>
  <c r="AS104" i="1" s="1"/>
  <c r="AT104" i="1" s="1"/>
  <c r="AD111" i="1"/>
  <c r="AE60" i="1"/>
  <c r="AG60" i="1" s="1"/>
  <c r="AP60" i="1"/>
  <c r="AQ60" i="1" s="1"/>
  <c r="AR60" i="1" s="1"/>
  <c r="AS60" i="1" s="1"/>
  <c r="AT60" i="1" s="1"/>
  <c r="AP68" i="1"/>
  <c r="AQ68" i="1" s="1"/>
  <c r="AR68" i="1" s="1"/>
  <c r="AS68" i="1" s="1"/>
  <c r="AT68" i="1" s="1"/>
  <c r="AU71" i="1"/>
  <c r="AP71" i="1"/>
  <c r="AQ71" i="1" s="1"/>
  <c r="AR71" i="1" s="1"/>
  <c r="AS71" i="1" s="1"/>
  <c r="AT71" i="1" s="1"/>
  <c r="AD72" i="1"/>
  <c r="AO79" i="1"/>
  <c r="AP81" i="1"/>
  <c r="AQ81" i="1" s="1"/>
  <c r="AR81" i="1" s="1"/>
  <c r="AS81" i="1" s="1"/>
  <c r="AT81" i="1" s="1"/>
  <c r="AE81" i="1"/>
  <c r="AG81" i="1" s="1"/>
  <c r="AU81" i="1"/>
  <c r="AK81" i="1"/>
  <c r="AO85" i="1"/>
  <c r="AU85" i="1"/>
  <c r="AP85" i="1"/>
  <c r="AQ85" i="1" s="1"/>
  <c r="AR85" i="1" s="1"/>
  <c r="AS85" i="1" s="1"/>
  <c r="AT85" i="1" s="1"/>
  <c r="AD86" i="1"/>
  <c r="AD90" i="1"/>
  <c r="AD96" i="1"/>
  <c r="AG102" i="1"/>
  <c r="AD119" i="1"/>
  <c r="AE119" i="1"/>
  <c r="AD45" i="1"/>
  <c r="AU63" i="1"/>
  <c r="AP63" i="1"/>
  <c r="AQ63" i="1" s="1"/>
  <c r="AR63" i="1" s="1"/>
  <c r="AS63" i="1" s="1"/>
  <c r="AT63" i="1" s="1"/>
  <c r="AP83" i="1"/>
  <c r="AQ83" i="1" s="1"/>
  <c r="AR83" i="1" s="1"/>
  <c r="AS83" i="1" s="1"/>
  <c r="AT83" i="1" s="1"/>
  <c r="AO83" i="1"/>
  <c r="AU83" i="1"/>
  <c r="AD91" i="1"/>
  <c r="AD94" i="1"/>
  <c r="AG100" i="1"/>
  <c r="AD87" i="1"/>
  <c r="AE98" i="1"/>
  <c r="AG98" i="1" s="1"/>
  <c r="AK98" i="1"/>
  <c r="AU98" i="1"/>
  <c r="AP98" i="1"/>
  <c r="AQ98" i="1" s="1"/>
  <c r="AR98" i="1" s="1"/>
  <c r="AS98" i="1" s="1"/>
  <c r="AT98" i="1" s="1"/>
  <c r="AD105" i="1"/>
  <c r="AD112" i="1"/>
  <c r="AP146" i="1"/>
  <c r="AQ146" i="1" s="1"/>
  <c r="AR146" i="1" s="1"/>
  <c r="AS146" i="1" s="1"/>
  <c r="AT146" i="1" s="1"/>
  <c r="AE146" i="1"/>
  <c r="AG146" i="1" s="1"/>
  <c r="AK146" i="1"/>
  <c r="AU146" i="1"/>
  <c r="AO146" i="1"/>
  <c r="AP107" i="1"/>
  <c r="AQ107" i="1" s="1"/>
  <c r="AR107" i="1" s="1"/>
  <c r="AS107" i="1" s="1"/>
  <c r="AT107" i="1" s="1"/>
  <c r="AO107" i="1"/>
  <c r="AU107" i="1"/>
  <c r="AP115" i="1"/>
  <c r="AQ115" i="1" s="1"/>
  <c r="AR115" i="1" s="1"/>
  <c r="AS115" i="1" s="1"/>
  <c r="AT115" i="1" s="1"/>
  <c r="AO115" i="1"/>
  <c r="AE115" i="1"/>
  <c r="AG115" i="1" s="1"/>
  <c r="AU115" i="1"/>
  <c r="AE116" i="1"/>
  <c r="AG116" i="1" s="1"/>
  <c r="AU117" i="1"/>
  <c r="AP117" i="1"/>
  <c r="AQ117" i="1" s="1"/>
  <c r="AR117" i="1" s="1"/>
  <c r="AS117" i="1" s="1"/>
  <c r="AT117" i="1" s="1"/>
  <c r="AE117" i="1"/>
  <c r="AE118" i="1"/>
  <c r="AD120" i="1"/>
  <c r="AW156" i="1"/>
  <c r="AC156" i="1"/>
  <c r="AO109" i="1"/>
  <c r="AU109" i="1"/>
  <c r="AP116" i="1"/>
  <c r="AQ116" i="1" s="1"/>
  <c r="AR116" i="1" s="1"/>
  <c r="AS116" i="1" s="1"/>
  <c r="AT116" i="1" s="1"/>
  <c r="AO116" i="1"/>
  <c r="AK116" i="1"/>
  <c r="AK118" i="1"/>
  <c r="AO118" i="1"/>
  <c r="AE122" i="1"/>
  <c r="AD122" i="1"/>
  <c r="AG139" i="1"/>
  <c r="Z202" i="1"/>
  <c r="AH202" i="1"/>
  <c r="AU97" i="1"/>
  <c r="AP97" i="1"/>
  <c r="AQ97" i="1" s="1"/>
  <c r="AR97" i="1" s="1"/>
  <c r="AS97" i="1" s="1"/>
  <c r="AT97" i="1" s="1"/>
  <c r="AO124" i="1"/>
  <c r="AK124" i="1"/>
  <c r="AU124" i="1"/>
  <c r="AE124" i="1"/>
  <c r="AG124" i="1" s="1"/>
  <c r="AD138" i="1"/>
  <c r="AD143" i="1"/>
  <c r="AE107" i="1"/>
  <c r="AG107" i="1" s="1"/>
  <c r="AO117" i="1"/>
  <c r="AP118" i="1"/>
  <c r="AQ118" i="1" s="1"/>
  <c r="AR118" i="1" s="1"/>
  <c r="AS118" i="1" s="1"/>
  <c r="AT118" i="1" s="1"/>
  <c r="AP124" i="1"/>
  <c r="AQ124" i="1" s="1"/>
  <c r="AR124" i="1" s="1"/>
  <c r="AS124" i="1" s="1"/>
  <c r="AT124" i="1" s="1"/>
  <c r="AD128" i="1"/>
  <c r="AP100" i="1"/>
  <c r="AQ100" i="1" s="1"/>
  <c r="AR100" i="1" s="1"/>
  <c r="AS100" i="1" s="1"/>
  <c r="AT100" i="1" s="1"/>
  <c r="AU100" i="1"/>
  <c r="AO102" i="1"/>
  <c r="AU102" i="1"/>
  <c r="AD114" i="1"/>
  <c r="AE121" i="1"/>
  <c r="AD121" i="1"/>
  <c r="AG145" i="1"/>
  <c r="AK100" i="1"/>
  <c r="AK102" i="1"/>
  <c r="Z157" i="1"/>
  <c r="AH157" i="1"/>
  <c r="AU129" i="1"/>
  <c r="AP129" i="1"/>
  <c r="AQ129" i="1" s="1"/>
  <c r="AR129" i="1" s="1"/>
  <c r="AS129" i="1" s="1"/>
  <c r="AT129" i="1" s="1"/>
  <c r="AD130" i="1"/>
  <c r="AE132" i="1"/>
  <c r="AG132" i="1" s="1"/>
  <c r="AK133" i="1"/>
  <c r="AG134" i="1"/>
  <c r="AK137" i="1"/>
  <c r="AP144" i="1"/>
  <c r="AQ144" i="1" s="1"/>
  <c r="AR144" i="1" s="1"/>
  <c r="AS144" i="1" s="1"/>
  <c r="AT144" i="1" s="1"/>
  <c r="AO144" i="1"/>
  <c r="AE144" i="1"/>
  <c r="AG144" i="1" s="1"/>
  <c r="AK144" i="1"/>
  <c r="AE148" i="1"/>
  <c r="AU148" i="1"/>
  <c r="AK148" i="1"/>
  <c r="AO148" i="1"/>
  <c r="AF148" i="1"/>
  <c r="AW159" i="1"/>
  <c r="AC159" i="1"/>
  <c r="AW160" i="1"/>
  <c r="AC160" i="1"/>
  <c r="AA162" i="1"/>
  <c r="AK162" i="1"/>
  <c r="AP134" i="1"/>
  <c r="AQ134" i="1" s="1"/>
  <c r="AR134" i="1" s="1"/>
  <c r="AS134" i="1" s="1"/>
  <c r="AT134" i="1" s="1"/>
  <c r="AU134" i="1"/>
  <c r="AP137" i="1"/>
  <c r="AQ137" i="1" s="1"/>
  <c r="AR137" i="1" s="1"/>
  <c r="AS137" i="1" s="1"/>
  <c r="AT137" i="1" s="1"/>
  <c r="AU139" i="1"/>
  <c r="AK139" i="1"/>
  <c r="AO139" i="1"/>
  <c r="AE147" i="1"/>
  <c r="AG147" i="1" s="1"/>
  <c r="AK123" i="1"/>
  <c r="AP132" i="1"/>
  <c r="AQ132" i="1" s="1"/>
  <c r="AR132" i="1" s="1"/>
  <c r="AS132" i="1" s="1"/>
  <c r="AT132" i="1" s="1"/>
  <c r="AU132" i="1"/>
  <c r="AP136" i="1"/>
  <c r="AQ136" i="1" s="1"/>
  <c r="AR136" i="1" s="1"/>
  <c r="AS136" i="1" s="1"/>
  <c r="AT136" i="1" s="1"/>
  <c r="AU136" i="1"/>
  <c r="AE140" i="1"/>
  <c r="AG140" i="1" s="1"/>
  <c r="AU140" i="1"/>
  <c r="AP140" i="1"/>
  <c r="AQ140" i="1" s="1"/>
  <c r="AR140" i="1" s="1"/>
  <c r="AS140" i="1" s="1"/>
  <c r="AT140" i="1" s="1"/>
  <c r="AZ153" i="1"/>
  <c r="AW153" i="1"/>
  <c r="AX153" i="1" s="1"/>
  <c r="AK132" i="1"/>
  <c r="AE133" i="1"/>
  <c r="AD135" i="1"/>
  <c r="AD141" i="1"/>
  <c r="AO142" i="1"/>
  <c r="AE142" i="1"/>
  <c r="AU142" i="1"/>
  <c r="AP142" i="1"/>
  <c r="AQ142" i="1" s="1"/>
  <c r="AR142" i="1" s="1"/>
  <c r="AS142" i="1" s="1"/>
  <c r="AT142" i="1" s="1"/>
  <c r="AP150" i="1"/>
  <c r="AQ150" i="1" s="1"/>
  <c r="AR150" i="1" s="1"/>
  <c r="AS150" i="1" s="1"/>
  <c r="AT150" i="1" s="1"/>
  <c r="AO150" i="1"/>
  <c r="AF150" i="1"/>
  <c r="AE150" i="1"/>
  <c r="AU150" i="1"/>
  <c r="AA219" i="1"/>
  <c r="AO123" i="1"/>
  <c r="AD125" i="1"/>
  <c r="AO126" i="1"/>
  <c r="AU126" i="1"/>
  <c r="AD127" i="1"/>
  <c r="AE129" i="1"/>
  <c r="AG129" i="1" s="1"/>
  <c r="AK136" i="1"/>
  <c r="AO140" i="1"/>
  <c r="BA152" i="1"/>
  <c r="BB152" i="1" s="1"/>
  <c r="AY152" i="1"/>
  <c r="AP123" i="1"/>
  <c r="AQ123" i="1" s="1"/>
  <c r="AR123" i="1" s="1"/>
  <c r="AS123" i="1" s="1"/>
  <c r="AT123" i="1" s="1"/>
  <c r="AP133" i="1"/>
  <c r="AQ133" i="1" s="1"/>
  <c r="AR133" i="1" s="1"/>
  <c r="AS133" i="1" s="1"/>
  <c r="AT133" i="1" s="1"/>
  <c r="AU133" i="1"/>
  <c r="AP145" i="1"/>
  <c r="AQ145" i="1" s="1"/>
  <c r="AR145" i="1" s="1"/>
  <c r="AS145" i="1" s="1"/>
  <c r="AT145" i="1" s="1"/>
  <c r="AO145" i="1"/>
  <c r="AU145" i="1"/>
  <c r="AK170" i="1"/>
  <c r="AA170" i="1"/>
  <c r="AO137" i="1"/>
  <c r="AU137" i="1"/>
  <c r="AK147" i="1"/>
  <c r="AO147" i="1"/>
  <c r="AU147" i="1"/>
  <c r="AC151" i="1"/>
  <c r="AC154" i="1"/>
  <c r="AA155" i="1"/>
  <c r="AH158" i="1"/>
  <c r="AG160" i="1"/>
  <c r="AA163" i="1"/>
  <c r="AH166" i="1"/>
  <c r="AI166" i="1" s="1"/>
  <c r="AW174" i="1"/>
  <c r="AC174" i="1"/>
  <c r="AW176" i="1"/>
  <c r="AC176" i="1"/>
  <c r="Z199" i="1"/>
  <c r="AH199" i="1"/>
  <c r="AK200" i="1"/>
  <c r="AA200" i="1"/>
  <c r="AA213" i="1"/>
  <c r="AK213" i="1"/>
  <c r="AG154" i="1"/>
  <c r="AI154" i="1" s="1"/>
  <c r="AH160" i="1"/>
  <c r="AG162" i="1"/>
  <c r="AK164" i="1"/>
  <c r="AK173" i="1"/>
  <c r="AK177" i="1"/>
  <c r="AK182" i="1"/>
  <c r="AK198" i="1"/>
  <c r="AA198" i="1"/>
  <c r="AK159" i="1"/>
  <c r="AG170" i="1"/>
  <c r="AW173" i="1"/>
  <c r="AC173" i="1"/>
  <c r="AW177" i="1"/>
  <c r="AC177" i="1"/>
  <c r="AW182" i="1"/>
  <c r="AU149" i="1"/>
  <c r="AC158" i="1"/>
  <c r="AK160" i="1"/>
  <c r="AW164" i="1"/>
  <c r="AZ274" i="1"/>
  <c r="AC274" i="1"/>
  <c r="AE149" i="1"/>
  <c r="AH155" i="1"/>
  <c r="AG157" i="1"/>
  <c r="AH161" i="1"/>
  <c r="AH163" i="1"/>
  <c r="AF164" i="1"/>
  <c r="AG164" i="1" s="1"/>
  <c r="AI164" i="1" s="1"/>
  <c r="AF169" i="1"/>
  <c r="AG169" i="1" s="1"/>
  <c r="AH170" i="1"/>
  <c r="AH172" i="1"/>
  <c r="AK178" i="1"/>
  <c r="AA186" i="1"/>
  <c r="AK186" i="1"/>
  <c r="Y189" i="1"/>
  <c r="X189" i="1"/>
  <c r="AF189" i="1" s="1"/>
  <c r="AG189" i="1" s="1"/>
  <c r="Z190" i="1"/>
  <c r="Y192" i="1"/>
  <c r="X192" i="1"/>
  <c r="AF192" i="1" s="1"/>
  <c r="AG192" i="1" s="1"/>
  <c r="Z193" i="1"/>
  <c r="AH193" i="1"/>
  <c r="AI193" i="1" s="1"/>
  <c r="AF149" i="1"/>
  <c r="AO149" i="1"/>
  <c r="AG165" i="1"/>
  <c r="AI165" i="1" s="1"/>
  <c r="AH169" i="1"/>
  <c r="AH174" i="1"/>
  <c r="AI174" i="1" s="1"/>
  <c r="AI175" i="1"/>
  <c r="AH176" i="1"/>
  <c r="AI176" i="1" s="1"/>
  <c r="AW178" i="1"/>
  <c r="AC178" i="1"/>
  <c r="AK209" i="1"/>
  <c r="AA209" i="1"/>
  <c r="AW220" i="1"/>
  <c r="AB220" i="1"/>
  <c r="AH224" i="1"/>
  <c r="Z224" i="1"/>
  <c r="AK169" i="1"/>
  <c r="AK174" i="1"/>
  <c r="AK176" i="1"/>
  <c r="AC191" i="1"/>
  <c r="AW191" i="1"/>
  <c r="AK196" i="1"/>
  <c r="AA196" i="1"/>
  <c r="Y187" i="1"/>
  <c r="Z194" i="1"/>
  <c r="AG195" i="1"/>
  <c r="X196" i="1"/>
  <c r="AF196" i="1" s="1"/>
  <c r="AG196" i="1" s="1"/>
  <c r="AA197" i="1"/>
  <c r="AB255" i="1"/>
  <c r="AW255" i="1"/>
  <c r="AH198" i="1"/>
  <c r="AG201" i="1"/>
  <c r="AI201" i="1" s="1"/>
  <c r="AH204" i="1"/>
  <c r="Z204" i="1"/>
  <c r="AE210" i="1"/>
  <c r="AF210" i="1"/>
  <c r="Z212" i="1"/>
  <c r="AH213" i="1"/>
  <c r="AZ217" i="1"/>
  <c r="AC217" i="1"/>
  <c r="AK218" i="1"/>
  <c r="AA218" i="1"/>
  <c r="AW221" i="1"/>
  <c r="AB221" i="1"/>
  <c r="AZ235" i="1"/>
  <c r="AC235" i="1"/>
  <c r="AH236" i="1"/>
  <c r="Z236" i="1"/>
  <c r="AB223" i="1"/>
  <c r="AW223" i="1"/>
  <c r="AA233" i="1"/>
  <c r="AK233" i="1"/>
  <c r="AK239" i="1"/>
  <c r="AA239" i="1"/>
  <c r="X188" i="1"/>
  <c r="AF188" i="1" s="1"/>
  <c r="AG188" i="1" s="1"/>
  <c r="Y195" i="1"/>
  <c r="AF199" i="1"/>
  <c r="AG199" i="1" s="1"/>
  <c r="AI199" i="1" s="1"/>
  <c r="AE212" i="1"/>
  <c r="AF212" i="1"/>
  <c r="AF217" i="1"/>
  <c r="AH223" i="1"/>
  <c r="AF223" i="1"/>
  <c r="Z227" i="1"/>
  <c r="AH227" i="1"/>
  <c r="AW229" i="1"/>
  <c r="AB229" i="1"/>
  <c r="AA231" i="1"/>
  <c r="AK231" i="1"/>
  <c r="AH257" i="1"/>
  <c r="Z257" i="1"/>
  <c r="X191" i="1"/>
  <c r="AF191" i="1" s="1"/>
  <c r="AG191" i="1" s="1"/>
  <c r="AF203" i="1"/>
  <c r="AG203" i="1" s="1"/>
  <c r="AE204" i="1"/>
  <c r="AG204" i="1" s="1"/>
  <c r="AE206" i="1"/>
  <c r="AG206" i="1" s="1"/>
  <c r="AE208" i="1"/>
  <c r="AG208" i="1" s="1"/>
  <c r="AE214" i="1"/>
  <c r="AG214" i="1" s="1"/>
  <c r="AF214" i="1"/>
  <c r="AH216" i="1"/>
  <c r="Z216" i="1"/>
  <c r="AK191" i="1"/>
  <c r="AI211" i="1"/>
  <c r="AD219" i="1"/>
  <c r="AF219" i="1" s="1"/>
  <c r="AE219" i="1"/>
  <c r="AA241" i="1"/>
  <c r="AK241" i="1"/>
  <c r="AF216" i="1"/>
  <c r="AG216" i="1" s="1"/>
  <c r="AI216" i="1" s="1"/>
  <c r="AW217" i="1"/>
  <c r="AF218" i="1"/>
  <c r="AK220" i="1"/>
  <c r="AA222" i="1"/>
  <c r="AH238" i="1"/>
  <c r="Z238" i="1"/>
  <c r="AB240" i="1"/>
  <c r="AH246" i="1"/>
  <c r="Z246" i="1"/>
  <c r="AA256" i="1"/>
  <c r="AK256" i="1"/>
  <c r="AI264" i="1"/>
  <c r="AK267" i="1"/>
  <c r="AA267" i="1"/>
  <c r="AZ268" i="1"/>
  <c r="AC268" i="1"/>
  <c r="AE217" i="1"/>
  <c r="AG217" i="1" s="1"/>
  <c r="AI217" i="1" s="1"/>
  <c r="AE220" i="1"/>
  <c r="AG220" i="1" s="1"/>
  <c r="AI220" i="1" s="1"/>
  <c r="AH234" i="1"/>
  <c r="Z234" i="1"/>
  <c r="AH239" i="1"/>
  <c r="AH243" i="1"/>
  <c r="AF245" i="1"/>
  <c r="AG245" i="1" s="1"/>
  <c r="AI245" i="1" s="1"/>
  <c r="AG251" i="1"/>
  <c r="AG252" i="1"/>
  <c r="AB271" i="1"/>
  <c r="AW271" i="1"/>
  <c r="AH219" i="1"/>
  <c r="AH232" i="1"/>
  <c r="Z232" i="1"/>
  <c r="AW248" i="1"/>
  <c r="AB248" i="1"/>
  <c r="AK258" i="1"/>
  <c r="AA258" i="1"/>
  <c r="AE221" i="1"/>
  <c r="AF222" i="1"/>
  <c r="AG222" i="1" s="1"/>
  <c r="AH225" i="1"/>
  <c r="Z225" i="1"/>
  <c r="AH230" i="1"/>
  <c r="Z230" i="1"/>
  <c r="AC242" i="1"/>
  <c r="AG243" i="1"/>
  <c r="AH256" i="1"/>
  <c r="AI256" i="1" s="1"/>
  <c r="AA259" i="1"/>
  <c r="AH260" i="1"/>
  <c r="AI270" i="1"/>
  <c r="AF221" i="1"/>
  <c r="AK223" i="1"/>
  <c r="AH228" i="1"/>
  <c r="AI228" i="1" s="1"/>
  <c r="Z228" i="1"/>
  <c r="AH233" i="1"/>
  <c r="AK237" i="1"/>
  <c r="AF241" i="1"/>
  <c r="AG241" i="1" s="1"/>
  <c r="AI241" i="1" s="1"/>
  <c r="AW242" i="1"/>
  <c r="AZ260" i="1"/>
  <c r="AC260" i="1"/>
  <c r="AA264" i="1"/>
  <c r="AK264" i="1"/>
  <c r="AH226" i="1"/>
  <c r="AI226" i="1" s="1"/>
  <c r="Z226" i="1"/>
  <c r="AK235" i="1"/>
  <c r="AH244" i="1"/>
  <c r="AI244" i="1" s="1"/>
  <c r="Z244" i="1"/>
  <c r="AK247" i="1"/>
  <c r="AA247" i="1"/>
  <c r="AG248" i="1"/>
  <c r="AI248" i="1" s="1"/>
  <c r="AB263" i="1"/>
  <c r="AW263" i="1"/>
  <c r="AE218" i="1"/>
  <c r="AC237" i="1"/>
  <c r="AF246" i="1"/>
  <c r="AG246" i="1" s="1"/>
  <c r="AK249" i="1"/>
  <c r="AA249" i="1"/>
  <c r="AE224" i="1"/>
  <c r="AG224" i="1" s="1"/>
  <c r="AI224" i="1" s="1"/>
  <c r="Z252" i="1"/>
  <c r="AH269" i="1"/>
  <c r="Z269" i="1"/>
  <c r="AF271" i="1"/>
  <c r="AG271" i="1" s="1"/>
  <c r="AI271" i="1" s="1"/>
  <c r="AG278" i="1"/>
  <c r="AG286" i="1"/>
  <c r="AI286" i="1" s="1"/>
  <c r="AH288" i="1"/>
  <c r="AH290" i="1"/>
  <c r="AF299" i="1"/>
  <c r="AG299" i="1" s="1"/>
  <c r="AH299" i="1"/>
  <c r="AG301" i="1"/>
  <c r="AF255" i="1"/>
  <c r="AG255" i="1" s="1"/>
  <c r="AI255" i="1" s="1"/>
  <c r="AF263" i="1"/>
  <c r="AG263" i="1" s="1"/>
  <c r="AF268" i="1"/>
  <c r="AG268" i="1" s="1"/>
  <c r="AH272" i="1"/>
  <c r="AI272" i="1" s="1"/>
  <c r="Z272" i="1"/>
  <c r="AH283" i="1"/>
  <c r="Z283" i="1"/>
  <c r="AB299" i="1"/>
  <c r="AW299" i="1"/>
  <c r="AE223" i="1"/>
  <c r="AG223" i="1" s="1"/>
  <c r="Z243" i="1"/>
  <c r="Z251" i="1"/>
  <c r="AH266" i="1"/>
  <c r="AH273" i="1"/>
  <c r="AI273" i="1" s="1"/>
  <c r="Z273" i="1"/>
  <c r="AW279" i="1"/>
  <c r="AG287" i="1"/>
  <c r="AI287" i="1" s="1"/>
  <c r="AW290" i="1"/>
  <c r="AH291" i="1"/>
  <c r="AI291" i="1" s="1"/>
  <c r="Z291" i="1"/>
  <c r="AK255" i="1"/>
  <c r="AK263" i="1"/>
  <c r="AK268" i="1"/>
  <c r="AH274" i="1"/>
  <c r="Z304" i="1"/>
  <c r="AH304" i="1"/>
  <c r="AE225" i="1"/>
  <c r="AG225" i="1" s="1"/>
  <c r="Z245" i="1"/>
  <c r="Z253" i="1"/>
  <c r="AG258" i="1"/>
  <c r="AW260" i="1"/>
  <c r="AH261" i="1"/>
  <c r="Z261" i="1"/>
  <c r="AZ297" i="1"/>
  <c r="AK274" i="1"/>
  <c r="AK278" i="1"/>
  <c r="AA278" i="1"/>
  <c r="AH280" i="1"/>
  <c r="AA296" i="1"/>
  <c r="AK296" i="1"/>
  <c r="AK260" i="1"/>
  <c r="AB262" i="1"/>
  <c r="AH265" i="1"/>
  <c r="AI265" i="1" s="1"/>
  <c r="Z265" i="1"/>
  <c r="AB266" i="1"/>
  <c r="AB270" i="1"/>
  <c r="AW274" i="1"/>
  <c r="AK275" i="1"/>
  <c r="AA275" i="1"/>
  <c r="AK276" i="1"/>
  <c r="AA276" i="1"/>
  <c r="AK295" i="1"/>
  <c r="AA295" i="1"/>
  <c r="Z323" i="1"/>
  <c r="AH323" i="1"/>
  <c r="Z281" i="1"/>
  <c r="Z289" i="1"/>
  <c r="AA298" i="1"/>
  <c r="AF308" i="1"/>
  <c r="AG310" i="1"/>
  <c r="Z312" i="1"/>
  <c r="AW319" i="1"/>
  <c r="Z322" i="1"/>
  <c r="AH322" i="1"/>
  <c r="AH325" i="1"/>
  <c r="AH293" i="1"/>
  <c r="AI293" i="1" s="1"/>
  <c r="Z293" i="1"/>
  <c r="AK297" i="1"/>
  <c r="AK299" i="1"/>
  <c r="AH302" i="1"/>
  <c r="Z302" i="1"/>
  <c r="AA308" i="1"/>
  <c r="AK308" i="1"/>
  <c r="AC319" i="1"/>
  <c r="AZ319" i="1"/>
  <c r="AF274" i="1"/>
  <c r="AG274" i="1" s="1"/>
  <c r="AI274" i="1" s="1"/>
  <c r="Z280" i="1"/>
  <c r="AF282" i="1"/>
  <c r="AG282" i="1" s="1"/>
  <c r="Z288" i="1"/>
  <c r="AF290" i="1"/>
  <c r="AG290" i="1" s="1"/>
  <c r="AA313" i="1"/>
  <c r="AK313" i="1"/>
  <c r="Z277" i="1"/>
  <c r="Z285" i="1"/>
  <c r="AH292" i="1"/>
  <c r="AI292" i="1" s="1"/>
  <c r="Z292" i="1"/>
  <c r="AF298" i="1"/>
  <c r="AG298" i="1" s="1"/>
  <c r="AG308" i="1"/>
  <c r="AH309" i="1"/>
  <c r="Z309" i="1"/>
  <c r="AF325" i="1"/>
  <c r="AG325" i="1" s="1"/>
  <c r="AH294" i="1"/>
  <c r="Z294" i="1"/>
  <c r="AH300" i="1"/>
  <c r="Z300" i="1"/>
  <c r="AH308" i="1"/>
  <c r="AH314" i="1"/>
  <c r="AI314" i="1" s="1"/>
  <c r="Z314" i="1"/>
  <c r="AC318" i="1"/>
  <c r="AG297" i="1"/>
  <c r="AI297" i="1" s="1"/>
  <c r="AK303" i="1"/>
  <c r="AA303" i="1"/>
  <c r="AB307" i="1"/>
  <c r="AW307" i="1"/>
  <c r="AE309" i="1"/>
  <c r="AF309" i="1"/>
  <c r="AH301" i="1"/>
  <c r="Z301" i="1"/>
  <c r="AC305" i="1"/>
  <c r="AK306" i="1"/>
  <c r="AA306" i="1"/>
  <c r="AH315" i="1"/>
  <c r="Z315" i="1"/>
  <c r="AH316" i="1"/>
  <c r="Z316" i="1"/>
  <c r="AH310" i="1"/>
  <c r="Z310" i="1"/>
  <c r="Z317" i="1"/>
  <c r="AF321" i="1"/>
  <c r="AG321" i="1" s="1"/>
  <c r="AI321" i="1" s="1"/>
  <c r="AH324" i="1"/>
  <c r="Z324" i="1"/>
  <c r="AW327" i="1"/>
  <c r="AF311" i="1"/>
  <c r="AG311" i="1" s="1"/>
  <c r="AG320" i="1"/>
  <c r="AI320" i="1" s="1"/>
  <c r="AK321" i="1"/>
  <c r="AK325" i="1"/>
  <c r="AE327" i="1"/>
  <c r="AF327" i="1"/>
  <c r="AA330" i="1"/>
  <c r="AK330" i="1"/>
  <c r="AH311" i="1"/>
  <c r="Z311" i="1"/>
  <c r="AF316" i="1"/>
  <c r="AG316" i="1" s="1"/>
  <c r="AA321" i="1"/>
  <c r="AG323" i="1"/>
  <c r="AA325" i="1"/>
  <c r="AK327" i="1"/>
  <c r="AF312" i="1"/>
  <c r="AG312" i="1" s="1"/>
  <c r="AI312" i="1" s="1"/>
  <c r="AG319" i="1"/>
  <c r="AH326" i="1"/>
  <c r="AH346" i="1"/>
  <c r="AI346" i="1" s="1"/>
  <c r="Z346" i="1"/>
  <c r="AK331" i="1"/>
  <c r="AG338" i="1"/>
  <c r="AI338" i="1" s="1"/>
  <c r="AH345" i="1"/>
  <c r="Z345" i="1"/>
  <c r="AK335" i="1"/>
  <c r="AG345" i="1"/>
  <c r="AH328" i="1"/>
  <c r="AI328" i="1" s="1"/>
  <c r="Z328" i="1"/>
  <c r="AH340" i="1"/>
  <c r="AI340" i="1" s="1"/>
  <c r="Z340" i="1"/>
  <c r="Z353" i="1"/>
  <c r="AA329" i="1"/>
  <c r="AH336" i="1"/>
  <c r="AH332" i="1"/>
  <c r="Z332" i="1"/>
  <c r="Z343" i="1"/>
  <c r="AM367" i="1"/>
  <c r="AM369" i="1"/>
  <c r="AY370" i="1"/>
  <c r="AH344" i="1"/>
  <c r="Z344" i="1"/>
  <c r="AA356" i="1"/>
  <c r="Y361" i="1"/>
  <c r="X361" i="1"/>
  <c r="AF361" i="1" s="1"/>
  <c r="AG361" i="1" s="1"/>
  <c r="Z339" i="1"/>
  <c r="AF341" i="1"/>
  <c r="AG341" i="1" s="1"/>
  <c r="AI341" i="1" s="1"/>
  <c r="AC354" i="1"/>
  <c r="BA373" i="1"/>
  <c r="BB373" i="1" s="1"/>
  <c r="AY373" i="1"/>
  <c r="Z336" i="1"/>
  <c r="AG347" i="1"/>
  <c r="AI347" i="1" s="1"/>
  <c r="AC357" i="1"/>
  <c r="AH360" i="1"/>
  <c r="AW364" i="1"/>
  <c r="AX364" i="1" s="1"/>
  <c r="AB364" i="1"/>
  <c r="AZ371" i="1"/>
  <c r="BA371" i="1" s="1"/>
  <c r="BB371" i="1" s="1"/>
  <c r="AC371" i="1"/>
  <c r="BA376" i="1"/>
  <c r="BB376" i="1" s="1"/>
  <c r="AY376" i="1"/>
  <c r="AZ363" i="1"/>
  <c r="AC363" i="1"/>
  <c r="AM364" i="1"/>
  <c r="AW369" i="1"/>
  <c r="AX369" i="1" s="1"/>
  <c r="AM363" i="1"/>
  <c r="AX363" i="1"/>
  <c r="AY371" i="1"/>
  <c r="AD355" i="1"/>
  <c r="AH355" i="1" s="1"/>
  <c r="BA375" i="1"/>
  <c r="BB375" i="1" s="1"/>
  <c r="AY375" i="1"/>
  <c r="AE352" i="1"/>
  <c r="AG352" i="1" s="1"/>
  <c r="AD357" i="1"/>
  <c r="AH357" i="1" s="1"/>
  <c r="AE360" i="1"/>
  <c r="AG360" i="1" s="1"/>
  <c r="AK368" i="1"/>
  <c r="AL368" i="1" s="1"/>
  <c r="AZ372" i="1"/>
  <c r="BA372" i="1" s="1"/>
  <c r="BB372" i="1" s="1"/>
  <c r="Z342" i="1"/>
  <c r="AE349" i="1"/>
  <c r="Z350" i="1"/>
  <c r="AD354" i="1"/>
  <c r="AH354" i="1" s="1"/>
  <c r="AE357" i="1"/>
  <c r="AB365" i="1"/>
  <c r="AF349" i="1"/>
  <c r="AE354" i="1"/>
  <c r="AA347" i="1"/>
  <c r="AE351" i="1"/>
  <c r="Z352" i="1"/>
  <c r="AA355" i="1"/>
  <c r="AD356" i="1"/>
  <c r="AH356" i="1" s="1"/>
  <c r="AB358" i="1"/>
  <c r="AE359" i="1"/>
  <c r="Z360" i="1"/>
  <c r="AB367" i="1"/>
  <c r="AO368" i="1"/>
  <c r="AW374" i="1"/>
  <c r="AX374" i="1" s="1"/>
  <c r="AD353" i="1"/>
  <c r="AH353" i="1" s="1"/>
  <c r="AE356" i="1"/>
  <c r="AF359" i="1"/>
  <c r="AD350" i="1"/>
  <c r="AF350" i="1" s="1"/>
  <c r="AE353" i="1"/>
  <c r="AD358" i="1"/>
  <c r="AK358" i="1" s="1"/>
  <c r="AE350" i="1"/>
  <c r="AE358" i="1"/>
  <c r="AW318" i="1" l="1"/>
  <c r="AA348" i="1"/>
  <c r="AI225" i="1"/>
  <c r="AI252" i="1"/>
  <c r="AH186" i="1"/>
  <c r="AW335" i="1"/>
  <c r="AI315" i="1"/>
  <c r="AI332" i="1"/>
  <c r="AJ332" i="1" s="1"/>
  <c r="Z207" i="1"/>
  <c r="AH200" i="1"/>
  <c r="AI200" i="1" s="1"/>
  <c r="AJ200" i="1" s="1"/>
  <c r="AW338" i="1"/>
  <c r="AI282" i="1"/>
  <c r="AK165" i="1"/>
  <c r="AC338" i="1"/>
  <c r="AI250" i="1"/>
  <c r="AC335" i="1"/>
  <c r="AO335" i="1" s="1"/>
  <c r="AZ335" i="1"/>
  <c r="AH194" i="1"/>
  <c r="AI337" i="1"/>
  <c r="AA286" i="1"/>
  <c r="AK205" i="1"/>
  <c r="AG218" i="1"/>
  <c r="AI218" i="1" s="1"/>
  <c r="AJ218" i="1" s="1"/>
  <c r="AI260" i="1"/>
  <c r="AH205" i="1"/>
  <c r="AI285" i="1"/>
  <c r="AJ285" i="1" s="1"/>
  <c r="AH197" i="1"/>
  <c r="AI197" i="1" s="1"/>
  <c r="AI257" i="1"/>
  <c r="AI162" i="1"/>
  <c r="AL237" i="1"/>
  <c r="AI184" i="1"/>
  <c r="AJ184" i="1" s="1"/>
  <c r="AI352" i="1"/>
  <c r="AA284" i="1"/>
  <c r="AW284" i="1" s="1"/>
  <c r="Z215" i="1"/>
  <c r="AA215" i="1" s="1"/>
  <c r="AI249" i="1"/>
  <c r="AJ249" i="1" s="1"/>
  <c r="AI318" i="1"/>
  <c r="AI323" i="1"/>
  <c r="AI290" i="1"/>
  <c r="AJ290" i="1" s="1"/>
  <c r="AI233" i="1"/>
  <c r="AL233" i="1" s="1"/>
  <c r="AI339" i="1"/>
  <c r="AJ339" i="1" s="1"/>
  <c r="AK271" i="1"/>
  <c r="AL271" i="1" s="1"/>
  <c r="AI181" i="1"/>
  <c r="AJ181" i="1" s="1"/>
  <c r="AI276" i="1"/>
  <c r="AL276" i="1" s="1"/>
  <c r="AI177" i="1"/>
  <c r="AI183" i="1"/>
  <c r="AI348" i="1"/>
  <c r="AJ348" i="1" s="1"/>
  <c r="AI234" i="1"/>
  <c r="AJ234" i="1" s="1"/>
  <c r="AI155" i="1"/>
  <c r="AL337" i="1"/>
  <c r="AM337" i="1" s="1"/>
  <c r="AI254" i="1"/>
  <c r="AJ254" i="1" s="1"/>
  <c r="AI263" i="1"/>
  <c r="AJ263" i="1" s="1"/>
  <c r="Z210" i="1"/>
  <c r="AI306" i="1"/>
  <c r="AJ306" i="1" s="1"/>
  <c r="AI247" i="1"/>
  <c r="AK351" i="1"/>
  <c r="AI229" i="1"/>
  <c r="AI344" i="1"/>
  <c r="AJ344" i="1" s="1"/>
  <c r="AA337" i="1"/>
  <c r="AH190" i="1"/>
  <c r="AI190" i="1" s="1"/>
  <c r="AJ190" i="1" s="1"/>
  <c r="AI159" i="1"/>
  <c r="AI161" i="1"/>
  <c r="AI269" i="1"/>
  <c r="AI331" i="1"/>
  <c r="AJ331" i="1" s="1"/>
  <c r="AI300" i="1"/>
  <c r="AF29" i="1"/>
  <c r="AF66" i="1"/>
  <c r="AG66" i="1" s="1"/>
  <c r="AI317" i="1"/>
  <c r="AJ317" i="1" s="1"/>
  <c r="AG240" i="1"/>
  <c r="AI240" i="1" s="1"/>
  <c r="AF194" i="1"/>
  <c r="AG194" i="1" s="1"/>
  <c r="AH50" i="1"/>
  <c r="AI329" i="1"/>
  <c r="AI334" i="1"/>
  <c r="AJ334" i="1" s="1"/>
  <c r="AI178" i="1"/>
  <c r="AJ178" i="1" s="1"/>
  <c r="AP178" i="1" s="1"/>
  <c r="AQ178" i="1" s="1"/>
  <c r="AI207" i="1"/>
  <c r="AI283" i="1"/>
  <c r="AI222" i="1"/>
  <c r="AL222" i="1" s="1"/>
  <c r="AA203" i="1"/>
  <c r="AZ203" i="1" s="1"/>
  <c r="AF36" i="1"/>
  <c r="AG36" i="1" s="1"/>
  <c r="AI275" i="1"/>
  <c r="AJ275" i="1" s="1"/>
  <c r="AK28" i="1"/>
  <c r="AI333" i="1"/>
  <c r="AL333" i="1" s="1"/>
  <c r="AX333" i="1" s="1"/>
  <c r="AI326" i="1"/>
  <c r="AI266" i="1"/>
  <c r="AL266" i="1" s="1"/>
  <c r="AG221" i="1"/>
  <c r="AG210" i="1"/>
  <c r="AG71" i="1"/>
  <c r="AI202" i="1"/>
  <c r="AJ202" i="1" s="1"/>
  <c r="AF28" i="1"/>
  <c r="AG28" i="1" s="1"/>
  <c r="AI156" i="1"/>
  <c r="AI319" i="1"/>
  <c r="AU66" i="1"/>
  <c r="AG11" i="1"/>
  <c r="AG109" i="1"/>
  <c r="AG13" i="1"/>
  <c r="AI289" i="1"/>
  <c r="AJ289" i="1" s="1"/>
  <c r="AI295" i="1"/>
  <c r="AJ295" i="1" s="1"/>
  <c r="AI259" i="1"/>
  <c r="AJ259" i="1" s="1"/>
  <c r="AG74" i="1"/>
  <c r="AG62" i="1"/>
  <c r="AG68" i="1"/>
  <c r="AA201" i="1"/>
  <c r="AW161" i="1"/>
  <c r="AF24" i="1"/>
  <c r="AU28" i="1"/>
  <c r="AG351" i="1"/>
  <c r="AI351" i="1" s="1"/>
  <c r="AJ351" i="1" s="1"/>
  <c r="AB359" i="1"/>
  <c r="AL335" i="1"/>
  <c r="AM335" i="1" s="1"/>
  <c r="AI261" i="1"/>
  <c r="AI342" i="1"/>
  <c r="AJ342" i="1" s="1"/>
  <c r="AI230" i="1"/>
  <c r="AJ230" i="1" s="1"/>
  <c r="AK180" i="1"/>
  <c r="AL180" i="1" s="1"/>
  <c r="AM180" i="1" s="1"/>
  <c r="AG24" i="1"/>
  <c r="AG126" i="1"/>
  <c r="AZ9" i="1"/>
  <c r="AP28" i="1"/>
  <c r="AQ28" i="1" s="1"/>
  <c r="AR28" i="1" s="1"/>
  <c r="AS28" i="1" s="1"/>
  <c r="AT28" i="1" s="1"/>
  <c r="AW351" i="1"/>
  <c r="AB351" i="1"/>
  <c r="AL240" i="1"/>
  <c r="AJ240" i="1"/>
  <c r="AZ333" i="1"/>
  <c r="AH206" i="1"/>
  <c r="AI206" i="1" s="1"/>
  <c r="AJ206" i="1" s="1"/>
  <c r="AW172" i="1"/>
  <c r="AI158" i="1"/>
  <c r="AI169" i="1"/>
  <c r="AL169" i="1" s="1"/>
  <c r="AI160" i="1"/>
  <c r="AI253" i="1"/>
  <c r="AJ253" i="1" s="1"/>
  <c r="AI303" i="1"/>
  <c r="AJ303" i="1" s="1"/>
  <c r="AI262" i="1"/>
  <c r="AK355" i="1"/>
  <c r="AI322" i="1"/>
  <c r="AC290" i="1"/>
  <c r="AL267" i="1"/>
  <c r="AI238" i="1"/>
  <c r="AJ238" i="1" s="1"/>
  <c r="AI163" i="1"/>
  <c r="AJ163" i="1" s="1"/>
  <c r="AI227" i="1"/>
  <c r="AJ227" i="1" s="1"/>
  <c r="AI179" i="1"/>
  <c r="AJ179" i="1" s="1"/>
  <c r="AI280" i="1"/>
  <c r="AJ280" i="1" s="1"/>
  <c r="AI258" i="1"/>
  <c r="AI208" i="1"/>
  <c r="AI330" i="1"/>
  <c r="AG209" i="1"/>
  <c r="AI209" i="1" s="1"/>
  <c r="AJ209" i="1" s="1"/>
  <c r="AI214" i="1"/>
  <c r="AJ214" i="1" s="1"/>
  <c r="AF357" i="1"/>
  <c r="AG357" i="1" s="1"/>
  <c r="AI357" i="1" s="1"/>
  <c r="AM366" i="1"/>
  <c r="AW320" i="1"/>
  <c r="AI294" i="1"/>
  <c r="AJ294" i="1" s="1"/>
  <c r="AI302" i="1"/>
  <c r="AL231" i="1"/>
  <c r="AI210" i="1"/>
  <c r="AJ210" i="1" s="1"/>
  <c r="AW166" i="1"/>
  <c r="AI325" i="1"/>
  <c r="AJ325" i="1" s="1"/>
  <c r="AI221" i="1"/>
  <c r="AL221" i="1" s="1"/>
  <c r="AX221" i="1" s="1"/>
  <c r="Z214" i="1"/>
  <c r="AA214" i="1" s="1"/>
  <c r="Z208" i="1"/>
  <c r="AI343" i="1"/>
  <c r="AJ343" i="1" s="1"/>
  <c r="AG205" i="1"/>
  <c r="AI173" i="1"/>
  <c r="AJ173" i="1" s="1"/>
  <c r="AO173" i="1" s="1"/>
  <c r="AF355" i="1"/>
  <c r="AG355" i="1" s="1"/>
  <c r="AI355" i="1" s="1"/>
  <c r="AJ337" i="1"/>
  <c r="AA334" i="1"/>
  <c r="AW334" i="1" s="1"/>
  <c r="AI324" i="1"/>
  <c r="AK320" i="1"/>
  <c r="AI251" i="1"/>
  <c r="AI186" i="1"/>
  <c r="AI236" i="1"/>
  <c r="AJ236" i="1" s="1"/>
  <c r="AL279" i="1"/>
  <c r="AM279" i="1" s="1"/>
  <c r="AJ279" i="1"/>
  <c r="AP279" i="1" s="1"/>
  <c r="AL305" i="1"/>
  <c r="AM305" i="1" s="1"/>
  <c r="AJ305" i="1"/>
  <c r="AJ229" i="1"/>
  <c r="AL229" i="1"/>
  <c r="AJ250" i="1"/>
  <c r="AL250" i="1"/>
  <c r="AJ318" i="1"/>
  <c r="AL318" i="1"/>
  <c r="AX318" i="1" s="1"/>
  <c r="AG349" i="1"/>
  <c r="AI349" i="1" s="1"/>
  <c r="AJ349" i="1" s="1"/>
  <c r="AW354" i="1"/>
  <c r="AL296" i="1"/>
  <c r="AM296" i="1" s="1"/>
  <c r="AI232" i="1"/>
  <c r="AJ232" i="1" s="1"/>
  <c r="AG219" i="1"/>
  <c r="AI219" i="1" s="1"/>
  <c r="AJ219" i="1" s="1"/>
  <c r="AG73" i="1"/>
  <c r="AG30" i="1"/>
  <c r="AG38" i="1"/>
  <c r="AF101" i="1"/>
  <c r="AI281" i="1"/>
  <c r="AJ281" i="1" s="1"/>
  <c r="Z185" i="1"/>
  <c r="AH185" i="1"/>
  <c r="AI185" i="1" s="1"/>
  <c r="AJ185" i="1" s="1"/>
  <c r="AI284" i="1"/>
  <c r="AW282" i="1"/>
  <c r="AB282" i="1"/>
  <c r="AG171" i="1"/>
  <c r="AI171" i="1" s="1"/>
  <c r="AA184" i="1"/>
  <c r="AK184" i="1"/>
  <c r="AI304" i="1"/>
  <c r="AJ304" i="1" s="1"/>
  <c r="AG79" i="1"/>
  <c r="AF39" i="1"/>
  <c r="AG39" i="1" s="1"/>
  <c r="AF14" i="1"/>
  <c r="AF105" i="1"/>
  <c r="AF138" i="1"/>
  <c r="AH17" i="1"/>
  <c r="AA211" i="1"/>
  <c r="AK211" i="1"/>
  <c r="AL211" i="1" s="1"/>
  <c r="AI182" i="1"/>
  <c r="AJ182" i="1" s="1"/>
  <c r="AO182" i="1" s="1"/>
  <c r="AC331" i="1"/>
  <c r="AZ331" i="1"/>
  <c r="AA167" i="1"/>
  <c r="AK167" i="1"/>
  <c r="AL167" i="1" s="1"/>
  <c r="AM167" i="1" s="1"/>
  <c r="AB349" i="1"/>
  <c r="AW349" i="1"/>
  <c r="AG359" i="1"/>
  <c r="AI359" i="1" s="1"/>
  <c r="AL306" i="1"/>
  <c r="AI298" i="1"/>
  <c r="AI246" i="1"/>
  <c r="AJ246" i="1" s="1"/>
  <c r="AI239" i="1"/>
  <c r="AL239" i="1" s="1"/>
  <c r="AH196" i="1"/>
  <c r="AI196" i="1" s="1"/>
  <c r="AI60" i="1"/>
  <c r="AL60" i="1" s="1"/>
  <c r="AH9" i="1"/>
  <c r="Z50" i="1"/>
  <c r="AA50" i="1" s="1"/>
  <c r="AB50" i="1" s="1"/>
  <c r="AG93" i="1"/>
  <c r="AG213" i="1"/>
  <c r="AI213" i="1" s="1"/>
  <c r="AF354" i="1"/>
  <c r="AG354" i="1" s="1"/>
  <c r="AI354" i="1" s="1"/>
  <c r="AI268" i="1"/>
  <c r="AG82" i="1"/>
  <c r="AW165" i="1"/>
  <c r="AC165" i="1"/>
  <c r="AW341" i="1"/>
  <c r="AB341" i="1"/>
  <c r="AO27" i="1"/>
  <c r="AK27" i="1"/>
  <c r="AK354" i="1"/>
  <c r="AI223" i="1"/>
  <c r="AJ223" i="1" s="1"/>
  <c r="AI288" i="1"/>
  <c r="AJ288" i="1" s="1"/>
  <c r="AI203" i="1"/>
  <c r="AJ203" i="1" s="1"/>
  <c r="AG118" i="1"/>
  <c r="AG37" i="1"/>
  <c r="AG76" i="1"/>
  <c r="AI313" i="1"/>
  <c r="AX365" i="1"/>
  <c r="AY365" i="1" s="1"/>
  <c r="AB250" i="1"/>
  <c r="AW250" i="1"/>
  <c r="AI168" i="1"/>
  <c r="AC180" i="1"/>
  <c r="AP180" i="1" s="1"/>
  <c r="AQ180" i="1" s="1"/>
  <c r="AW180" i="1"/>
  <c r="AO66" i="1"/>
  <c r="AK66" i="1"/>
  <c r="AZ354" i="1"/>
  <c r="AI345" i="1"/>
  <c r="AJ345" i="1" s="1"/>
  <c r="AI311" i="1"/>
  <c r="AJ311" i="1" s="1"/>
  <c r="AL220" i="1"/>
  <c r="AJ237" i="1"/>
  <c r="AO237" i="1" s="1"/>
  <c r="AI198" i="1"/>
  <c r="AL198" i="1" s="1"/>
  <c r="AI157" i="1"/>
  <c r="AG117" i="1"/>
  <c r="AW254" i="1"/>
  <c r="AB254" i="1"/>
  <c r="AB326" i="1"/>
  <c r="AW326" i="1"/>
  <c r="AM362" i="1"/>
  <c r="AX362" i="1"/>
  <c r="AZ362" i="1"/>
  <c r="AC362" i="1"/>
  <c r="AB287" i="1"/>
  <c r="AW287" i="1"/>
  <c r="AK175" i="1"/>
  <c r="AA175" i="1"/>
  <c r="AW168" i="1"/>
  <c r="AC168" i="1"/>
  <c r="AC366" i="1"/>
  <c r="AF358" i="1"/>
  <c r="AG358" i="1" s="1"/>
  <c r="AI277" i="1"/>
  <c r="AI278" i="1"/>
  <c r="AJ278" i="1" s="1"/>
  <c r="AA179" i="1"/>
  <c r="AK179" i="1"/>
  <c r="AA181" i="1"/>
  <c r="AK181" i="1"/>
  <c r="AP25" i="1"/>
  <c r="AQ25" i="1" s="1"/>
  <c r="AR25" i="1" s="1"/>
  <c r="AS25" i="1" s="1"/>
  <c r="AT25" i="1" s="1"/>
  <c r="AK25" i="1"/>
  <c r="AJ164" i="1"/>
  <c r="AL164" i="1"/>
  <c r="AY369" i="1"/>
  <c r="BA369" i="1"/>
  <c r="BB369" i="1" s="1"/>
  <c r="AJ315" i="1"/>
  <c r="AJ273" i="1"/>
  <c r="AJ283" i="1"/>
  <c r="AJ228" i="1"/>
  <c r="AL176" i="1"/>
  <c r="AJ176" i="1"/>
  <c r="AJ193" i="1"/>
  <c r="AJ300" i="1"/>
  <c r="AL290" i="1"/>
  <c r="AJ293" i="1"/>
  <c r="AJ199" i="1"/>
  <c r="AJ169" i="1"/>
  <c r="AL298" i="1"/>
  <c r="AJ298" i="1"/>
  <c r="AJ282" i="1"/>
  <c r="AL282" i="1"/>
  <c r="AJ322" i="1"/>
  <c r="AM267" i="1"/>
  <c r="AL166" i="1"/>
  <c r="AJ166" i="1"/>
  <c r="AJ260" i="1"/>
  <c r="AL260" i="1"/>
  <c r="AJ197" i="1"/>
  <c r="AL197" i="1"/>
  <c r="AL161" i="1"/>
  <c r="AJ161" i="1"/>
  <c r="AJ265" i="1"/>
  <c r="AJ328" i="1"/>
  <c r="AM306" i="1"/>
  <c r="AJ272" i="1"/>
  <c r="AL174" i="1"/>
  <c r="AJ174" i="1"/>
  <c r="AJ292" i="1"/>
  <c r="AY364" i="1"/>
  <c r="AL274" i="1"/>
  <c r="AJ274" i="1"/>
  <c r="AJ302" i="1"/>
  <c r="AJ244" i="1"/>
  <c r="AJ346" i="1"/>
  <c r="AL155" i="1"/>
  <c r="AJ155" i="1"/>
  <c r="AJ271" i="1"/>
  <c r="AJ245" i="1"/>
  <c r="AK352" i="1"/>
  <c r="AL352" i="1" s="1"/>
  <c r="AA352" i="1"/>
  <c r="AC307" i="1"/>
  <c r="AZ307" i="1"/>
  <c r="AL307" i="1"/>
  <c r="AJ307" i="1"/>
  <c r="AZ263" i="1"/>
  <c r="AC263" i="1"/>
  <c r="AB241" i="1"/>
  <c r="AW241" i="1"/>
  <c r="AK214" i="1"/>
  <c r="AL214" i="1" s="1"/>
  <c r="AW155" i="1"/>
  <c r="AC155" i="1"/>
  <c r="AK78" i="1"/>
  <c r="AO78" i="1"/>
  <c r="AU78" i="1"/>
  <c r="AP78" i="1"/>
  <c r="AQ78" i="1" s="1"/>
  <c r="AR78" i="1" s="1"/>
  <c r="AS78" i="1" s="1"/>
  <c r="AT78" i="1" s="1"/>
  <c r="AH16" i="1"/>
  <c r="Z16" i="1"/>
  <c r="AA16" i="1" s="1"/>
  <c r="AH41" i="1"/>
  <c r="Z41" i="1"/>
  <c r="AA41" i="1" s="1"/>
  <c r="AH119" i="1"/>
  <c r="Z119" i="1"/>
  <c r="AA119" i="1" s="1"/>
  <c r="Z22" i="1"/>
  <c r="AA22" i="1" s="1"/>
  <c r="AH22" i="1"/>
  <c r="AH21" i="1"/>
  <c r="Z21" i="1"/>
  <c r="AA21" i="1" s="1"/>
  <c r="AA344" i="1"/>
  <c r="AK344" i="1"/>
  <c r="AK340" i="1"/>
  <c r="AA340" i="1"/>
  <c r="AK346" i="1"/>
  <c r="AL346" i="1" s="1"/>
  <c r="AA346" i="1"/>
  <c r="AW321" i="1"/>
  <c r="AB321" i="1"/>
  <c r="AA314" i="1"/>
  <c r="AK314" i="1"/>
  <c r="AK285" i="1"/>
  <c r="AL285" i="1" s="1"/>
  <c r="AA285" i="1"/>
  <c r="AK281" i="1"/>
  <c r="AA281" i="1"/>
  <c r="AZ367" i="1"/>
  <c r="AC367" i="1"/>
  <c r="AW355" i="1"/>
  <c r="AB355" i="1"/>
  <c r="AJ352" i="1"/>
  <c r="AZ359" i="1"/>
  <c r="AC359" i="1"/>
  <c r="AZ364" i="1"/>
  <c r="BA364" i="1" s="1"/>
  <c r="BB364" i="1" s="1"/>
  <c r="AC364" i="1"/>
  <c r="AL347" i="1"/>
  <c r="AJ347" i="1"/>
  <c r="BA366" i="1"/>
  <c r="BB366" i="1" s="1"/>
  <c r="AY366" i="1"/>
  <c r="AL340" i="1"/>
  <c r="AJ340" i="1"/>
  <c r="AI336" i="1"/>
  <c r="AG327" i="1"/>
  <c r="AI327" i="1" s="1"/>
  <c r="AK315" i="1"/>
  <c r="AL315" i="1" s="1"/>
  <c r="AA315" i="1"/>
  <c r="AA277" i="1"/>
  <c r="AK277" i="1"/>
  <c r="AA265" i="1"/>
  <c r="AK265" i="1"/>
  <c r="AL265" i="1" s="1"/>
  <c r="AK251" i="1"/>
  <c r="AL251" i="1" s="1"/>
  <c r="AA251" i="1"/>
  <c r="AK283" i="1"/>
  <c r="AA283" i="1"/>
  <c r="AI301" i="1"/>
  <c r="AW247" i="1"/>
  <c r="AB247" i="1"/>
  <c r="AK246" i="1"/>
  <c r="AA246" i="1"/>
  <c r="AH188" i="1"/>
  <c r="AI188" i="1" s="1"/>
  <c r="AL201" i="1"/>
  <c r="AJ201" i="1"/>
  <c r="AH187" i="1"/>
  <c r="Z187" i="1"/>
  <c r="AL165" i="1"/>
  <c r="AJ165" i="1"/>
  <c r="AA190" i="1"/>
  <c r="AK190" i="1"/>
  <c r="AB219" i="1"/>
  <c r="AW219" i="1"/>
  <c r="AG133" i="1"/>
  <c r="AO114" i="1"/>
  <c r="AE114" i="1"/>
  <c r="AU114" i="1"/>
  <c r="AK114" i="1"/>
  <c r="AP114" i="1"/>
  <c r="AQ114" i="1" s="1"/>
  <c r="AR114" i="1" s="1"/>
  <c r="AS114" i="1" s="1"/>
  <c r="AT114" i="1" s="1"/>
  <c r="AK138" i="1"/>
  <c r="AP138" i="1"/>
  <c r="AQ138" i="1" s="1"/>
  <c r="AR138" i="1" s="1"/>
  <c r="AS138" i="1" s="1"/>
  <c r="AT138" i="1" s="1"/>
  <c r="AE138" i="1"/>
  <c r="AU138" i="1"/>
  <c r="AO138" i="1"/>
  <c r="AK111" i="1"/>
  <c r="AO111" i="1"/>
  <c r="AE111" i="1"/>
  <c r="AU111" i="1"/>
  <c r="AP111" i="1"/>
  <c r="AQ111" i="1" s="1"/>
  <c r="AR111" i="1" s="1"/>
  <c r="AS111" i="1" s="1"/>
  <c r="AT111" i="1" s="1"/>
  <c r="AP103" i="1"/>
  <c r="AQ103" i="1" s="1"/>
  <c r="AR103" i="1" s="1"/>
  <c r="AS103" i="1" s="1"/>
  <c r="AT103" i="1" s="1"/>
  <c r="AO103" i="1"/>
  <c r="AK103" i="1"/>
  <c r="AU103" i="1"/>
  <c r="AF44" i="1"/>
  <c r="AK24" i="1"/>
  <c r="AP24" i="1"/>
  <c r="AQ24" i="1" s="1"/>
  <c r="AR24" i="1" s="1"/>
  <c r="AS24" i="1" s="1"/>
  <c r="AT24" i="1" s="1"/>
  <c r="AO24" i="1"/>
  <c r="AU24" i="1"/>
  <c r="AP113" i="1"/>
  <c r="AQ113" i="1" s="1"/>
  <c r="AR113" i="1" s="1"/>
  <c r="AS113" i="1" s="1"/>
  <c r="AT113" i="1" s="1"/>
  <c r="AE113" i="1"/>
  <c r="AU113" i="1"/>
  <c r="AK113" i="1"/>
  <c r="AO113" i="1"/>
  <c r="AI17" i="1"/>
  <c r="AH78" i="1"/>
  <c r="Z78" i="1"/>
  <c r="AA78" i="1" s="1"/>
  <c r="Z57" i="1"/>
  <c r="AA57" i="1" s="1"/>
  <c r="AH57" i="1"/>
  <c r="AH37" i="1"/>
  <c r="Z37" i="1"/>
  <c r="AA37" i="1" s="1"/>
  <c r="AH36" i="1"/>
  <c r="AI36" i="1" s="1"/>
  <c r="Z36" i="1"/>
  <c r="AA36" i="1" s="1"/>
  <c r="AH53" i="1"/>
  <c r="Z53" i="1"/>
  <c r="AA53" i="1" s="1"/>
  <c r="AH63" i="1"/>
  <c r="Z63" i="1"/>
  <c r="AA63" i="1" s="1"/>
  <c r="Z77" i="1"/>
  <c r="AA77" i="1" s="1"/>
  <c r="AH77" i="1"/>
  <c r="AH101" i="1"/>
  <c r="Z101" i="1"/>
  <c r="AA101" i="1" s="1"/>
  <c r="Z88" i="1"/>
  <c r="AA88" i="1" s="1"/>
  <c r="AH88" i="1"/>
  <c r="AH112" i="1"/>
  <c r="Z112" i="1"/>
  <c r="AA112" i="1" s="1"/>
  <c r="Z122" i="1"/>
  <c r="AA122" i="1" s="1"/>
  <c r="AH122" i="1"/>
  <c r="AH139" i="1"/>
  <c r="Z139" i="1"/>
  <c r="AA139" i="1" s="1"/>
  <c r="AH141" i="1"/>
  <c r="Z141" i="1"/>
  <c r="AA141" i="1" s="1"/>
  <c r="AH133" i="1"/>
  <c r="Z133" i="1"/>
  <c r="AA133" i="1" s="1"/>
  <c r="AE101" i="1"/>
  <c r="AG101" i="1" s="1"/>
  <c r="AI101" i="1" s="1"/>
  <c r="AK101" i="1"/>
  <c r="AP101" i="1"/>
  <c r="AQ101" i="1" s="1"/>
  <c r="AR101" i="1" s="1"/>
  <c r="AS101" i="1" s="1"/>
  <c r="AT101" i="1" s="1"/>
  <c r="AO101" i="1"/>
  <c r="AU101" i="1"/>
  <c r="AG23" i="1"/>
  <c r="AG43" i="1"/>
  <c r="AK12" i="1"/>
  <c r="AO12" i="1"/>
  <c r="AU12" i="1"/>
  <c r="AP12" i="1"/>
  <c r="AQ12" i="1" s="1"/>
  <c r="AR12" i="1" s="1"/>
  <c r="AS12" i="1" s="1"/>
  <c r="AT12" i="1" s="1"/>
  <c r="AF33" i="1"/>
  <c r="AG33" i="1" s="1"/>
  <c r="AF47" i="1"/>
  <c r="AF52" i="1"/>
  <c r="AF70" i="1"/>
  <c r="AF103" i="1"/>
  <c r="AF120" i="1"/>
  <c r="AG120" i="1" s="1"/>
  <c r="AF114" i="1"/>
  <c r="AF143" i="1"/>
  <c r="AK43" i="1"/>
  <c r="AP43" i="1"/>
  <c r="AQ43" i="1" s="1"/>
  <c r="AR43" i="1" s="1"/>
  <c r="AS43" i="1" s="1"/>
  <c r="AT43" i="1" s="1"/>
  <c r="AO43" i="1"/>
  <c r="AU43" i="1"/>
  <c r="AG21" i="1"/>
  <c r="AL247" i="1"/>
  <c r="AJ247" i="1"/>
  <c r="AW231" i="1"/>
  <c r="AX231" i="1" s="1"/>
  <c r="AB231" i="1"/>
  <c r="AO94" i="1"/>
  <c r="AE94" i="1"/>
  <c r="AP94" i="1"/>
  <c r="AQ94" i="1" s="1"/>
  <c r="AR94" i="1" s="1"/>
  <c r="AS94" i="1" s="1"/>
  <c r="AT94" i="1" s="1"/>
  <c r="AK94" i="1"/>
  <c r="AU94" i="1"/>
  <c r="AH109" i="1"/>
  <c r="Z109" i="1"/>
  <c r="AA109" i="1" s="1"/>
  <c r="AK360" i="1"/>
  <c r="AA360" i="1"/>
  <c r="AK350" i="1"/>
  <c r="AA350" i="1"/>
  <c r="AI360" i="1"/>
  <c r="AW348" i="1"/>
  <c r="AB348" i="1"/>
  <c r="AK356" i="1"/>
  <c r="AH358" i="1"/>
  <c r="AW329" i="1"/>
  <c r="AB329" i="1"/>
  <c r="AA328" i="1"/>
  <c r="AK328" i="1"/>
  <c r="AL328" i="1" s="1"/>
  <c r="AW337" i="1"/>
  <c r="AB337" i="1"/>
  <c r="AK310" i="1"/>
  <c r="AA310" i="1"/>
  <c r="AB306" i="1"/>
  <c r="AW306" i="1"/>
  <c r="AX306" i="1" s="1"/>
  <c r="AZ320" i="1"/>
  <c r="AC320" i="1"/>
  <c r="AW303" i="1"/>
  <c r="AB303" i="1"/>
  <c r="AA300" i="1"/>
  <c r="AK300" i="1"/>
  <c r="AL300" i="1" s="1"/>
  <c r="AK302" i="1"/>
  <c r="AL302" i="1" s="1"/>
  <c r="AA302" i="1"/>
  <c r="AK322" i="1"/>
  <c r="AL322" i="1" s="1"/>
  <c r="AA322" i="1"/>
  <c r="AB298" i="1"/>
  <c r="AW298" i="1"/>
  <c r="AJ312" i="1"/>
  <c r="AC262" i="1"/>
  <c r="AZ262" i="1"/>
  <c r="AB296" i="1"/>
  <c r="AW296" i="1"/>
  <c r="AL258" i="1"/>
  <c r="AJ258" i="1"/>
  <c r="AL287" i="1"/>
  <c r="AJ287" i="1"/>
  <c r="AL286" i="1"/>
  <c r="AJ286" i="1"/>
  <c r="AJ224" i="1"/>
  <c r="AQ279" i="1"/>
  <c r="AR279" i="1" s="1"/>
  <c r="AS279" i="1" s="1"/>
  <c r="AO279" i="1"/>
  <c r="AL242" i="1"/>
  <c r="AJ242" i="1"/>
  <c r="AI243" i="1"/>
  <c r="AJ251" i="1"/>
  <c r="AW267" i="1"/>
  <c r="AX267" i="1" s="1"/>
  <c r="AB267" i="1"/>
  <c r="AZ240" i="1"/>
  <c r="AC240" i="1"/>
  <c r="AX237" i="1"/>
  <c r="AM237" i="1"/>
  <c r="AI204" i="1"/>
  <c r="AZ229" i="1"/>
  <c r="AC229" i="1"/>
  <c r="Z195" i="1"/>
  <c r="AH195" i="1"/>
  <c r="AI195" i="1" s="1"/>
  <c r="AW233" i="1"/>
  <c r="AB233" i="1"/>
  <c r="AK208" i="1"/>
  <c r="AL208" i="1" s="1"/>
  <c r="AA208" i="1"/>
  <c r="AW196" i="1"/>
  <c r="AC196" i="1"/>
  <c r="AP182" i="1"/>
  <c r="AQ182" i="1" s="1"/>
  <c r="AP127" i="1"/>
  <c r="AQ127" i="1" s="1"/>
  <c r="AR127" i="1" s="1"/>
  <c r="AS127" i="1" s="1"/>
  <c r="AT127" i="1" s="1"/>
  <c r="AU127" i="1"/>
  <c r="AO127" i="1"/>
  <c r="AK127" i="1"/>
  <c r="AU45" i="1"/>
  <c r="AK45" i="1"/>
  <c r="AO45" i="1"/>
  <c r="AP45" i="1"/>
  <c r="AQ45" i="1" s="1"/>
  <c r="AR45" i="1" s="1"/>
  <c r="AS45" i="1" s="1"/>
  <c r="AT45" i="1" s="1"/>
  <c r="AO80" i="1"/>
  <c r="AU80" i="1"/>
  <c r="AK80" i="1"/>
  <c r="AP80" i="1"/>
  <c r="AQ80" i="1" s="1"/>
  <c r="AR80" i="1" s="1"/>
  <c r="AS80" i="1" s="1"/>
  <c r="AT80" i="1" s="1"/>
  <c r="AE92" i="1"/>
  <c r="AU92" i="1"/>
  <c r="AK92" i="1"/>
  <c r="AO92" i="1"/>
  <c r="AP92" i="1"/>
  <c r="AQ92" i="1" s="1"/>
  <c r="AR92" i="1" s="1"/>
  <c r="AS92" i="1" s="1"/>
  <c r="AT92" i="1" s="1"/>
  <c r="AP41" i="1"/>
  <c r="AQ41" i="1" s="1"/>
  <c r="AR41" i="1" s="1"/>
  <c r="AS41" i="1" s="1"/>
  <c r="AT41" i="1" s="1"/>
  <c r="AO41" i="1"/>
  <c r="AU41" i="1"/>
  <c r="AK41" i="1"/>
  <c r="AH89" i="1"/>
  <c r="Z89" i="1"/>
  <c r="AA89" i="1" s="1"/>
  <c r="AK70" i="1"/>
  <c r="AO70" i="1"/>
  <c r="AU70" i="1"/>
  <c r="AE70" i="1"/>
  <c r="AP70" i="1"/>
  <c r="AQ70" i="1" s="1"/>
  <c r="AR70" i="1" s="1"/>
  <c r="AS70" i="1" s="1"/>
  <c r="AT70" i="1" s="1"/>
  <c r="AP95" i="1"/>
  <c r="AQ95" i="1" s="1"/>
  <c r="AR95" i="1" s="1"/>
  <c r="AS95" i="1" s="1"/>
  <c r="AT95" i="1" s="1"/>
  <c r="AE95" i="1"/>
  <c r="AO95" i="1"/>
  <c r="AK95" i="1"/>
  <c r="AU95" i="1"/>
  <c r="AH11" i="1"/>
  <c r="Z11" i="1"/>
  <c r="AA11" i="1" s="1"/>
  <c r="AH72" i="1"/>
  <c r="Z72" i="1"/>
  <c r="AA72" i="1" s="1"/>
  <c r="AH47" i="1"/>
  <c r="Z47" i="1"/>
  <c r="AA47" i="1" s="1"/>
  <c r="AH46" i="1"/>
  <c r="Z46" i="1"/>
  <c r="AA46" i="1" s="1"/>
  <c r="AH82" i="1"/>
  <c r="Z82" i="1"/>
  <c r="AA82" i="1" s="1"/>
  <c r="Z79" i="1"/>
  <c r="AA79" i="1" s="1"/>
  <c r="AH79" i="1"/>
  <c r="AH91" i="1"/>
  <c r="Z91" i="1"/>
  <c r="AA91" i="1" s="1"/>
  <c r="AH113" i="1"/>
  <c r="Z113" i="1"/>
  <c r="AA113" i="1" s="1"/>
  <c r="AH104" i="1"/>
  <c r="Z104" i="1"/>
  <c r="AA104" i="1" s="1"/>
  <c r="AH131" i="1"/>
  <c r="Z131" i="1"/>
  <c r="AA131" i="1" s="1"/>
  <c r="AH125" i="1"/>
  <c r="Z125" i="1"/>
  <c r="AA125" i="1" s="1"/>
  <c r="AH107" i="1"/>
  <c r="AI107" i="1" s="1"/>
  <c r="Z107" i="1"/>
  <c r="AA107" i="1" s="1"/>
  <c r="Z140" i="1"/>
  <c r="AA140" i="1" s="1"/>
  <c r="AH140" i="1"/>
  <c r="Z136" i="1"/>
  <c r="AA136" i="1" s="1"/>
  <c r="AH136" i="1"/>
  <c r="AI136" i="1" s="1"/>
  <c r="AF49" i="1"/>
  <c r="AH118" i="1"/>
  <c r="AI118" i="1" s="1"/>
  <c r="Z118" i="1"/>
  <c r="AA118" i="1" s="1"/>
  <c r="AG50" i="1"/>
  <c r="AI50" i="1" s="1"/>
  <c r="AG20" i="1"/>
  <c r="AF45" i="1"/>
  <c r="AG45" i="1" s="1"/>
  <c r="AF48" i="1"/>
  <c r="AF22" i="1"/>
  <c r="AG22" i="1" s="1"/>
  <c r="AI22" i="1" s="1"/>
  <c r="AF92" i="1"/>
  <c r="AF108" i="1"/>
  <c r="AG108" i="1" s="1"/>
  <c r="AC9" i="1"/>
  <c r="AB59" i="1"/>
  <c r="AW59" i="1"/>
  <c r="AO14" i="1"/>
  <c r="AK14" i="1"/>
  <c r="AU14" i="1"/>
  <c r="AP14" i="1"/>
  <c r="AQ14" i="1" s="1"/>
  <c r="AR14" i="1" s="1"/>
  <c r="AS14" i="1" s="1"/>
  <c r="AT14" i="1" s="1"/>
  <c r="AK19" i="1"/>
  <c r="AO19" i="1"/>
  <c r="AU19" i="1"/>
  <c r="AP19" i="1"/>
  <c r="AQ19" i="1" s="1"/>
  <c r="AR19" i="1" s="1"/>
  <c r="AS19" i="1" s="1"/>
  <c r="AT19" i="1" s="1"/>
  <c r="AK317" i="1"/>
  <c r="AL317" i="1" s="1"/>
  <c r="AA317" i="1"/>
  <c r="AB218" i="1"/>
  <c r="AW218" i="1"/>
  <c r="AJ162" i="1"/>
  <c r="AL162" i="1"/>
  <c r="AP46" i="1"/>
  <c r="AQ46" i="1" s="1"/>
  <c r="AR46" i="1" s="1"/>
  <c r="AS46" i="1" s="1"/>
  <c r="AT46" i="1" s="1"/>
  <c r="AO46" i="1"/>
  <c r="AU46" i="1"/>
  <c r="AK46" i="1"/>
  <c r="AH84" i="1"/>
  <c r="AI84" i="1" s="1"/>
  <c r="Z84" i="1"/>
  <c r="AA84" i="1" s="1"/>
  <c r="AH129" i="1"/>
  <c r="AI129" i="1" s="1"/>
  <c r="Z129" i="1"/>
  <c r="AA129" i="1" s="1"/>
  <c r="AP52" i="1"/>
  <c r="AQ52" i="1" s="1"/>
  <c r="AR52" i="1" s="1"/>
  <c r="AS52" i="1" s="1"/>
  <c r="AT52" i="1" s="1"/>
  <c r="AO52" i="1"/>
  <c r="AE52" i="1"/>
  <c r="AG52" i="1" s="1"/>
  <c r="AU52" i="1"/>
  <c r="AK52" i="1"/>
  <c r="AG47" i="1"/>
  <c r="AZ365" i="1"/>
  <c r="AC365" i="1"/>
  <c r="AK339" i="1"/>
  <c r="AL339" i="1" s="1"/>
  <c r="AA339" i="1"/>
  <c r="AF356" i="1"/>
  <c r="AA332" i="1"/>
  <c r="AK332" i="1"/>
  <c r="AL329" i="1"/>
  <c r="AJ329" i="1"/>
  <c r="AL320" i="1"/>
  <c r="AJ320" i="1"/>
  <c r="AI308" i="1"/>
  <c r="AP305" i="1"/>
  <c r="AO305" i="1"/>
  <c r="AQ305" i="1"/>
  <c r="AR305" i="1" s="1"/>
  <c r="AS305" i="1" s="1"/>
  <c r="AW275" i="1"/>
  <c r="AB275" i="1"/>
  <c r="AJ291" i="1"/>
  <c r="AK253" i="1"/>
  <c r="AA253" i="1"/>
  <c r="AA272" i="1"/>
  <c r="AK272" i="1"/>
  <c r="AL272" i="1" s="1"/>
  <c r="AL278" i="1"/>
  <c r="AJ269" i="1"/>
  <c r="AK244" i="1"/>
  <c r="AL244" i="1" s="1"/>
  <c r="AA244" i="1"/>
  <c r="AK238" i="1"/>
  <c r="AL238" i="1" s="1"/>
  <c r="AA238" i="1"/>
  <c r="AA236" i="1"/>
  <c r="AK236" i="1"/>
  <c r="AZ201" i="1"/>
  <c r="AW201" i="1"/>
  <c r="AZ220" i="1"/>
  <c r="AC220" i="1"/>
  <c r="Z189" i="1"/>
  <c r="AH189" i="1"/>
  <c r="AI189" i="1" s="1"/>
  <c r="AG149" i="1"/>
  <c r="AL177" i="1"/>
  <c r="AJ177" i="1"/>
  <c r="AL154" i="1"/>
  <c r="AJ154" i="1"/>
  <c r="AI172" i="1"/>
  <c r="AG142" i="1"/>
  <c r="BA153" i="1"/>
  <c r="BB153" i="1" s="1"/>
  <c r="AY153" i="1"/>
  <c r="AK202" i="1"/>
  <c r="AA202" i="1"/>
  <c r="AU112" i="1"/>
  <c r="AK112" i="1"/>
  <c r="AP112" i="1"/>
  <c r="AQ112" i="1" s="1"/>
  <c r="AR112" i="1" s="1"/>
  <c r="AS112" i="1" s="1"/>
  <c r="AT112" i="1" s="1"/>
  <c r="AE112" i="1"/>
  <c r="AO112" i="1"/>
  <c r="AO87" i="1"/>
  <c r="AU87" i="1"/>
  <c r="AK87" i="1"/>
  <c r="AP87" i="1"/>
  <c r="AQ87" i="1" s="1"/>
  <c r="AR87" i="1" s="1"/>
  <c r="AS87" i="1" s="1"/>
  <c r="AT87" i="1" s="1"/>
  <c r="AE87" i="1"/>
  <c r="AU91" i="1"/>
  <c r="AK91" i="1"/>
  <c r="AP91" i="1"/>
  <c r="AQ91" i="1" s="1"/>
  <c r="AR91" i="1" s="1"/>
  <c r="AS91" i="1" s="1"/>
  <c r="AT91" i="1" s="1"/>
  <c r="AE91" i="1"/>
  <c r="AO91" i="1"/>
  <c r="AP86" i="1"/>
  <c r="AQ86" i="1" s="1"/>
  <c r="AR86" i="1" s="1"/>
  <c r="AS86" i="1" s="1"/>
  <c r="AT86" i="1" s="1"/>
  <c r="AE86" i="1"/>
  <c r="AK86" i="1"/>
  <c r="AU86" i="1"/>
  <c r="AO86" i="1"/>
  <c r="AI79" i="1"/>
  <c r="AW50" i="1"/>
  <c r="AU44" i="1"/>
  <c r="AK44" i="1"/>
  <c r="AP44" i="1"/>
  <c r="AQ44" i="1" s="1"/>
  <c r="AR44" i="1" s="1"/>
  <c r="AS44" i="1" s="1"/>
  <c r="AT44" i="1" s="1"/>
  <c r="AO44" i="1"/>
  <c r="AH30" i="1"/>
  <c r="Z30" i="1"/>
  <c r="AA30" i="1" s="1"/>
  <c r="Z14" i="1"/>
  <c r="AA14" i="1" s="1"/>
  <c r="AH14" i="1"/>
  <c r="Z20" i="1"/>
  <c r="AA20" i="1" s="1"/>
  <c r="AH20" i="1"/>
  <c r="Z18" i="1"/>
  <c r="AA18" i="1" s="1"/>
  <c r="AH18" i="1"/>
  <c r="AI18" i="1" s="1"/>
  <c r="Z31" i="1"/>
  <c r="AA31" i="1" s="1"/>
  <c r="AH31" i="1"/>
  <c r="AI31" i="1" s="1"/>
  <c r="AH54" i="1"/>
  <c r="Z54" i="1"/>
  <c r="AA54" i="1" s="1"/>
  <c r="Z73" i="1"/>
  <c r="AA73" i="1" s="1"/>
  <c r="AH73" i="1"/>
  <c r="AH52" i="1"/>
  <c r="Z52" i="1"/>
  <c r="AA52" i="1" s="1"/>
  <c r="Z85" i="1"/>
  <c r="AA85" i="1" s="1"/>
  <c r="AH85" i="1"/>
  <c r="AI85" i="1" s="1"/>
  <c r="Z94" i="1"/>
  <c r="AA94" i="1" s="1"/>
  <c r="AH94" i="1"/>
  <c r="AH147" i="1"/>
  <c r="AI147" i="1" s="1"/>
  <c r="Z147" i="1"/>
  <c r="AA147" i="1" s="1"/>
  <c r="AH86" i="1"/>
  <c r="Z86" i="1"/>
  <c r="AA86" i="1" s="1"/>
  <c r="AH137" i="1"/>
  <c r="AI137" i="1" s="1"/>
  <c r="Z137" i="1"/>
  <c r="AA137" i="1" s="1"/>
  <c r="AH148" i="1"/>
  <c r="Z148" i="1"/>
  <c r="AA148" i="1" s="1"/>
  <c r="AH115" i="1"/>
  <c r="Z115" i="1"/>
  <c r="AA115" i="1" s="1"/>
  <c r="Z142" i="1"/>
  <c r="AA142" i="1" s="1"/>
  <c r="AH142" i="1"/>
  <c r="AH145" i="1"/>
  <c r="AI145" i="1" s="1"/>
  <c r="Z145" i="1"/>
  <c r="AA145" i="1" s="1"/>
  <c r="AU39" i="1"/>
  <c r="AK39" i="1"/>
  <c r="AO39" i="1"/>
  <c r="AP39" i="1"/>
  <c r="AQ39" i="1" s="1"/>
  <c r="AR39" i="1" s="1"/>
  <c r="AS39" i="1" s="1"/>
  <c r="AT39" i="1" s="1"/>
  <c r="AH45" i="1"/>
  <c r="Z45" i="1"/>
  <c r="AA45" i="1" s="1"/>
  <c r="AU55" i="1"/>
  <c r="AK55" i="1"/>
  <c r="AP55" i="1"/>
  <c r="AQ55" i="1" s="1"/>
  <c r="AR55" i="1" s="1"/>
  <c r="AS55" i="1" s="1"/>
  <c r="AT55" i="1" s="1"/>
  <c r="AO55" i="1"/>
  <c r="AE55" i="1"/>
  <c r="AH19" i="1"/>
  <c r="Z19" i="1"/>
  <c r="AA19" i="1" s="1"/>
  <c r="AF55" i="1"/>
  <c r="AF86" i="1"/>
  <c r="AF35" i="1"/>
  <c r="AG35" i="1" s="1"/>
  <c r="AF110" i="1"/>
  <c r="AF57" i="1"/>
  <c r="AF94" i="1"/>
  <c r="AF130" i="1"/>
  <c r="AG130" i="1" s="1"/>
  <c r="AF119" i="1"/>
  <c r="AG119" i="1" s="1"/>
  <c r="AI119" i="1" s="1"/>
  <c r="AO9" i="1"/>
  <c r="AK9" i="1"/>
  <c r="AU9" i="1"/>
  <c r="AP9" i="1"/>
  <c r="AQ9" i="1" s="1"/>
  <c r="AR9" i="1" s="1"/>
  <c r="AS9" i="1" s="1"/>
  <c r="AT9" i="1" s="1"/>
  <c r="AE9" i="1"/>
  <c r="AG9" i="1" s="1"/>
  <c r="AI9" i="1" s="1"/>
  <c r="AH59" i="1"/>
  <c r="AI59" i="1" s="1"/>
  <c r="AG14" i="1"/>
  <c r="AI14" i="1" s="1"/>
  <c r="AG19" i="1"/>
  <c r="AA336" i="1"/>
  <c r="AK336" i="1"/>
  <c r="AX220" i="1"/>
  <c r="AM220" i="1"/>
  <c r="AH87" i="1"/>
  <c r="Z87" i="1"/>
  <c r="AA87" i="1" s="1"/>
  <c r="Z71" i="1"/>
  <c r="AA71" i="1" s="1"/>
  <c r="AH71" i="1"/>
  <c r="AI71" i="1" s="1"/>
  <c r="AH100" i="1"/>
  <c r="Z100" i="1"/>
  <c r="AA100" i="1" s="1"/>
  <c r="AP108" i="1"/>
  <c r="AQ108" i="1" s="1"/>
  <c r="AR108" i="1" s="1"/>
  <c r="AS108" i="1" s="1"/>
  <c r="AT108" i="1" s="1"/>
  <c r="AK108" i="1"/>
  <c r="AU108" i="1"/>
  <c r="AO108" i="1"/>
  <c r="AG356" i="1"/>
  <c r="AI356" i="1" s="1"/>
  <c r="AK353" i="1"/>
  <c r="AA353" i="1"/>
  <c r="AI299" i="1"/>
  <c r="AW313" i="1"/>
  <c r="AB313" i="1"/>
  <c r="AO318" i="1"/>
  <c r="AQ318" i="1"/>
  <c r="AR318" i="1" s="1"/>
  <c r="AS318" i="1" s="1"/>
  <c r="AP318" i="1"/>
  <c r="AK289" i="1"/>
  <c r="AL289" i="1" s="1"/>
  <c r="AA289" i="1"/>
  <c r="AX305" i="1"/>
  <c r="AI316" i="1"/>
  <c r="AW286" i="1"/>
  <c r="AB286" i="1"/>
  <c r="AK245" i="1"/>
  <c r="AL245" i="1" s="1"/>
  <c r="AA245" i="1"/>
  <c r="AJ277" i="1"/>
  <c r="AL241" i="1"/>
  <c r="AJ241" i="1"/>
  <c r="AW258" i="1"/>
  <c r="AB258" i="1"/>
  <c r="AL235" i="1"/>
  <c r="AJ235" i="1"/>
  <c r="AZ271" i="1"/>
  <c r="AC271" i="1"/>
  <c r="AJ217" i="1"/>
  <c r="AL217" i="1"/>
  <c r="AJ264" i="1"/>
  <c r="AL264" i="1"/>
  <c r="AJ216" i="1"/>
  <c r="AJ211" i="1"/>
  <c r="AG212" i="1"/>
  <c r="AI212" i="1" s="1"/>
  <c r="AI187" i="1"/>
  <c r="AM231" i="1"/>
  <c r="AK206" i="1"/>
  <c r="AA206" i="1"/>
  <c r="AW197" i="1"/>
  <c r="AC197" i="1"/>
  <c r="AL213" i="1"/>
  <c r="AJ213" i="1"/>
  <c r="AK199" i="1"/>
  <c r="AL199" i="1" s="1"/>
  <c r="AA199" i="1"/>
  <c r="AW162" i="1"/>
  <c r="AC162" i="1"/>
  <c r="AA157" i="1"/>
  <c r="AK157" i="1"/>
  <c r="AL157" i="1" s="1"/>
  <c r="AI139" i="1"/>
  <c r="AI63" i="1"/>
  <c r="AG89" i="1"/>
  <c r="AI89" i="1" s="1"/>
  <c r="AO99" i="1"/>
  <c r="AK99" i="1"/>
  <c r="AE99" i="1"/>
  <c r="AP99" i="1"/>
  <c r="AQ99" i="1" s="1"/>
  <c r="AR99" i="1" s="1"/>
  <c r="AS99" i="1" s="1"/>
  <c r="AT99" i="1" s="1"/>
  <c r="AU99" i="1"/>
  <c r="AP36" i="1"/>
  <c r="AQ36" i="1" s="1"/>
  <c r="AR36" i="1" s="1"/>
  <c r="AS36" i="1" s="1"/>
  <c r="AT36" i="1" s="1"/>
  <c r="AU36" i="1"/>
  <c r="AO36" i="1"/>
  <c r="AK36" i="1"/>
  <c r="AI11" i="1"/>
  <c r="AG51" i="1"/>
  <c r="AP42" i="1"/>
  <c r="AQ42" i="1" s="1"/>
  <c r="AR42" i="1" s="1"/>
  <c r="AS42" i="1" s="1"/>
  <c r="AT42" i="1" s="1"/>
  <c r="AO42" i="1"/>
  <c r="AE42" i="1"/>
  <c r="AK42" i="1"/>
  <c r="AU42" i="1"/>
  <c r="Z10" i="1"/>
  <c r="AA10" i="1" s="1"/>
  <c r="AH10" i="1"/>
  <c r="AI10" i="1" s="1"/>
  <c r="AH27" i="1"/>
  <c r="AI27" i="1" s="1"/>
  <c r="Z27" i="1"/>
  <c r="AA27" i="1" s="1"/>
  <c r="AH32" i="1"/>
  <c r="Z32" i="1"/>
  <c r="AA32" i="1" s="1"/>
  <c r="AH43" i="1"/>
  <c r="Z43" i="1"/>
  <c r="AA43" i="1" s="1"/>
  <c r="AH92" i="1"/>
  <c r="Z92" i="1"/>
  <c r="AA92" i="1" s="1"/>
  <c r="AH75" i="1"/>
  <c r="AI75" i="1" s="1"/>
  <c r="Z75" i="1"/>
  <c r="AA75" i="1" s="1"/>
  <c r="AH62" i="1"/>
  <c r="Z62" i="1"/>
  <c r="AA62" i="1" s="1"/>
  <c r="AH93" i="1"/>
  <c r="AI93" i="1" s="1"/>
  <c r="Z93" i="1"/>
  <c r="AA93" i="1" s="1"/>
  <c r="AH111" i="1"/>
  <c r="Z111" i="1"/>
  <c r="AA111" i="1" s="1"/>
  <c r="Z58" i="1"/>
  <c r="AA58" i="1" s="1"/>
  <c r="AH58" i="1"/>
  <c r="AH102" i="1"/>
  <c r="AI102" i="1" s="1"/>
  <c r="Z102" i="1"/>
  <c r="AA102" i="1" s="1"/>
  <c r="Z95" i="1"/>
  <c r="AA95" i="1" s="1"/>
  <c r="AH95" i="1"/>
  <c r="Z121" i="1"/>
  <c r="AA121" i="1" s="1"/>
  <c r="AH121" i="1"/>
  <c r="AH128" i="1"/>
  <c r="Z128" i="1"/>
  <c r="AA128" i="1" s="1"/>
  <c r="AH127" i="1"/>
  <c r="Z127" i="1"/>
  <c r="AA127" i="1" s="1"/>
  <c r="AH150" i="1"/>
  <c r="Z150" i="1"/>
  <c r="AA150" i="1" s="1"/>
  <c r="AH34" i="1"/>
  <c r="AI34" i="1" s="1"/>
  <c r="Z34" i="1"/>
  <c r="AA34" i="1" s="1"/>
  <c r="AP110" i="1"/>
  <c r="AQ110" i="1" s="1"/>
  <c r="AR110" i="1" s="1"/>
  <c r="AS110" i="1" s="1"/>
  <c r="AT110" i="1" s="1"/>
  <c r="AE110" i="1"/>
  <c r="AU110" i="1"/>
  <c r="AO110" i="1"/>
  <c r="AK110" i="1"/>
  <c r="AP18" i="1"/>
  <c r="AQ18" i="1" s="1"/>
  <c r="AR18" i="1" s="1"/>
  <c r="AS18" i="1" s="1"/>
  <c r="AT18" i="1" s="1"/>
  <c r="AO18" i="1"/>
  <c r="AK18" i="1"/>
  <c r="AU18" i="1"/>
  <c r="AH12" i="1"/>
  <c r="Z12" i="1"/>
  <c r="AA12" i="1" s="1"/>
  <c r="AF95" i="1"/>
  <c r="AF41" i="1"/>
  <c r="AG41" i="1" s="1"/>
  <c r="AI41" i="1" s="1"/>
  <c r="AF112" i="1"/>
  <c r="AF125" i="1"/>
  <c r="AF122" i="1"/>
  <c r="AG122" i="1" s="1"/>
  <c r="AK280" i="1"/>
  <c r="AA280" i="1"/>
  <c r="AA323" i="1"/>
  <c r="AK323" i="1"/>
  <c r="AJ252" i="1"/>
  <c r="AP237" i="1"/>
  <c r="AA224" i="1"/>
  <c r="AK224" i="1"/>
  <c r="AL224" i="1" s="1"/>
  <c r="AJ186" i="1"/>
  <c r="AL186" i="1"/>
  <c r="AO180" i="1"/>
  <c r="AH42" i="1"/>
  <c r="Z42" i="1"/>
  <c r="AA42" i="1" s="1"/>
  <c r="AH123" i="1"/>
  <c r="AI123" i="1" s="1"/>
  <c r="Z123" i="1"/>
  <c r="AA123" i="1" s="1"/>
  <c r="AH39" i="1"/>
  <c r="Z39" i="1"/>
  <c r="AA39" i="1" s="1"/>
  <c r="AW357" i="1"/>
  <c r="AK357" i="1"/>
  <c r="AW358" i="1"/>
  <c r="AZ357" i="1"/>
  <c r="AH350" i="1"/>
  <c r="AK294" i="1"/>
  <c r="AL294" i="1" s="1"/>
  <c r="AA294" i="1"/>
  <c r="AJ321" i="1"/>
  <c r="AL321" i="1"/>
  <c r="AG350" i="1"/>
  <c r="AW347" i="1"/>
  <c r="AB347" i="1"/>
  <c r="AA342" i="1"/>
  <c r="AK342" i="1"/>
  <c r="AL342" i="1" s="1"/>
  <c r="AZ351" i="1"/>
  <c r="AC351" i="1"/>
  <c r="AF353" i="1"/>
  <c r="AG353" i="1" s="1"/>
  <c r="AI353" i="1" s="1"/>
  <c r="AL338" i="1"/>
  <c r="AJ338" i="1"/>
  <c r="AP335" i="1"/>
  <c r="AW325" i="1"/>
  <c r="AB325" i="1"/>
  <c r="AK301" i="1"/>
  <c r="AA301" i="1"/>
  <c r="AL297" i="1"/>
  <c r="AJ297" i="1"/>
  <c r="AK292" i="1"/>
  <c r="AL292" i="1" s="1"/>
  <c r="AA292" i="1"/>
  <c r="AW295" i="1"/>
  <c r="AB295" i="1"/>
  <c r="AJ225" i="1"/>
  <c r="AK273" i="1"/>
  <c r="AL273" i="1" s="1"/>
  <c r="AA273" i="1"/>
  <c r="AL268" i="1"/>
  <c r="AJ268" i="1"/>
  <c r="AA269" i="1"/>
  <c r="AK269" i="1"/>
  <c r="AL269" i="1" s="1"/>
  <c r="AJ220" i="1"/>
  <c r="AL270" i="1"/>
  <c r="AJ270" i="1"/>
  <c r="AA230" i="1"/>
  <c r="AK230" i="1"/>
  <c r="AA232" i="1"/>
  <c r="AK232" i="1"/>
  <c r="AB222" i="1"/>
  <c r="AW222" i="1"/>
  <c r="AK188" i="1"/>
  <c r="AA188" i="1"/>
  <c r="AA227" i="1"/>
  <c r="AK227" i="1"/>
  <c r="AZ255" i="1"/>
  <c r="AC255" i="1"/>
  <c r="AW209" i="1"/>
  <c r="AB209" i="1"/>
  <c r="AC209" i="1" s="1"/>
  <c r="AJ175" i="1"/>
  <c r="AL175" i="1"/>
  <c r="AK193" i="1"/>
  <c r="AL193" i="1" s="1"/>
  <c r="AA193" i="1"/>
  <c r="AC186" i="1"/>
  <c r="AW186" i="1"/>
  <c r="AW205" i="1"/>
  <c r="AB205" i="1"/>
  <c r="AC205" i="1" s="1"/>
  <c r="AW163" i="1"/>
  <c r="AC163" i="1"/>
  <c r="AE125" i="1"/>
  <c r="AK125" i="1"/>
  <c r="AU125" i="1"/>
  <c r="AP125" i="1"/>
  <c r="AQ125" i="1" s="1"/>
  <c r="AR125" i="1" s="1"/>
  <c r="AS125" i="1" s="1"/>
  <c r="AT125" i="1" s="1"/>
  <c r="AO125" i="1"/>
  <c r="AG150" i="1"/>
  <c r="AI150" i="1" s="1"/>
  <c r="AG148" i="1"/>
  <c r="AI132" i="1"/>
  <c r="AP121" i="1"/>
  <c r="AQ121" i="1" s="1"/>
  <c r="AR121" i="1" s="1"/>
  <c r="AS121" i="1" s="1"/>
  <c r="AT121" i="1" s="1"/>
  <c r="AO121" i="1"/>
  <c r="AK121" i="1"/>
  <c r="AU121" i="1"/>
  <c r="AK122" i="1"/>
  <c r="AO122" i="1"/>
  <c r="AP122" i="1"/>
  <c r="AQ122" i="1" s="1"/>
  <c r="AR122" i="1" s="1"/>
  <c r="AS122" i="1" s="1"/>
  <c r="AT122" i="1" s="1"/>
  <c r="AU122" i="1"/>
  <c r="AK120" i="1"/>
  <c r="AU120" i="1"/>
  <c r="AO120" i="1"/>
  <c r="AP120" i="1"/>
  <c r="AQ120" i="1" s="1"/>
  <c r="AR120" i="1" s="1"/>
  <c r="AS120" i="1" s="1"/>
  <c r="AT120" i="1" s="1"/>
  <c r="AU105" i="1"/>
  <c r="AP105" i="1"/>
  <c r="AQ105" i="1" s="1"/>
  <c r="AR105" i="1" s="1"/>
  <c r="AS105" i="1" s="1"/>
  <c r="AT105" i="1" s="1"/>
  <c r="AE105" i="1"/>
  <c r="AG105" i="1" s="1"/>
  <c r="AO105" i="1"/>
  <c r="AK105" i="1"/>
  <c r="AP119" i="1"/>
  <c r="AQ119" i="1" s="1"/>
  <c r="AR119" i="1" s="1"/>
  <c r="AS119" i="1" s="1"/>
  <c r="AT119" i="1" s="1"/>
  <c r="AU119" i="1"/>
  <c r="AK119" i="1"/>
  <c r="AO119" i="1"/>
  <c r="AO131" i="1"/>
  <c r="AK131" i="1"/>
  <c r="AU131" i="1"/>
  <c r="AE131" i="1"/>
  <c r="AP131" i="1"/>
  <c r="AQ131" i="1" s="1"/>
  <c r="AR131" i="1" s="1"/>
  <c r="AS131" i="1" s="1"/>
  <c r="AT131" i="1" s="1"/>
  <c r="AI82" i="1"/>
  <c r="AP29" i="1"/>
  <c r="AQ29" i="1" s="1"/>
  <c r="AR29" i="1" s="1"/>
  <c r="AS29" i="1" s="1"/>
  <c r="AT29" i="1" s="1"/>
  <c r="AU29" i="1"/>
  <c r="AO29" i="1"/>
  <c r="AK29" i="1"/>
  <c r="Z51" i="1"/>
  <c r="AA51" i="1" s="1"/>
  <c r="AH51" i="1"/>
  <c r="AH38" i="1"/>
  <c r="AI38" i="1" s="1"/>
  <c r="Z38" i="1"/>
  <c r="AA38" i="1" s="1"/>
  <c r="AH48" i="1"/>
  <c r="Z48" i="1"/>
  <c r="AA48" i="1" s="1"/>
  <c r="Z15" i="1"/>
  <c r="AA15" i="1" s="1"/>
  <c r="AH15" i="1"/>
  <c r="AI15" i="1" s="1"/>
  <c r="Z80" i="1"/>
  <c r="AA80" i="1" s="1"/>
  <c r="AH80" i="1"/>
  <c r="AH64" i="1"/>
  <c r="AI64" i="1" s="1"/>
  <c r="Z64" i="1"/>
  <c r="AA64" i="1" s="1"/>
  <c r="AH96" i="1"/>
  <c r="Z96" i="1"/>
  <c r="AA96" i="1" s="1"/>
  <c r="Z83" i="1"/>
  <c r="AA83" i="1" s="1"/>
  <c r="AH83" i="1"/>
  <c r="AI83" i="1" s="1"/>
  <c r="Z66" i="1"/>
  <c r="AA66" i="1" s="1"/>
  <c r="AH66" i="1"/>
  <c r="AI66" i="1" s="1"/>
  <c r="AH114" i="1"/>
  <c r="Z114" i="1"/>
  <c r="AA114" i="1" s="1"/>
  <c r="Z103" i="1"/>
  <c r="AA103" i="1" s="1"/>
  <c r="AH103" i="1"/>
  <c r="AH108" i="1"/>
  <c r="Z108" i="1"/>
  <c r="AA108" i="1" s="1"/>
  <c r="AH130" i="1"/>
  <c r="Z130" i="1"/>
  <c r="AA130" i="1" s="1"/>
  <c r="Z138" i="1"/>
  <c r="AA138" i="1" s="1"/>
  <c r="AH138" i="1"/>
  <c r="AH144" i="1"/>
  <c r="AI144" i="1" s="1"/>
  <c r="Z144" i="1"/>
  <c r="AA144" i="1" s="1"/>
  <c r="AF72" i="1"/>
  <c r="AG72" i="1" s="1"/>
  <c r="AI72" i="1" s="1"/>
  <c r="AF12" i="1"/>
  <c r="AG12" i="1" s="1"/>
  <c r="AI12" i="1" s="1"/>
  <c r="AF46" i="1"/>
  <c r="AG46" i="1" s="1"/>
  <c r="AF91" i="1"/>
  <c r="AF113" i="1"/>
  <c r="AF96" i="1"/>
  <c r="AI109" i="1"/>
  <c r="AF128" i="1"/>
  <c r="AF131" i="1"/>
  <c r="AG53" i="1"/>
  <c r="AI53" i="1" s="1"/>
  <c r="AW9" i="1"/>
  <c r="AK311" i="1"/>
  <c r="AL311" i="1" s="1"/>
  <c r="AA311" i="1"/>
  <c r="AK309" i="1"/>
  <c r="AA309" i="1"/>
  <c r="AW276" i="1"/>
  <c r="AB276" i="1"/>
  <c r="AZ248" i="1"/>
  <c r="AC248" i="1"/>
  <c r="AK210" i="1"/>
  <c r="AA210" i="1"/>
  <c r="AJ157" i="1"/>
  <c r="AZ200" i="1"/>
  <c r="AW200" i="1"/>
  <c r="AK90" i="1"/>
  <c r="AP90" i="1"/>
  <c r="AQ90" i="1" s="1"/>
  <c r="AR90" i="1" s="1"/>
  <c r="AS90" i="1" s="1"/>
  <c r="AT90" i="1" s="1"/>
  <c r="AO90" i="1"/>
  <c r="AU90" i="1"/>
  <c r="AE90" i="1"/>
  <c r="AH70" i="1"/>
  <c r="Z70" i="1"/>
  <c r="AA70" i="1" s="1"/>
  <c r="Z106" i="1"/>
  <c r="AA106" i="1" s="1"/>
  <c r="AH106" i="1"/>
  <c r="AI106" i="1" s="1"/>
  <c r="AH26" i="1"/>
  <c r="Z26" i="1"/>
  <c r="AA26" i="1" s="1"/>
  <c r="AF78" i="1"/>
  <c r="AG78" i="1" s="1"/>
  <c r="AI78" i="1" s="1"/>
  <c r="AY374" i="1"/>
  <c r="BA374" i="1"/>
  <c r="BB374" i="1" s="1"/>
  <c r="AY367" i="1"/>
  <c r="BA367" i="1"/>
  <c r="BB367" i="1" s="1"/>
  <c r="AJ326" i="1"/>
  <c r="AL326" i="1"/>
  <c r="AL323" i="1"/>
  <c r="AJ323" i="1"/>
  <c r="AB330" i="1"/>
  <c r="AW330" i="1"/>
  <c r="AK324" i="1"/>
  <c r="AL324" i="1" s="1"/>
  <c r="AA324" i="1"/>
  <c r="AK316" i="1"/>
  <c r="AA316" i="1"/>
  <c r="AK293" i="1"/>
  <c r="AL293" i="1" s="1"/>
  <c r="AA293" i="1"/>
  <c r="AK312" i="1"/>
  <c r="AL312" i="1" s="1"/>
  <c r="AA312" i="1"/>
  <c r="AC270" i="1"/>
  <c r="AZ270" i="1"/>
  <c r="AJ314" i="1"/>
  <c r="AL314" i="1"/>
  <c r="AL263" i="1"/>
  <c r="AJ261" i="1"/>
  <c r="AX229" i="1"/>
  <c r="AM229" i="1"/>
  <c r="AW264" i="1"/>
  <c r="AB264" i="1"/>
  <c r="AL256" i="1"/>
  <c r="AJ256" i="1"/>
  <c r="AA234" i="1"/>
  <c r="AK234" i="1"/>
  <c r="AJ226" i="1"/>
  <c r="AK216" i="1"/>
  <c r="AL216" i="1" s="1"/>
  <c r="AA216" i="1"/>
  <c r="AJ208" i="1"/>
  <c r="AK257" i="1"/>
  <c r="AL257" i="1" s="1"/>
  <c r="AA257" i="1"/>
  <c r="AW239" i="1"/>
  <c r="AB239" i="1"/>
  <c r="AZ223" i="1"/>
  <c r="AC223" i="1"/>
  <c r="AK212" i="1"/>
  <c r="AA212" i="1"/>
  <c r="AK204" i="1"/>
  <c r="AA204" i="1"/>
  <c r="AL159" i="1"/>
  <c r="AJ159" i="1"/>
  <c r="AI170" i="1"/>
  <c r="AW213" i="1"/>
  <c r="AB213" i="1"/>
  <c r="AC213" i="1" s="1"/>
  <c r="AW170" i="1"/>
  <c r="AC170" i="1"/>
  <c r="AU141" i="1"/>
  <c r="AK141" i="1"/>
  <c r="AO141" i="1"/>
  <c r="AP141" i="1"/>
  <c r="AQ141" i="1" s="1"/>
  <c r="AR141" i="1" s="1"/>
  <c r="AS141" i="1" s="1"/>
  <c r="AT141" i="1" s="1"/>
  <c r="AP130" i="1"/>
  <c r="AQ130" i="1" s="1"/>
  <c r="AR130" i="1" s="1"/>
  <c r="AS130" i="1" s="1"/>
  <c r="AT130" i="1" s="1"/>
  <c r="AO130" i="1"/>
  <c r="AK130" i="1"/>
  <c r="AU130" i="1"/>
  <c r="AU72" i="1"/>
  <c r="AP72" i="1"/>
  <c r="AQ72" i="1" s="1"/>
  <c r="AR72" i="1" s="1"/>
  <c r="AS72" i="1" s="1"/>
  <c r="AT72" i="1" s="1"/>
  <c r="AO72" i="1"/>
  <c r="AK72" i="1"/>
  <c r="AU33" i="1"/>
  <c r="AK33" i="1"/>
  <c r="AO33" i="1"/>
  <c r="AP33" i="1"/>
  <c r="AQ33" i="1" s="1"/>
  <c r="AR33" i="1" s="1"/>
  <c r="AS33" i="1" s="1"/>
  <c r="AT33" i="1" s="1"/>
  <c r="AG54" i="1"/>
  <c r="AK48" i="1"/>
  <c r="AP48" i="1"/>
  <c r="AQ48" i="1" s="1"/>
  <c r="AR48" i="1" s="1"/>
  <c r="AS48" i="1" s="1"/>
  <c r="AT48" i="1" s="1"/>
  <c r="AO48" i="1"/>
  <c r="AU48" i="1"/>
  <c r="AE48" i="1"/>
  <c r="AG48" i="1" s="1"/>
  <c r="AI37" i="1"/>
  <c r="AG29" i="1"/>
  <c r="AH56" i="1"/>
  <c r="AI56" i="1" s="1"/>
  <c r="Z56" i="1"/>
  <c r="AA56" i="1" s="1"/>
  <c r="AH44" i="1"/>
  <c r="Z44" i="1"/>
  <c r="AA44" i="1" s="1"/>
  <c r="AH55" i="1"/>
  <c r="Z55" i="1"/>
  <c r="AA55" i="1" s="1"/>
  <c r="AH23" i="1"/>
  <c r="Z23" i="1"/>
  <c r="AA23" i="1" s="1"/>
  <c r="AH35" i="1"/>
  <c r="Z35" i="1"/>
  <c r="AA35" i="1" s="1"/>
  <c r="AH67" i="1"/>
  <c r="AI67" i="1" s="1"/>
  <c r="Z67" i="1"/>
  <c r="AA67" i="1" s="1"/>
  <c r="AH98" i="1"/>
  <c r="AI98" i="1" s="1"/>
  <c r="Z98" i="1"/>
  <c r="AA98" i="1" s="1"/>
  <c r="AH90" i="1"/>
  <c r="Z90" i="1"/>
  <c r="AA90" i="1" s="1"/>
  <c r="AH74" i="1"/>
  <c r="AI74" i="1" s="1"/>
  <c r="Z74" i="1"/>
  <c r="AA74" i="1" s="1"/>
  <c r="Z97" i="1"/>
  <c r="AA97" i="1" s="1"/>
  <c r="AH97" i="1"/>
  <c r="AI97" i="1" s="1"/>
  <c r="AH110" i="1"/>
  <c r="Z110" i="1"/>
  <c r="AA110" i="1" s="1"/>
  <c r="AH116" i="1"/>
  <c r="AI116" i="1" s="1"/>
  <c r="Z116" i="1"/>
  <c r="AA116" i="1" s="1"/>
  <c r="Z126" i="1"/>
  <c r="AA126" i="1" s="1"/>
  <c r="AH126" i="1"/>
  <c r="AI126" i="1" s="1"/>
  <c r="AH146" i="1"/>
  <c r="AI146" i="1" s="1"/>
  <c r="Z146" i="1"/>
  <c r="AA146" i="1" s="1"/>
  <c r="AH143" i="1"/>
  <c r="Z143" i="1"/>
  <c r="AA143" i="1" s="1"/>
  <c r="AI30" i="1"/>
  <c r="AH76" i="1"/>
  <c r="AI76" i="1" s="1"/>
  <c r="Z76" i="1"/>
  <c r="AA76" i="1" s="1"/>
  <c r="AF32" i="1"/>
  <c r="AG32" i="1" s="1"/>
  <c r="AG16" i="1"/>
  <c r="AI16" i="1" s="1"/>
  <c r="AU49" i="1"/>
  <c r="AK49" i="1"/>
  <c r="AP49" i="1"/>
  <c r="AQ49" i="1" s="1"/>
  <c r="AR49" i="1" s="1"/>
  <c r="AS49" i="1" s="1"/>
  <c r="AT49" i="1" s="1"/>
  <c r="AE49" i="1"/>
  <c r="AG49" i="1" s="1"/>
  <c r="AO49" i="1"/>
  <c r="AB17" i="1"/>
  <c r="AW17" i="1"/>
  <c r="AP35" i="1"/>
  <c r="AQ35" i="1" s="1"/>
  <c r="AR35" i="1" s="1"/>
  <c r="AS35" i="1" s="1"/>
  <c r="AT35" i="1" s="1"/>
  <c r="AO35" i="1"/>
  <c r="AU35" i="1"/>
  <c r="AK35" i="1"/>
  <c r="AF90" i="1"/>
  <c r="AF127" i="1"/>
  <c r="AG127" i="1" s="1"/>
  <c r="AF80" i="1"/>
  <c r="AG80" i="1" s="1"/>
  <c r="AF121" i="1"/>
  <c r="AG121" i="1" s="1"/>
  <c r="AI121" i="1" s="1"/>
  <c r="AF99" i="1"/>
  <c r="AF135" i="1"/>
  <c r="AG135" i="1" s="1"/>
  <c r="AW356" i="1"/>
  <c r="AB356" i="1"/>
  <c r="AK345" i="1"/>
  <c r="AA345" i="1"/>
  <c r="AB308" i="1"/>
  <c r="AW308" i="1"/>
  <c r="AA243" i="1"/>
  <c r="AK243" i="1"/>
  <c r="AL158" i="1"/>
  <c r="AJ158" i="1"/>
  <c r="AG103" i="1"/>
  <c r="AG44" i="1"/>
  <c r="AI44" i="1" s="1"/>
  <c r="Z65" i="1"/>
  <c r="AA65" i="1" s="1"/>
  <c r="AH65" i="1"/>
  <c r="AI65" i="1" s="1"/>
  <c r="Z134" i="1"/>
  <c r="AA134" i="1" s="1"/>
  <c r="AH134" i="1"/>
  <c r="AI134" i="1" s="1"/>
  <c r="AC358" i="1"/>
  <c r="AZ358" i="1"/>
  <c r="BA363" i="1"/>
  <c r="BB363" i="1" s="1"/>
  <c r="AY363" i="1"/>
  <c r="AX368" i="1"/>
  <c r="AM368" i="1"/>
  <c r="AH361" i="1"/>
  <c r="AI361" i="1" s="1"/>
  <c r="Z361" i="1"/>
  <c r="AK343" i="1"/>
  <c r="AL343" i="1" s="1"/>
  <c r="AA343" i="1"/>
  <c r="AJ341" i="1"/>
  <c r="AL341" i="1"/>
  <c r="AL319" i="1"/>
  <c r="AJ319" i="1"/>
  <c r="AJ324" i="1"/>
  <c r="AG309" i="1"/>
  <c r="AI309" i="1" s="1"/>
  <c r="AK288" i="1"/>
  <c r="AL288" i="1" s="1"/>
  <c r="AA288" i="1"/>
  <c r="AI310" i="1"/>
  <c r="AC266" i="1"/>
  <c r="AZ266" i="1"/>
  <c r="AW278" i="1"/>
  <c r="AB278" i="1"/>
  <c r="AK261" i="1"/>
  <c r="AL261" i="1" s="1"/>
  <c r="AA261" i="1"/>
  <c r="AK304" i="1"/>
  <c r="AA304" i="1"/>
  <c r="AK291" i="1"/>
  <c r="AL291" i="1" s="1"/>
  <c r="AA291" i="1"/>
  <c r="AC299" i="1"/>
  <c r="AZ299" i="1"/>
  <c r="AJ255" i="1"/>
  <c r="AL255" i="1"/>
  <c r="AK252" i="1"/>
  <c r="AL252" i="1" s="1"/>
  <c r="AA252" i="1"/>
  <c r="AW249" i="1"/>
  <c r="AB249" i="1"/>
  <c r="AJ248" i="1"/>
  <c r="AL248" i="1"/>
  <c r="AA226" i="1"/>
  <c r="AK226" i="1"/>
  <c r="AL226" i="1" s="1"/>
  <c r="AA228" i="1"/>
  <c r="AK228" i="1"/>
  <c r="AL228" i="1" s="1"/>
  <c r="AB259" i="1"/>
  <c r="AW259" i="1"/>
  <c r="AK225" i="1"/>
  <c r="AL225" i="1" s="1"/>
  <c r="AA225" i="1"/>
  <c r="AB225" i="1" s="1"/>
  <c r="AB256" i="1"/>
  <c r="AW256" i="1"/>
  <c r="AJ257" i="1"/>
  <c r="AJ207" i="1"/>
  <c r="AJ215" i="1"/>
  <c r="AC221" i="1"/>
  <c r="AZ221" i="1"/>
  <c r="AA194" i="1"/>
  <c r="AK194" i="1"/>
  <c r="AH191" i="1"/>
  <c r="AI191" i="1" s="1"/>
  <c r="AH192" i="1"/>
  <c r="AI192" i="1" s="1"/>
  <c r="Z192" i="1"/>
  <c r="AC198" i="1"/>
  <c r="AW198" i="1"/>
  <c r="AL160" i="1"/>
  <c r="AJ160" i="1"/>
  <c r="AK219" i="1"/>
  <c r="AL219" i="1" s="1"/>
  <c r="AO135" i="1"/>
  <c r="AK135" i="1"/>
  <c r="AU135" i="1"/>
  <c r="AP135" i="1"/>
  <c r="AQ135" i="1" s="1"/>
  <c r="AR135" i="1" s="1"/>
  <c r="AS135" i="1" s="1"/>
  <c r="AT135" i="1" s="1"/>
  <c r="AI140" i="1"/>
  <c r="AK128" i="1"/>
  <c r="AO128" i="1"/>
  <c r="AP128" i="1"/>
  <c r="AQ128" i="1" s="1"/>
  <c r="AR128" i="1" s="1"/>
  <c r="AS128" i="1" s="1"/>
  <c r="AT128" i="1" s="1"/>
  <c r="AU128" i="1"/>
  <c r="AE128" i="1"/>
  <c r="AG128" i="1" s="1"/>
  <c r="AI128" i="1" s="1"/>
  <c r="AP143" i="1"/>
  <c r="AQ143" i="1" s="1"/>
  <c r="AR143" i="1" s="1"/>
  <c r="AS143" i="1" s="1"/>
  <c r="AT143" i="1" s="1"/>
  <c r="AO143" i="1"/>
  <c r="AE143" i="1"/>
  <c r="AG143" i="1" s="1"/>
  <c r="AI143" i="1" s="1"/>
  <c r="AK143" i="1"/>
  <c r="AU143" i="1"/>
  <c r="AI115" i="1"/>
  <c r="AI100" i="1"/>
  <c r="AK96" i="1"/>
  <c r="AO96" i="1"/>
  <c r="AU96" i="1"/>
  <c r="AE96" i="1"/>
  <c r="AG96" i="1" s="1"/>
  <c r="AP96" i="1"/>
  <c r="AQ96" i="1" s="1"/>
  <c r="AR96" i="1" s="1"/>
  <c r="AS96" i="1" s="1"/>
  <c r="AT96" i="1" s="1"/>
  <c r="AI88" i="1"/>
  <c r="AI104" i="1"/>
  <c r="AH25" i="1"/>
  <c r="AI25" i="1" s="1"/>
  <c r="Z25" i="1"/>
  <c r="AA25" i="1" s="1"/>
  <c r="AP58" i="1"/>
  <c r="AQ58" i="1" s="1"/>
  <c r="AR58" i="1" s="1"/>
  <c r="AS58" i="1" s="1"/>
  <c r="AT58" i="1" s="1"/>
  <c r="AE58" i="1"/>
  <c r="AG58" i="1" s="1"/>
  <c r="AI58" i="1" s="1"/>
  <c r="AO58" i="1"/>
  <c r="AK58" i="1"/>
  <c r="AU58" i="1"/>
  <c r="AK32" i="1"/>
  <c r="AP32" i="1"/>
  <c r="AQ32" i="1" s="1"/>
  <c r="AR32" i="1" s="1"/>
  <c r="AS32" i="1" s="1"/>
  <c r="AT32" i="1" s="1"/>
  <c r="AO32" i="1"/>
  <c r="AU32" i="1"/>
  <c r="AK26" i="1"/>
  <c r="AO26" i="1"/>
  <c r="AP26" i="1"/>
  <c r="AQ26" i="1" s="1"/>
  <c r="AR26" i="1" s="1"/>
  <c r="AS26" i="1" s="1"/>
  <c r="AT26" i="1" s="1"/>
  <c r="AU26" i="1"/>
  <c r="AH61" i="1"/>
  <c r="AI61" i="1" s="1"/>
  <c r="Z61" i="1"/>
  <c r="AA61" i="1" s="1"/>
  <c r="AH49" i="1"/>
  <c r="Z49" i="1"/>
  <c r="AA49" i="1" s="1"/>
  <c r="Z68" i="1"/>
  <c r="AA68" i="1" s="1"/>
  <c r="AH68" i="1"/>
  <c r="AI68" i="1" s="1"/>
  <c r="Z29" i="1"/>
  <c r="AA29" i="1" s="1"/>
  <c r="AH29" i="1"/>
  <c r="AH40" i="1"/>
  <c r="AI40" i="1" s="1"/>
  <c r="Z40" i="1"/>
  <c r="AA40" i="1" s="1"/>
  <c r="AH135" i="1"/>
  <c r="Z135" i="1"/>
  <c r="AA135" i="1" s="1"/>
  <c r="Z69" i="1"/>
  <c r="AA69" i="1" s="1"/>
  <c r="AH69" i="1"/>
  <c r="AI69" i="1" s="1"/>
  <c r="Z99" i="1"/>
  <c r="AA99" i="1" s="1"/>
  <c r="AH99" i="1"/>
  <c r="Z81" i="1"/>
  <c r="AA81" i="1" s="1"/>
  <c r="AH81" i="1"/>
  <c r="AI81" i="1" s="1"/>
  <c r="Z105" i="1"/>
  <c r="AA105" i="1" s="1"/>
  <c r="AH105" i="1"/>
  <c r="AH117" i="1"/>
  <c r="AI117" i="1" s="1"/>
  <c r="Z117" i="1"/>
  <c r="AA117" i="1" s="1"/>
  <c r="AH120" i="1"/>
  <c r="Z120" i="1"/>
  <c r="AA120" i="1" s="1"/>
  <c r="AH124" i="1"/>
  <c r="AI124" i="1" s="1"/>
  <c r="Z124" i="1"/>
  <c r="AA124" i="1" s="1"/>
  <c r="Z132" i="1"/>
  <c r="AA132" i="1" s="1"/>
  <c r="AH132" i="1"/>
  <c r="AH149" i="1"/>
  <c r="Z149" i="1"/>
  <c r="AA149" i="1" s="1"/>
  <c r="AO57" i="1"/>
  <c r="AE57" i="1"/>
  <c r="AG57" i="1" s="1"/>
  <c r="AI57" i="1" s="1"/>
  <c r="AP57" i="1"/>
  <c r="AQ57" i="1" s="1"/>
  <c r="AR57" i="1" s="1"/>
  <c r="AS57" i="1" s="1"/>
  <c r="AT57" i="1" s="1"/>
  <c r="AK57" i="1"/>
  <c r="AU57" i="1"/>
  <c r="AH24" i="1"/>
  <c r="AI24" i="1" s="1"/>
  <c r="Z24" i="1"/>
  <c r="AA24" i="1" s="1"/>
  <c r="AP47" i="1"/>
  <c r="AQ47" i="1" s="1"/>
  <c r="AR47" i="1" s="1"/>
  <c r="AS47" i="1" s="1"/>
  <c r="AT47" i="1" s="1"/>
  <c r="AO47" i="1"/>
  <c r="AK47" i="1"/>
  <c r="AU47" i="1"/>
  <c r="AH28" i="1"/>
  <c r="AI28" i="1" s="1"/>
  <c r="Z28" i="1"/>
  <c r="AA28" i="1" s="1"/>
  <c r="AH13" i="1"/>
  <c r="AI13" i="1" s="1"/>
  <c r="Z13" i="1"/>
  <c r="AA13" i="1" s="1"/>
  <c r="AI77" i="1"/>
  <c r="AB60" i="1"/>
  <c r="AW60" i="1"/>
  <c r="AH33" i="1"/>
  <c r="Z33" i="1"/>
  <c r="AA33" i="1" s="1"/>
  <c r="AF26" i="1"/>
  <c r="AG26" i="1" s="1"/>
  <c r="AF42" i="1"/>
  <c r="AF87" i="1"/>
  <c r="AF111" i="1"/>
  <c r="AF141" i="1"/>
  <c r="AG141" i="1" s="1"/>
  <c r="AI141" i="1" s="1"/>
  <c r="AO22" i="1"/>
  <c r="AK22" i="1"/>
  <c r="AP22" i="1"/>
  <c r="AQ22" i="1" s="1"/>
  <c r="AR22" i="1" s="1"/>
  <c r="AS22" i="1" s="1"/>
  <c r="AT22" i="1" s="1"/>
  <c r="AU22" i="1"/>
  <c r="AQ335" i="1" l="1"/>
  <c r="AR335" i="1" s="1"/>
  <c r="AS335" i="1" s="1"/>
  <c r="AL332" i="1"/>
  <c r="AM332" i="1" s="1"/>
  <c r="AL344" i="1"/>
  <c r="AM221" i="1"/>
  <c r="AJ221" i="1"/>
  <c r="AL349" i="1"/>
  <c r="AX250" i="1"/>
  <c r="AL283" i="1"/>
  <c r="AM283" i="1" s="1"/>
  <c r="AI205" i="1"/>
  <c r="AI194" i="1"/>
  <c r="AJ194" i="1" s="1"/>
  <c r="AX337" i="1"/>
  <c r="AL249" i="1"/>
  <c r="AM249" i="1" s="1"/>
  <c r="AB284" i="1"/>
  <c r="AB334" i="1"/>
  <c r="AM333" i="1"/>
  <c r="AA207" i="1"/>
  <c r="AK207" i="1"/>
  <c r="AL207" i="1" s="1"/>
  <c r="AX249" i="1"/>
  <c r="AY249" i="1" s="1"/>
  <c r="AL218" i="1"/>
  <c r="AL209" i="1"/>
  <c r="AQ237" i="1"/>
  <c r="AR237" i="1" s="1"/>
  <c r="AS237" i="1" s="1"/>
  <c r="AL253" i="1"/>
  <c r="AL181" i="1"/>
  <c r="AM181" i="1" s="1"/>
  <c r="AL355" i="1"/>
  <c r="AM355" i="1" s="1"/>
  <c r="AP240" i="1"/>
  <c r="AL254" i="1"/>
  <c r="AM254" i="1" s="1"/>
  <c r="AJ233" i="1"/>
  <c r="AL210" i="1"/>
  <c r="AL232" i="1"/>
  <c r="AQ351" i="1"/>
  <c r="AR351" i="1" s="1"/>
  <c r="AS351" i="1" s="1"/>
  <c r="AL331" i="1"/>
  <c r="AX331" i="1" s="1"/>
  <c r="AW203" i="1"/>
  <c r="AX203" i="1" s="1"/>
  <c r="AK215" i="1"/>
  <c r="AL215" i="1" s="1"/>
  <c r="AM250" i="1"/>
  <c r="AL184" i="1"/>
  <c r="AL163" i="1"/>
  <c r="AL348" i="1"/>
  <c r="AX348" i="1" s="1"/>
  <c r="AY348" i="1" s="1"/>
  <c r="AL230" i="1"/>
  <c r="AL351" i="1"/>
  <c r="AL234" i="1"/>
  <c r="AP173" i="1"/>
  <c r="AQ173" i="1" s="1"/>
  <c r="AL236" i="1"/>
  <c r="AM236" i="1" s="1"/>
  <c r="AL206" i="1"/>
  <c r="AO178" i="1"/>
  <c r="AL200" i="1"/>
  <c r="AM200" i="1" s="1"/>
  <c r="AL227" i="1"/>
  <c r="AM227" i="1" s="1"/>
  <c r="AL178" i="1"/>
  <c r="AJ276" i="1"/>
  <c r="AJ333" i="1"/>
  <c r="AO333" i="1" s="1"/>
  <c r="AQ240" i="1"/>
  <c r="AR240" i="1" s="1"/>
  <c r="AS240" i="1" s="1"/>
  <c r="AL203" i="1"/>
  <c r="AL179" i="1"/>
  <c r="AX180" i="1"/>
  <c r="AL304" i="1"/>
  <c r="AM304" i="1" s="1"/>
  <c r="AX296" i="1"/>
  <c r="AL275" i="1"/>
  <c r="AM275" i="1" s="1"/>
  <c r="AL202" i="1"/>
  <c r="AL190" i="1"/>
  <c r="AL334" i="1"/>
  <c r="AM334" i="1" s="1"/>
  <c r="AL183" i="1"/>
  <c r="AJ183" i="1"/>
  <c r="AI108" i="1"/>
  <c r="AL277" i="1"/>
  <c r="AL281" i="1"/>
  <c r="AM281" i="1" s="1"/>
  <c r="AJ266" i="1"/>
  <c r="AL156" i="1"/>
  <c r="AJ156" i="1"/>
  <c r="AJ60" i="1"/>
  <c r="AL259" i="1"/>
  <c r="AM259" i="1" s="1"/>
  <c r="AL194" i="1"/>
  <c r="AM194" i="1" s="1"/>
  <c r="AI62" i="1"/>
  <c r="AJ222" i="1"/>
  <c r="AI73" i="1"/>
  <c r="BA365" i="1"/>
  <c r="BB365" i="1" s="1"/>
  <c r="AL173" i="1"/>
  <c r="AX335" i="1"/>
  <c r="AY335" i="1" s="1"/>
  <c r="AL325" i="1"/>
  <c r="AI46" i="1"/>
  <c r="AI47" i="1"/>
  <c r="AL295" i="1"/>
  <c r="AM295" i="1" s="1"/>
  <c r="AO200" i="1"/>
  <c r="AP200" i="1"/>
  <c r="AQ200" i="1" s="1"/>
  <c r="AR200" i="1" s="1"/>
  <c r="AO240" i="1"/>
  <c r="AL246" i="1"/>
  <c r="AM246" i="1" s="1"/>
  <c r="AL262" i="1"/>
  <c r="AJ262" i="1"/>
  <c r="AP262" i="1" s="1"/>
  <c r="AJ355" i="1"/>
  <c r="AJ198" i="1"/>
  <c r="AP198" i="1" s="1"/>
  <c r="AQ198" i="1" s="1"/>
  <c r="AL303" i="1"/>
  <c r="AM303" i="1" s="1"/>
  <c r="AJ330" i="1"/>
  <c r="AL330" i="1"/>
  <c r="AM330" i="1" s="1"/>
  <c r="AM240" i="1"/>
  <c r="AX240" i="1"/>
  <c r="AY240" i="1" s="1"/>
  <c r="AX279" i="1"/>
  <c r="BA279" i="1" s="1"/>
  <c r="BB279" i="1" s="1"/>
  <c r="AJ239" i="1"/>
  <c r="AL280" i="1"/>
  <c r="AM280" i="1" s="1"/>
  <c r="AL354" i="1"/>
  <c r="AX354" i="1" s="1"/>
  <c r="AJ354" i="1"/>
  <c r="AM179" i="1"/>
  <c r="AI135" i="1"/>
  <c r="AG42" i="1"/>
  <c r="AI42" i="1" s="1"/>
  <c r="AZ282" i="1"/>
  <c r="AC282" i="1"/>
  <c r="AQ282" i="1" s="1"/>
  <c r="AR282" i="1" s="1"/>
  <c r="AS282" i="1" s="1"/>
  <c r="AI32" i="1"/>
  <c r="AJ32" i="1" s="1"/>
  <c r="AI39" i="1"/>
  <c r="AL39" i="1" s="1"/>
  <c r="BA362" i="1"/>
  <c r="BB362" i="1" s="1"/>
  <c r="AY362" i="1"/>
  <c r="AL284" i="1"/>
  <c r="AJ284" i="1"/>
  <c r="AZ250" i="1"/>
  <c r="BA250" i="1" s="1"/>
  <c r="BB250" i="1" s="1"/>
  <c r="AC250" i="1"/>
  <c r="AI96" i="1"/>
  <c r="AI80" i="1"/>
  <c r="AI148" i="1"/>
  <c r="AL148" i="1" s="1"/>
  <c r="AM318" i="1"/>
  <c r="AG92" i="1"/>
  <c r="AG114" i="1"/>
  <c r="AC181" i="1"/>
  <c r="AW181" i="1"/>
  <c r="AX181" i="1" s="1"/>
  <c r="BA181" i="1" s="1"/>
  <c r="BB181" i="1" s="1"/>
  <c r="AL182" i="1"/>
  <c r="AL313" i="1"/>
  <c r="AM313" i="1" s="1"/>
  <c r="AJ313" i="1"/>
  <c r="AL359" i="1"/>
  <c r="AJ359" i="1"/>
  <c r="AI127" i="1"/>
  <c r="AI54" i="1"/>
  <c r="AI122" i="1"/>
  <c r="AL122" i="1" s="1"/>
  <c r="AW175" i="1"/>
  <c r="AX175" i="1" s="1"/>
  <c r="AC175" i="1"/>
  <c r="AP175" i="1" s="1"/>
  <c r="AQ175" i="1" s="1"/>
  <c r="AB211" i="1"/>
  <c r="AC211" i="1" s="1"/>
  <c r="AW211" i="1"/>
  <c r="AK185" i="1"/>
  <c r="AL185" i="1" s="1"/>
  <c r="AM185" i="1" s="1"/>
  <c r="AA185" i="1"/>
  <c r="AL345" i="1"/>
  <c r="AM345" i="1" s="1"/>
  <c r="AG90" i="1"/>
  <c r="AI130" i="1"/>
  <c r="AL223" i="1"/>
  <c r="AM223" i="1" s="1"/>
  <c r="AG70" i="1"/>
  <c r="AG138" i="1"/>
  <c r="AI138" i="1" s="1"/>
  <c r="AW179" i="1"/>
  <c r="AX179" i="1" s="1"/>
  <c r="AC179" i="1"/>
  <c r="AZ326" i="1"/>
  <c r="AC326" i="1"/>
  <c r="AQ326" i="1" s="1"/>
  <c r="AR326" i="1" s="1"/>
  <c r="AS326" i="1" s="1"/>
  <c r="AZ349" i="1"/>
  <c r="AC349" i="1"/>
  <c r="AO349" i="1" s="1"/>
  <c r="AI20" i="1"/>
  <c r="AC254" i="1"/>
  <c r="AZ254" i="1"/>
  <c r="AZ341" i="1"/>
  <c r="AC341" i="1"/>
  <c r="AP341" i="1" s="1"/>
  <c r="AW184" i="1"/>
  <c r="AX184" i="1" s="1"/>
  <c r="AC184" i="1"/>
  <c r="AO184" i="1" s="1"/>
  <c r="AI142" i="1"/>
  <c r="AJ142" i="1" s="1"/>
  <c r="AZ287" i="1"/>
  <c r="AC287" i="1"/>
  <c r="AJ168" i="1"/>
  <c r="AL168" i="1"/>
  <c r="AC167" i="1"/>
  <c r="AW167" i="1"/>
  <c r="AX167" i="1" s="1"/>
  <c r="AY167" i="1" s="1"/>
  <c r="AJ171" i="1"/>
  <c r="AL171" i="1"/>
  <c r="AM257" i="1"/>
  <c r="AL93" i="1"/>
  <c r="AJ93" i="1"/>
  <c r="AM291" i="1"/>
  <c r="AJ98" i="1"/>
  <c r="AL98" i="1"/>
  <c r="AM312" i="1"/>
  <c r="AM230" i="1"/>
  <c r="AM245" i="1"/>
  <c r="AM328" i="1"/>
  <c r="AL36" i="1"/>
  <c r="AJ36" i="1"/>
  <c r="AL124" i="1"/>
  <c r="AJ124" i="1"/>
  <c r="AJ61" i="1"/>
  <c r="AL61" i="1"/>
  <c r="AM234" i="1"/>
  <c r="AM324" i="1"/>
  <c r="AL68" i="1"/>
  <c r="AJ68" i="1"/>
  <c r="AM228" i="1"/>
  <c r="AL97" i="1"/>
  <c r="AJ97" i="1"/>
  <c r="AL106" i="1"/>
  <c r="AJ106" i="1"/>
  <c r="AM206" i="1"/>
  <c r="AJ118" i="1"/>
  <c r="AL118" i="1"/>
  <c r="AY267" i="1"/>
  <c r="AY296" i="1"/>
  <c r="AL117" i="1"/>
  <c r="AJ117" i="1"/>
  <c r="AM252" i="1"/>
  <c r="AJ146" i="1"/>
  <c r="AL146" i="1"/>
  <c r="AL67" i="1"/>
  <c r="AJ67" i="1"/>
  <c r="AM311" i="1"/>
  <c r="AL85" i="1"/>
  <c r="AJ85" i="1"/>
  <c r="AL31" i="1"/>
  <c r="AJ31" i="1"/>
  <c r="AM202" i="1"/>
  <c r="AY306" i="1"/>
  <c r="AM315" i="1"/>
  <c r="AM214" i="1"/>
  <c r="AJ64" i="1"/>
  <c r="AL64" i="1"/>
  <c r="AJ38" i="1"/>
  <c r="AL38" i="1"/>
  <c r="AL353" i="1"/>
  <c r="AJ353" i="1"/>
  <c r="AL75" i="1"/>
  <c r="AJ75" i="1"/>
  <c r="AL27" i="1"/>
  <c r="AJ27" i="1"/>
  <c r="AM157" i="1"/>
  <c r="AM199" i="1"/>
  <c r="AL71" i="1"/>
  <c r="AJ71" i="1"/>
  <c r="AL137" i="1"/>
  <c r="AJ137" i="1"/>
  <c r="AL22" i="1"/>
  <c r="AJ22" i="1"/>
  <c r="AL136" i="1"/>
  <c r="AJ136" i="1"/>
  <c r="AM302" i="1"/>
  <c r="AL12" i="1"/>
  <c r="AJ12" i="1"/>
  <c r="AL56" i="1"/>
  <c r="AJ56" i="1"/>
  <c r="AL66" i="1"/>
  <c r="AJ66" i="1"/>
  <c r="AM273" i="1"/>
  <c r="AM224" i="1"/>
  <c r="AL10" i="1"/>
  <c r="AJ10" i="1"/>
  <c r="AJ18" i="1"/>
  <c r="AL18" i="1"/>
  <c r="AM352" i="1"/>
  <c r="AL40" i="1"/>
  <c r="AJ40" i="1"/>
  <c r="AL15" i="1"/>
  <c r="AJ15" i="1"/>
  <c r="AJ189" i="1"/>
  <c r="AJ108" i="1"/>
  <c r="AL108" i="1"/>
  <c r="AM288" i="1"/>
  <c r="AJ192" i="1"/>
  <c r="AM261" i="1"/>
  <c r="AL76" i="1"/>
  <c r="AJ76" i="1"/>
  <c r="AL74" i="1"/>
  <c r="AJ74" i="1"/>
  <c r="AL123" i="1"/>
  <c r="AJ123" i="1"/>
  <c r="AL191" i="1"/>
  <c r="AJ191" i="1"/>
  <c r="AJ361" i="1"/>
  <c r="AL134" i="1"/>
  <c r="AJ134" i="1"/>
  <c r="AM193" i="1"/>
  <c r="AL188" i="1"/>
  <c r="AJ188" i="1"/>
  <c r="AM265" i="1"/>
  <c r="AM232" i="1"/>
  <c r="AJ116" i="1"/>
  <c r="AL116" i="1"/>
  <c r="AL83" i="1"/>
  <c r="AJ83" i="1"/>
  <c r="AM292" i="1"/>
  <c r="AM294" i="1"/>
  <c r="AM244" i="1"/>
  <c r="AM238" i="1"/>
  <c r="AJ84" i="1"/>
  <c r="AL84" i="1"/>
  <c r="AJ195" i="1"/>
  <c r="AY337" i="1"/>
  <c r="AM160" i="1"/>
  <c r="AX160" i="1"/>
  <c r="AW210" i="1"/>
  <c r="AX210" i="1" s="1"/>
  <c r="AB210" i="1"/>
  <c r="AC210" i="1" s="1"/>
  <c r="AO210" i="1" s="1"/>
  <c r="AM210" i="1"/>
  <c r="AB62" i="1"/>
  <c r="AW62" i="1"/>
  <c r="AX213" i="1"/>
  <c r="AM213" i="1"/>
  <c r="AL14" i="1"/>
  <c r="AJ14" i="1"/>
  <c r="AM253" i="1"/>
  <c r="AJ13" i="1"/>
  <c r="AL13" i="1"/>
  <c r="AW36" i="1"/>
  <c r="AB36" i="1"/>
  <c r="AL145" i="1"/>
  <c r="AJ145" i="1"/>
  <c r="AW277" i="1"/>
  <c r="AB277" i="1"/>
  <c r="AB344" i="1"/>
  <c r="AW344" i="1"/>
  <c r="AX344" i="1" s="1"/>
  <c r="AX233" i="1"/>
  <c r="AM233" i="1"/>
  <c r="AM293" i="1"/>
  <c r="AL141" i="1"/>
  <c r="AJ141" i="1"/>
  <c r="AL57" i="1"/>
  <c r="AJ57" i="1"/>
  <c r="AB120" i="1"/>
  <c r="AW120" i="1"/>
  <c r="AL104" i="1"/>
  <c r="AJ104" i="1"/>
  <c r="AL115" i="1"/>
  <c r="AJ115" i="1"/>
  <c r="AL140" i="1"/>
  <c r="AJ140" i="1"/>
  <c r="AP160" i="1"/>
  <c r="AQ160" i="1" s="1"/>
  <c r="AO160" i="1"/>
  <c r="AM207" i="1"/>
  <c r="AQ248" i="1"/>
  <c r="AR248" i="1" s="1"/>
  <c r="AS248" i="1" s="1"/>
  <c r="AP248" i="1"/>
  <c r="AO248" i="1"/>
  <c r="AI49" i="1"/>
  <c r="AL30" i="1"/>
  <c r="AJ30" i="1"/>
  <c r="AB116" i="1"/>
  <c r="AW116" i="1"/>
  <c r="AB90" i="1"/>
  <c r="AW90" i="1"/>
  <c r="AB23" i="1"/>
  <c r="AW23" i="1"/>
  <c r="AI29" i="1"/>
  <c r="AW212" i="1"/>
  <c r="AB212" i="1"/>
  <c r="AC212" i="1" s="1"/>
  <c r="AM208" i="1"/>
  <c r="AC264" i="1"/>
  <c r="AQ264" i="1" s="1"/>
  <c r="AR264" i="1" s="1"/>
  <c r="AS264" i="1" s="1"/>
  <c r="AZ264" i="1"/>
  <c r="AW316" i="1"/>
  <c r="AB316" i="1"/>
  <c r="AX326" i="1"/>
  <c r="AM326" i="1"/>
  <c r="AB26" i="1"/>
  <c r="AW26" i="1"/>
  <c r="AL53" i="1"/>
  <c r="AJ53" i="1"/>
  <c r="AB66" i="1"/>
  <c r="AW66" i="1"/>
  <c r="AB80" i="1"/>
  <c r="AW80" i="1"/>
  <c r="AW51" i="1"/>
  <c r="AB51" i="1"/>
  <c r="AG125" i="1"/>
  <c r="AI125" i="1" s="1"/>
  <c r="AP209" i="1"/>
  <c r="AQ209" i="1" s="1"/>
  <c r="AR209" i="1" s="1"/>
  <c r="AO209" i="1"/>
  <c r="AM268" i="1"/>
  <c r="AX268" i="1"/>
  <c r="AM342" i="1"/>
  <c r="AB224" i="1"/>
  <c r="AW224" i="1"/>
  <c r="AX224" i="1" s="1"/>
  <c r="AG110" i="1"/>
  <c r="AI110" i="1" s="1"/>
  <c r="AB95" i="1"/>
  <c r="AW95" i="1"/>
  <c r="AW157" i="1"/>
  <c r="AX157" i="1" s="1"/>
  <c r="AC157" i="1"/>
  <c r="AP157" i="1" s="1"/>
  <c r="AQ157" i="1" s="1"/>
  <c r="AP213" i="1"/>
  <c r="AQ213" i="1" s="1"/>
  <c r="AR213" i="1" s="1"/>
  <c r="AO213" i="1"/>
  <c r="AJ187" i="1"/>
  <c r="AO235" i="1"/>
  <c r="AP235" i="1"/>
  <c r="AQ235" i="1"/>
  <c r="AR235" i="1" s="1"/>
  <c r="AS235" i="1" s="1"/>
  <c r="AX241" i="1"/>
  <c r="AM241" i="1"/>
  <c r="AM277" i="1"/>
  <c r="AW289" i="1"/>
  <c r="AB289" i="1"/>
  <c r="AM331" i="1"/>
  <c r="AI19" i="1"/>
  <c r="AW19" i="1"/>
  <c r="AB19" i="1"/>
  <c r="AB94" i="1"/>
  <c r="AW94" i="1"/>
  <c r="AB14" i="1"/>
  <c r="AW14" i="1"/>
  <c r="AG86" i="1"/>
  <c r="AI86" i="1" s="1"/>
  <c r="AG87" i="1"/>
  <c r="AI87" i="1" s="1"/>
  <c r="BA221" i="1"/>
  <c r="BB221" i="1" s="1"/>
  <c r="AY221" i="1"/>
  <c r="AM278" i="1"/>
  <c r="AX278" i="1"/>
  <c r="AB253" i="1"/>
  <c r="AW253" i="1"/>
  <c r="AM317" i="1"/>
  <c r="AW118" i="1"/>
  <c r="AB118" i="1"/>
  <c r="AM242" i="1"/>
  <c r="AX242" i="1"/>
  <c r="AQ287" i="1"/>
  <c r="AR287" i="1" s="1"/>
  <c r="AS287" i="1" s="1"/>
  <c r="AP287" i="1"/>
  <c r="AO287" i="1"/>
  <c r="AW310" i="1"/>
  <c r="AB310" i="1"/>
  <c r="AW328" i="1"/>
  <c r="AX328" i="1" s="1"/>
  <c r="AB328" i="1"/>
  <c r="AW350" i="1"/>
  <c r="AB350" i="1"/>
  <c r="AM247" i="1"/>
  <c r="AX247" i="1"/>
  <c r="AI33" i="1"/>
  <c r="AW88" i="1"/>
  <c r="AB88" i="1"/>
  <c r="AX165" i="1"/>
  <c r="AM165" i="1"/>
  <c r="AM201" i="1"/>
  <c r="AX201" i="1"/>
  <c r="BA333" i="1"/>
  <c r="BB333" i="1" s="1"/>
  <c r="AY333" i="1"/>
  <c r="AW214" i="1"/>
  <c r="AX214" i="1" s="1"/>
  <c r="AB214" i="1"/>
  <c r="AC214" i="1" s="1"/>
  <c r="AO214" i="1" s="1"/>
  <c r="AM271" i="1"/>
  <c r="AX271" i="1"/>
  <c r="AM274" i="1"/>
  <c r="AX274" i="1"/>
  <c r="AM174" i="1"/>
  <c r="AX174" i="1"/>
  <c r="AP203" i="1"/>
  <c r="AQ203" i="1" s="1"/>
  <c r="AR203" i="1" s="1"/>
  <c r="AO203" i="1"/>
  <c r="AX166" i="1"/>
  <c r="AM166" i="1"/>
  <c r="AM282" i="1"/>
  <c r="AX282" i="1"/>
  <c r="AX239" i="1"/>
  <c r="AM239" i="1"/>
  <c r="AZ60" i="1"/>
  <c r="AC60" i="1"/>
  <c r="AL88" i="1"/>
  <c r="AJ88" i="1"/>
  <c r="AZ249" i="1"/>
  <c r="AC249" i="1"/>
  <c r="AL24" i="1"/>
  <c r="AJ24" i="1"/>
  <c r="AJ72" i="1"/>
  <c r="AL72" i="1"/>
  <c r="AJ42" i="1"/>
  <c r="AL42" i="1"/>
  <c r="AM216" i="1"/>
  <c r="AY279" i="1"/>
  <c r="AL81" i="1"/>
  <c r="AJ81" i="1"/>
  <c r="AB300" i="1"/>
  <c r="AW300" i="1"/>
  <c r="AW251" i="1"/>
  <c r="AB251" i="1"/>
  <c r="AJ77" i="1"/>
  <c r="AL77" i="1"/>
  <c r="AW149" i="1"/>
  <c r="AB149" i="1"/>
  <c r="AB117" i="1"/>
  <c r="AW117" i="1"/>
  <c r="AW194" i="1"/>
  <c r="AC194" i="1"/>
  <c r="AZ259" i="1"/>
  <c r="AC259" i="1"/>
  <c r="AX319" i="1"/>
  <c r="AM319" i="1"/>
  <c r="AY368" i="1"/>
  <c r="BA368" i="1"/>
  <c r="BB368" i="1" s="1"/>
  <c r="AX158" i="1"/>
  <c r="AM158" i="1"/>
  <c r="AW143" i="1"/>
  <c r="AB143" i="1"/>
  <c r="AB110" i="1"/>
  <c r="AW110" i="1"/>
  <c r="AW98" i="1"/>
  <c r="AB98" i="1"/>
  <c r="AB55" i="1"/>
  <c r="AW55" i="1"/>
  <c r="AI48" i="1"/>
  <c r="AL102" i="1"/>
  <c r="AJ102" i="1"/>
  <c r="AX159" i="1"/>
  <c r="AM159" i="1"/>
  <c r="AW216" i="1"/>
  <c r="AX216" i="1" s="1"/>
  <c r="AB216" i="1"/>
  <c r="AC216" i="1" s="1"/>
  <c r="AO216" i="1" s="1"/>
  <c r="AB324" i="1"/>
  <c r="AW324" i="1"/>
  <c r="AX324" i="1" s="1"/>
  <c r="AW83" i="1"/>
  <c r="AB83" i="1"/>
  <c r="AB15" i="1"/>
  <c r="AW15" i="1"/>
  <c r="AB232" i="1"/>
  <c r="AW232" i="1"/>
  <c r="AX232" i="1" s="1"/>
  <c r="AQ220" i="1"/>
  <c r="AR220" i="1" s="1"/>
  <c r="AS220" i="1" s="1"/>
  <c r="AP220" i="1"/>
  <c r="AO220" i="1"/>
  <c r="BA318" i="1"/>
  <c r="BB318" i="1" s="1"/>
  <c r="AY318" i="1"/>
  <c r="AC347" i="1"/>
  <c r="AQ347" i="1" s="1"/>
  <c r="AR347" i="1" s="1"/>
  <c r="AS347" i="1" s="1"/>
  <c r="AZ347" i="1"/>
  <c r="AL63" i="1"/>
  <c r="AJ63" i="1"/>
  <c r="AM264" i="1"/>
  <c r="AX264" i="1"/>
  <c r="AC258" i="1"/>
  <c r="AP258" i="1" s="1"/>
  <c r="AZ258" i="1"/>
  <c r="AW353" i="1"/>
  <c r="AB353" i="1"/>
  <c r="AB85" i="1"/>
  <c r="AW85" i="1"/>
  <c r="AW31" i="1"/>
  <c r="AB31" i="1"/>
  <c r="AJ119" i="1"/>
  <c r="AL119" i="1"/>
  <c r="AZ202" i="1"/>
  <c r="AW202" i="1"/>
  <c r="AX202" i="1" s="1"/>
  <c r="AL172" i="1"/>
  <c r="AJ172" i="1"/>
  <c r="AX329" i="1"/>
  <c r="AM329" i="1"/>
  <c r="AI358" i="1"/>
  <c r="AP162" i="1"/>
  <c r="AQ162" i="1" s="1"/>
  <c r="AO162" i="1"/>
  <c r="AB89" i="1"/>
  <c r="AW89" i="1"/>
  <c r="AK195" i="1"/>
  <c r="AL195" i="1" s="1"/>
  <c r="AA195" i="1"/>
  <c r="AC267" i="1"/>
  <c r="AZ267" i="1"/>
  <c r="BA267" i="1" s="1"/>
  <c r="BB267" i="1" s="1"/>
  <c r="AC303" i="1"/>
  <c r="AZ303" i="1"/>
  <c r="AI21" i="1"/>
  <c r="AG111" i="1"/>
  <c r="AI111" i="1" s="1"/>
  <c r="AP202" i="1"/>
  <c r="AQ202" i="1" s="1"/>
  <c r="AR202" i="1" s="1"/>
  <c r="AO202" i="1"/>
  <c r="AY250" i="1"/>
  <c r="AL336" i="1"/>
  <c r="AJ336" i="1"/>
  <c r="AC355" i="1"/>
  <c r="AZ355" i="1"/>
  <c r="AM285" i="1"/>
  <c r="AJ357" i="1"/>
  <c r="AL357" i="1"/>
  <c r="AW352" i="1"/>
  <c r="AX352" i="1" s="1"/>
  <c r="AB352" i="1"/>
  <c r="AP197" i="1"/>
  <c r="AQ197" i="1" s="1"/>
  <c r="AO197" i="1"/>
  <c r="AQ260" i="1"/>
  <c r="AR260" i="1" s="1"/>
  <c r="AS260" i="1" s="1"/>
  <c r="AP260" i="1"/>
  <c r="AO260" i="1"/>
  <c r="AX163" i="1"/>
  <c r="AM163" i="1"/>
  <c r="AX298" i="1"/>
  <c r="AM298" i="1"/>
  <c r="AM290" i="1"/>
  <c r="AX290" i="1"/>
  <c r="AB99" i="1"/>
  <c r="AW99" i="1"/>
  <c r="AP319" i="1"/>
  <c r="AO319" i="1"/>
  <c r="AQ319" i="1"/>
  <c r="AR319" i="1" s="1"/>
  <c r="AS319" i="1" s="1"/>
  <c r="AZ356" i="1"/>
  <c r="AC356" i="1"/>
  <c r="AL37" i="1"/>
  <c r="AJ37" i="1"/>
  <c r="AP159" i="1"/>
  <c r="AQ159" i="1" s="1"/>
  <c r="AO159" i="1"/>
  <c r="AM344" i="1"/>
  <c r="AW108" i="1"/>
  <c r="AB108" i="1"/>
  <c r="AB342" i="1"/>
  <c r="AW342" i="1"/>
  <c r="AX342" i="1" s="1"/>
  <c r="AB32" i="1"/>
  <c r="AW32" i="1"/>
  <c r="AJ212" i="1"/>
  <c r="AL212" i="1"/>
  <c r="AW245" i="1"/>
  <c r="AX245" i="1" s="1"/>
  <c r="AB245" i="1"/>
  <c r="AW30" i="1"/>
  <c r="AB30" i="1"/>
  <c r="AK189" i="1"/>
  <c r="AL189" i="1" s="1"/>
  <c r="AA189" i="1"/>
  <c r="AB47" i="1"/>
  <c r="AW47" i="1"/>
  <c r="AC329" i="1"/>
  <c r="AP329" i="1" s="1"/>
  <c r="AZ329" i="1"/>
  <c r="AW101" i="1"/>
  <c r="AB101" i="1"/>
  <c r="AW13" i="1"/>
  <c r="AB13" i="1"/>
  <c r="AW24" i="1"/>
  <c r="AB24" i="1"/>
  <c r="AB69" i="1"/>
  <c r="AW69" i="1"/>
  <c r="AB68" i="1"/>
  <c r="AW68" i="1"/>
  <c r="AJ58" i="1"/>
  <c r="AL58" i="1"/>
  <c r="AJ96" i="1"/>
  <c r="AL96" i="1"/>
  <c r="AJ143" i="1"/>
  <c r="AL143" i="1"/>
  <c r="AL144" i="1"/>
  <c r="AJ144" i="1"/>
  <c r="AX219" i="1"/>
  <c r="AM219" i="1"/>
  <c r="AW252" i="1"/>
  <c r="AX252" i="1" s="1"/>
  <c r="AB252" i="1"/>
  <c r="AW304" i="1"/>
  <c r="AB304" i="1"/>
  <c r="AL310" i="1"/>
  <c r="AJ310" i="1"/>
  <c r="AM341" i="1"/>
  <c r="AX341" i="1"/>
  <c r="AW65" i="1"/>
  <c r="AB65" i="1"/>
  <c r="AJ135" i="1"/>
  <c r="AL135" i="1"/>
  <c r="AJ170" i="1"/>
  <c r="AL170" i="1"/>
  <c r="AY229" i="1"/>
  <c r="BA229" i="1"/>
  <c r="BB229" i="1" s="1"/>
  <c r="AM263" i="1"/>
  <c r="AX263" i="1"/>
  <c r="AB106" i="1"/>
  <c r="AW106" i="1"/>
  <c r="AW311" i="1"/>
  <c r="AX311" i="1" s="1"/>
  <c r="AB311" i="1"/>
  <c r="AL109" i="1"/>
  <c r="AJ109" i="1"/>
  <c r="AW144" i="1"/>
  <c r="AB144" i="1"/>
  <c r="AW96" i="1"/>
  <c r="AB96" i="1"/>
  <c r="AB48" i="1"/>
  <c r="AW48" i="1"/>
  <c r="AL150" i="1"/>
  <c r="AJ150" i="1"/>
  <c r="AW193" i="1"/>
  <c r="AX193" i="1" s="1"/>
  <c r="AC193" i="1"/>
  <c r="AP193" i="1" s="1"/>
  <c r="AQ193" i="1" s="1"/>
  <c r="AZ222" i="1"/>
  <c r="AC222" i="1"/>
  <c r="AP222" i="1" s="1"/>
  <c r="AB292" i="1"/>
  <c r="AW292" i="1"/>
  <c r="AX292" i="1" s="1"/>
  <c r="AQ338" i="1"/>
  <c r="AR338" i="1" s="1"/>
  <c r="AS338" i="1" s="1"/>
  <c r="AP338" i="1"/>
  <c r="AO338" i="1"/>
  <c r="AB39" i="1"/>
  <c r="AW39" i="1"/>
  <c r="AX186" i="1"/>
  <c r="AM186" i="1"/>
  <c r="AW323" i="1"/>
  <c r="AB323" i="1"/>
  <c r="AB128" i="1"/>
  <c r="AW128" i="1"/>
  <c r="AW75" i="1"/>
  <c r="AB75" i="1"/>
  <c r="AW27" i="1"/>
  <c r="AB27" i="1"/>
  <c r="AJ147" i="1"/>
  <c r="AL147" i="1"/>
  <c r="AZ286" i="1"/>
  <c r="AC286" i="1"/>
  <c r="AO286" i="1" s="1"/>
  <c r="AB100" i="1"/>
  <c r="AW100" i="1"/>
  <c r="AL129" i="1"/>
  <c r="AJ129" i="1"/>
  <c r="AL9" i="1"/>
  <c r="AJ9" i="1"/>
  <c r="AW45" i="1"/>
  <c r="AB45" i="1"/>
  <c r="AW86" i="1"/>
  <c r="AB86" i="1"/>
  <c r="AW52" i="1"/>
  <c r="AB52" i="1"/>
  <c r="AP154" i="1"/>
  <c r="AQ154" i="1" s="1"/>
  <c r="AO154" i="1"/>
  <c r="AB238" i="1"/>
  <c r="AW238" i="1"/>
  <c r="AX238" i="1" s="1"/>
  <c r="AW244" i="1"/>
  <c r="AX244" i="1" s="1"/>
  <c r="AB244" i="1"/>
  <c r="AJ47" i="1"/>
  <c r="AL47" i="1"/>
  <c r="AB84" i="1"/>
  <c r="AW84" i="1"/>
  <c r="AO351" i="1"/>
  <c r="AW131" i="1"/>
  <c r="AB131" i="1"/>
  <c r="AW72" i="1"/>
  <c r="AB72" i="1"/>
  <c r="AG95" i="1"/>
  <c r="AI95" i="1" s="1"/>
  <c r="AO229" i="1"/>
  <c r="AQ229" i="1"/>
  <c r="AR229" i="1" s="1"/>
  <c r="AS229" i="1" s="1"/>
  <c r="AP229" i="1"/>
  <c r="AM258" i="1"/>
  <c r="AX258" i="1"/>
  <c r="AZ298" i="1"/>
  <c r="AC298" i="1"/>
  <c r="AP298" i="1" s="1"/>
  <c r="AW360" i="1"/>
  <c r="AB360" i="1"/>
  <c r="AG94" i="1"/>
  <c r="AI94" i="1" s="1"/>
  <c r="AI120" i="1"/>
  <c r="AW37" i="1"/>
  <c r="AB37" i="1"/>
  <c r="AK187" i="1"/>
  <c r="AL187" i="1" s="1"/>
  <c r="AA187" i="1"/>
  <c r="AX347" i="1"/>
  <c r="AM347" i="1"/>
  <c r="AW21" i="1"/>
  <c r="AB21" i="1"/>
  <c r="AW16" i="1"/>
  <c r="AB16" i="1"/>
  <c r="AZ241" i="1"/>
  <c r="AC241" i="1"/>
  <c r="AQ241" i="1" s="1"/>
  <c r="AR241" i="1" s="1"/>
  <c r="AS241" i="1" s="1"/>
  <c r="AM346" i="1"/>
  <c r="AQ290" i="1"/>
  <c r="AR290" i="1" s="1"/>
  <c r="AS290" i="1" s="1"/>
  <c r="AP290" i="1"/>
  <c r="AO290" i="1"/>
  <c r="AW29" i="1"/>
  <c r="AB29" i="1"/>
  <c r="AB309" i="1"/>
  <c r="AW309" i="1"/>
  <c r="AL132" i="1"/>
  <c r="AJ132" i="1"/>
  <c r="AC325" i="1"/>
  <c r="AP325" i="1" s="1"/>
  <c r="AZ325" i="1"/>
  <c r="AJ89" i="1"/>
  <c r="AL89" i="1"/>
  <c r="AX235" i="1"/>
  <c r="AM235" i="1"/>
  <c r="AQ331" i="1"/>
  <c r="AR331" i="1" s="1"/>
  <c r="AS331" i="1" s="1"/>
  <c r="AP331" i="1"/>
  <c r="AO331" i="1"/>
  <c r="AL59" i="1"/>
  <c r="AJ59" i="1"/>
  <c r="AX162" i="1"/>
  <c r="AM162" i="1"/>
  <c r="AM287" i="1"/>
  <c r="AX287" i="1"/>
  <c r="AW285" i="1"/>
  <c r="AX285" i="1" s="1"/>
  <c r="AB285" i="1"/>
  <c r="AM260" i="1"/>
  <c r="AX260" i="1"/>
  <c r="AL25" i="1"/>
  <c r="AJ25" i="1"/>
  <c r="AW135" i="1"/>
  <c r="AB135" i="1"/>
  <c r="AB49" i="1"/>
  <c r="AW49" i="1"/>
  <c r="AK192" i="1"/>
  <c r="AL192" i="1" s="1"/>
  <c r="AA192" i="1"/>
  <c r="AP221" i="1"/>
  <c r="AQ221" i="1"/>
  <c r="AR221" i="1" s="1"/>
  <c r="AS221" i="1" s="1"/>
  <c r="AO221" i="1"/>
  <c r="AB228" i="1"/>
  <c r="AW228" i="1"/>
  <c r="AX228" i="1" s="1"/>
  <c r="AW288" i="1"/>
  <c r="AX288" i="1" s="1"/>
  <c r="AB288" i="1"/>
  <c r="AL44" i="1"/>
  <c r="AJ44" i="1"/>
  <c r="AB243" i="1"/>
  <c r="AW243" i="1"/>
  <c r="AL16" i="1"/>
  <c r="AJ16" i="1"/>
  <c r="AB146" i="1"/>
  <c r="AW146" i="1"/>
  <c r="AW67" i="1"/>
  <c r="AB67" i="1"/>
  <c r="AB44" i="1"/>
  <c r="AW44" i="1"/>
  <c r="AM184" i="1"/>
  <c r="AZ239" i="1"/>
  <c r="AC239" i="1"/>
  <c r="AO239" i="1" s="1"/>
  <c r="AM226" i="1"/>
  <c r="AM256" i="1"/>
  <c r="AX256" i="1"/>
  <c r="AO263" i="1"/>
  <c r="AP263" i="1"/>
  <c r="AQ263" i="1"/>
  <c r="AR263" i="1" s="1"/>
  <c r="AS263" i="1" s="1"/>
  <c r="AW312" i="1"/>
  <c r="AX312" i="1" s="1"/>
  <c r="AB312" i="1"/>
  <c r="AB70" i="1"/>
  <c r="AW70" i="1"/>
  <c r="AB103" i="1"/>
  <c r="AW103" i="1"/>
  <c r="AB230" i="1"/>
  <c r="AW230" i="1"/>
  <c r="AX230" i="1" s="1"/>
  <c r="AX225" i="1"/>
  <c r="AM225" i="1"/>
  <c r="AM338" i="1"/>
  <c r="AX338" i="1"/>
  <c r="AI350" i="1"/>
  <c r="AO186" i="1"/>
  <c r="AP186" i="1"/>
  <c r="AQ186" i="1" s="1"/>
  <c r="AW280" i="1"/>
  <c r="AB280" i="1"/>
  <c r="AW34" i="1"/>
  <c r="AB34" i="1"/>
  <c r="AB58" i="1"/>
  <c r="AW58" i="1"/>
  <c r="AI51" i="1"/>
  <c r="AM60" i="1"/>
  <c r="AX60" i="1"/>
  <c r="AW206" i="1"/>
  <c r="AX206" i="1" s="1"/>
  <c r="AB206" i="1"/>
  <c r="AC206" i="1" s="1"/>
  <c r="AO206" i="1" s="1"/>
  <c r="AX217" i="1"/>
  <c r="AM217" i="1"/>
  <c r="AX349" i="1"/>
  <c r="AM349" i="1"/>
  <c r="AG55" i="1"/>
  <c r="AI55" i="1" s="1"/>
  <c r="AW142" i="1"/>
  <c r="AB142" i="1"/>
  <c r="AB18" i="1"/>
  <c r="AW18" i="1"/>
  <c r="AL79" i="1"/>
  <c r="AJ79" i="1"/>
  <c r="AG91" i="1"/>
  <c r="AI91" i="1" s="1"/>
  <c r="AM154" i="1"/>
  <c r="AX154" i="1"/>
  <c r="AC275" i="1"/>
  <c r="AZ275" i="1"/>
  <c r="AW332" i="1"/>
  <c r="AX332" i="1" s="1"/>
  <c r="AB332" i="1"/>
  <c r="AZ218" i="1"/>
  <c r="AC218" i="1"/>
  <c r="AO218" i="1" s="1"/>
  <c r="AP351" i="1"/>
  <c r="AB136" i="1"/>
  <c r="AW136" i="1"/>
  <c r="AB79" i="1"/>
  <c r="AW79" i="1"/>
  <c r="AI92" i="1"/>
  <c r="AB322" i="1"/>
  <c r="AW322" i="1"/>
  <c r="AX322" i="1" s="1"/>
  <c r="AL101" i="1"/>
  <c r="AJ101" i="1"/>
  <c r="AB122" i="1"/>
  <c r="AW122" i="1"/>
  <c r="AB77" i="1"/>
  <c r="AW77" i="1"/>
  <c r="AI133" i="1"/>
  <c r="AZ247" i="1"/>
  <c r="AC247" i="1"/>
  <c r="AP247" i="1" s="1"/>
  <c r="AW265" i="1"/>
  <c r="AX265" i="1" s="1"/>
  <c r="AB265" i="1"/>
  <c r="AM340" i="1"/>
  <c r="AB314" i="1"/>
  <c r="AW314" i="1"/>
  <c r="AX314" i="1" s="1"/>
  <c r="AW346" i="1"/>
  <c r="AX346" i="1" s="1"/>
  <c r="AB346" i="1"/>
  <c r="BA180" i="1"/>
  <c r="BB180" i="1" s="1"/>
  <c r="AY180" i="1"/>
  <c r="AQ266" i="1"/>
  <c r="AR266" i="1" s="1"/>
  <c r="AS266" i="1" s="1"/>
  <c r="AP266" i="1"/>
  <c r="AO266" i="1"/>
  <c r="AM300" i="1"/>
  <c r="AX300" i="1"/>
  <c r="AP176" i="1"/>
  <c r="AQ176" i="1" s="1"/>
  <c r="AO176" i="1"/>
  <c r="AM164" i="1"/>
  <c r="AX164" i="1"/>
  <c r="AW291" i="1"/>
  <c r="AX291" i="1" s="1"/>
  <c r="AB291" i="1"/>
  <c r="AP158" i="1"/>
  <c r="AQ158" i="1" s="1"/>
  <c r="AO158" i="1"/>
  <c r="AL107" i="1"/>
  <c r="AJ107" i="1"/>
  <c r="AW102" i="1"/>
  <c r="AB102" i="1"/>
  <c r="AW137" i="1"/>
  <c r="AB137" i="1"/>
  <c r="AL142" i="1"/>
  <c r="AJ308" i="1"/>
  <c r="AL308" i="1"/>
  <c r="AW139" i="1"/>
  <c r="AB139" i="1"/>
  <c r="AI26" i="1"/>
  <c r="AW28" i="1"/>
  <c r="AB28" i="1"/>
  <c r="AB132" i="1"/>
  <c r="AW132" i="1"/>
  <c r="AB105" i="1"/>
  <c r="AW105" i="1"/>
  <c r="AW25" i="1"/>
  <c r="AB25" i="1"/>
  <c r="AM255" i="1"/>
  <c r="AX255" i="1"/>
  <c r="AB261" i="1"/>
  <c r="AW261" i="1"/>
  <c r="AX261" i="1" s="1"/>
  <c r="AW343" i="1"/>
  <c r="AX343" i="1" s="1"/>
  <c r="AB343" i="1"/>
  <c r="AI103" i="1"/>
  <c r="AB97" i="1"/>
  <c r="AW97" i="1"/>
  <c r="AM218" i="1"/>
  <c r="AX218" i="1"/>
  <c r="AM314" i="1"/>
  <c r="AZ330" i="1"/>
  <c r="AC330" i="1"/>
  <c r="AW114" i="1"/>
  <c r="AB114" i="1"/>
  <c r="AW64" i="1"/>
  <c r="AB64" i="1"/>
  <c r="AB38" i="1"/>
  <c r="AW38" i="1"/>
  <c r="AL73" i="1"/>
  <c r="AJ73" i="1"/>
  <c r="AI105" i="1"/>
  <c r="AM175" i="1"/>
  <c r="AW227" i="1"/>
  <c r="AX227" i="1" s="1"/>
  <c r="AB227" i="1"/>
  <c r="AP270" i="1"/>
  <c r="AO270" i="1"/>
  <c r="AQ270" i="1"/>
  <c r="AR270" i="1" s="1"/>
  <c r="AS270" i="1" s="1"/>
  <c r="AC295" i="1"/>
  <c r="AZ295" i="1"/>
  <c r="AP297" i="1"/>
  <c r="AQ297" i="1"/>
  <c r="AR297" i="1" s="1"/>
  <c r="AS297" i="1" s="1"/>
  <c r="AO297" i="1"/>
  <c r="AX321" i="1"/>
  <c r="AM321" i="1"/>
  <c r="AW123" i="1"/>
  <c r="AB123" i="1"/>
  <c r="AL41" i="1"/>
  <c r="AJ41" i="1"/>
  <c r="AB111" i="1"/>
  <c r="AW111" i="1"/>
  <c r="AW92" i="1"/>
  <c r="AB92" i="1"/>
  <c r="AL139" i="1"/>
  <c r="AJ139" i="1"/>
  <c r="AQ217" i="1"/>
  <c r="AR217" i="1" s="1"/>
  <c r="AS217" i="1" s="1"/>
  <c r="AP217" i="1"/>
  <c r="AO217" i="1"/>
  <c r="AJ316" i="1"/>
  <c r="AL316" i="1"/>
  <c r="AZ313" i="1"/>
  <c r="AC313" i="1"/>
  <c r="AQ349" i="1"/>
  <c r="AR349" i="1" s="1"/>
  <c r="AS349" i="1" s="1"/>
  <c r="BA220" i="1"/>
  <c r="BB220" i="1" s="1"/>
  <c r="AY220" i="1"/>
  <c r="AI35" i="1"/>
  <c r="AW115" i="1"/>
  <c r="AB115" i="1"/>
  <c r="AB147" i="1"/>
  <c r="AW147" i="1"/>
  <c r="AP177" i="1"/>
  <c r="AQ177" i="1" s="1"/>
  <c r="AO177" i="1"/>
  <c r="AB272" i="1"/>
  <c r="AW272" i="1"/>
  <c r="AX272" i="1" s="1"/>
  <c r="AP320" i="1"/>
  <c r="AO320" i="1"/>
  <c r="AQ320" i="1"/>
  <c r="AR320" i="1" s="1"/>
  <c r="AS320" i="1" s="1"/>
  <c r="AI45" i="1"/>
  <c r="AW104" i="1"/>
  <c r="AB104" i="1"/>
  <c r="AW82" i="1"/>
  <c r="AB82" i="1"/>
  <c r="AB11" i="1"/>
  <c r="AW11" i="1"/>
  <c r="AW208" i="1"/>
  <c r="AX208" i="1" s="1"/>
  <c r="AB208" i="1"/>
  <c r="AC208" i="1" s="1"/>
  <c r="AO208" i="1" s="1"/>
  <c r="AJ204" i="1"/>
  <c r="AL204" i="1"/>
  <c r="AX251" i="1"/>
  <c r="AM251" i="1"/>
  <c r="AZ296" i="1"/>
  <c r="BA296" i="1" s="1"/>
  <c r="BB296" i="1" s="1"/>
  <c r="AC296" i="1"/>
  <c r="AC337" i="1"/>
  <c r="AZ337" i="1"/>
  <c r="BA337" i="1" s="1"/>
  <c r="BB337" i="1" s="1"/>
  <c r="AZ348" i="1"/>
  <c r="AC348" i="1"/>
  <c r="AZ231" i="1"/>
  <c r="BA231" i="1" s="1"/>
  <c r="BB231" i="1" s="1"/>
  <c r="AC231" i="1"/>
  <c r="AI43" i="1"/>
  <c r="AB133" i="1"/>
  <c r="AW133" i="1"/>
  <c r="AW112" i="1"/>
  <c r="AB112" i="1"/>
  <c r="AB63" i="1"/>
  <c r="AW63" i="1"/>
  <c r="AG113" i="1"/>
  <c r="AI113" i="1" s="1"/>
  <c r="AP206" i="1"/>
  <c r="AQ206" i="1" s="1"/>
  <c r="AR206" i="1" s="1"/>
  <c r="AW315" i="1"/>
  <c r="AX315" i="1" s="1"/>
  <c r="AB315" i="1"/>
  <c r="AC321" i="1"/>
  <c r="AP321" i="1" s="1"/>
  <c r="AZ321" i="1"/>
  <c r="AO161" i="1"/>
  <c r="AP161" i="1"/>
  <c r="AQ161" i="1" s="1"/>
  <c r="AM325" i="1"/>
  <c r="AX325" i="1"/>
  <c r="AM266" i="1"/>
  <c r="AX266" i="1"/>
  <c r="AM176" i="1"/>
  <c r="AX176" i="1"/>
  <c r="AP164" i="1"/>
  <c r="AQ164" i="1" s="1"/>
  <c r="AO164" i="1"/>
  <c r="AG131" i="1"/>
  <c r="AI131" i="1" s="1"/>
  <c r="AX209" i="1"/>
  <c r="AM209" i="1"/>
  <c r="AJ130" i="1"/>
  <c r="AL130" i="1"/>
  <c r="AW125" i="1"/>
  <c r="AB125" i="1"/>
  <c r="AL126" i="1"/>
  <c r="AJ126" i="1"/>
  <c r="AJ138" i="1"/>
  <c r="AL138" i="1"/>
  <c r="AP271" i="1"/>
  <c r="AO271" i="1"/>
  <c r="AQ271" i="1"/>
  <c r="AR271" i="1" s="1"/>
  <c r="AS271" i="1" s="1"/>
  <c r="AM272" i="1"/>
  <c r="AM197" i="1"/>
  <c r="AX197" i="1"/>
  <c r="AO163" i="1"/>
  <c r="AP163" i="1"/>
  <c r="AQ163" i="1" s="1"/>
  <c r="AB33" i="1"/>
  <c r="AW33" i="1"/>
  <c r="AJ28" i="1"/>
  <c r="AL28" i="1"/>
  <c r="AW124" i="1"/>
  <c r="AB124" i="1"/>
  <c r="AW40" i="1"/>
  <c r="AB40" i="1"/>
  <c r="AB61" i="1"/>
  <c r="AW61" i="1"/>
  <c r="AL128" i="1"/>
  <c r="AJ128" i="1"/>
  <c r="AM215" i="1"/>
  <c r="AC256" i="1"/>
  <c r="AQ256" i="1" s="1"/>
  <c r="AR256" i="1" s="1"/>
  <c r="AS256" i="1" s="1"/>
  <c r="AZ256" i="1"/>
  <c r="AB226" i="1"/>
  <c r="AW226" i="1"/>
  <c r="AX226" i="1" s="1"/>
  <c r="AO255" i="1"/>
  <c r="AP255" i="1"/>
  <c r="AQ255" i="1"/>
  <c r="AR255" i="1" s="1"/>
  <c r="AS255" i="1" s="1"/>
  <c r="AJ309" i="1"/>
  <c r="AL309" i="1"/>
  <c r="AM343" i="1"/>
  <c r="AZ308" i="1"/>
  <c r="AC308" i="1"/>
  <c r="AL80" i="1"/>
  <c r="AJ80" i="1"/>
  <c r="AC17" i="1"/>
  <c r="AZ17" i="1"/>
  <c r="AW76" i="1"/>
  <c r="AB76" i="1"/>
  <c r="AB74" i="1"/>
  <c r="AW74" i="1"/>
  <c r="AW35" i="1"/>
  <c r="AB35" i="1"/>
  <c r="AW56" i="1"/>
  <c r="AB56" i="1"/>
  <c r="AJ121" i="1"/>
  <c r="AL121" i="1"/>
  <c r="AW204" i="1"/>
  <c r="AB204" i="1"/>
  <c r="AC204" i="1" s="1"/>
  <c r="AB257" i="1"/>
  <c r="AW257" i="1"/>
  <c r="AX257" i="1" s="1"/>
  <c r="AW293" i="1"/>
  <c r="AX293" i="1" s="1"/>
  <c r="AB293" i="1"/>
  <c r="AI90" i="1"/>
  <c r="AB138" i="1"/>
  <c r="AW138" i="1"/>
  <c r="AJ62" i="1"/>
  <c r="AL62" i="1"/>
  <c r="AC188" i="1"/>
  <c r="AW188" i="1"/>
  <c r="AX270" i="1"/>
  <c r="AM270" i="1"/>
  <c r="AW269" i="1"/>
  <c r="AX269" i="1" s="1"/>
  <c r="AB269" i="1"/>
  <c r="AX297" i="1"/>
  <c r="AM297" i="1"/>
  <c r="AO194" i="1"/>
  <c r="AP194" i="1"/>
  <c r="AQ194" i="1" s="1"/>
  <c r="AQ354" i="1"/>
  <c r="AR354" i="1" s="1"/>
  <c r="AS354" i="1" s="1"/>
  <c r="AP354" i="1"/>
  <c r="AO354" i="1"/>
  <c r="AB121" i="1"/>
  <c r="AW121" i="1"/>
  <c r="AB10" i="1"/>
  <c r="AW10" i="1"/>
  <c r="AG99" i="1"/>
  <c r="AI99" i="1" s="1"/>
  <c r="AW199" i="1"/>
  <c r="AX199" i="1" s="1"/>
  <c r="AC199" i="1"/>
  <c r="AP211" i="1"/>
  <c r="AQ211" i="1" s="1"/>
  <c r="AR211" i="1" s="1"/>
  <c r="AO211" i="1"/>
  <c r="AL356" i="1"/>
  <c r="AJ356" i="1"/>
  <c r="AW71" i="1"/>
  <c r="AB71" i="1"/>
  <c r="AB73" i="1"/>
  <c r="AW73" i="1"/>
  <c r="AB20" i="1"/>
  <c r="AW20" i="1"/>
  <c r="AG112" i="1"/>
  <c r="AI112" i="1" s="1"/>
  <c r="AM177" i="1"/>
  <c r="AX177" i="1"/>
  <c r="AM269" i="1"/>
  <c r="AX320" i="1"/>
  <c r="AM320" i="1"/>
  <c r="AW339" i="1"/>
  <c r="AB339" i="1"/>
  <c r="AI52" i="1"/>
  <c r="AL20" i="1"/>
  <c r="AJ20" i="1"/>
  <c r="AW140" i="1"/>
  <c r="AB140" i="1"/>
  <c r="AI70" i="1"/>
  <c r="AJ243" i="1"/>
  <c r="AL243" i="1"/>
  <c r="AW302" i="1"/>
  <c r="AX302" i="1" s="1"/>
  <c r="AB302" i="1"/>
  <c r="AW109" i="1"/>
  <c r="AB109" i="1"/>
  <c r="AI23" i="1"/>
  <c r="AB57" i="1"/>
  <c r="AW57" i="1"/>
  <c r="AZ219" i="1"/>
  <c r="AC219" i="1"/>
  <c r="AW190" i="1"/>
  <c r="AX190" i="1" s="1"/>
  <c r="AC190" i="1"/>
  <c r="AO190" i="1" s="1"/>
  <c r="AW215" i="1"/>
  <c r="AX215" i="1" s="1"/>
  <c r="AB215" i="1"/>
  <c r="AC215" i="1" s="1"/>
  <c r="AP215" i="1" s="1"/>
  <c r="AQ215" i="1" s="1"/>
  <c r="AR215" i="1" s="1"/>
  <c r="AW246" i="1"/>
  <c r="AB246" i="1"/>
  <c r="AL301" i="1"/>
  <c r="AJ301" i="1"/>
  <c r="AW340" i="1"/>
  <c r="AX340" i="1" s="1"/>
  <c r="AB340" i="1"/>
  <c r="AB22" i="1"/>
  <c r="AW22" i="1"/>
  <c r="AP307" i="1"/>
  <c r="AQ307" i="1"/>
  <c r="AR307" i="1" s="1"/>
  <c r="AS307" i="1" s="1"/>
  <c r="AO307" i="1"/>
  <c r="AP155" i="1"/>
  <c r="AQ155" i="1" s="1"/>
  <c r="AO155" i="1"/>
  <c r="AM190" i="1"/>
  <c r="AM161" i="1"/>
  <c r="AX161" i="1"/>
  <c r="AM322" i="1"/>
  <c r="AO169" i="1"/>
  <c r="AP169" i="1"/>
  <c r="AQ169" i="1" s="1"/>
  <c r="AB134" i="1"/>
  <c r="AW134" i="1"/>
  <c r="AL196" i="1"/>
  <c r="AJ196" i="1"/>
  <c r="AW273" i="1"/>
  <c r="AX273" i="1" s="1"/>
  <c r="AB273" i="1"/>
  <c r="AM276" i="1"/>
  <c r="AX276" i="1"/>
  <c r="AB127" i="1"/>
  <c r="AW127" i="1"/>
  <c r="AM289" i="1"/>
  <c r="AX289" i="1"/>
  <c r="AB145" i="1"/>
  <c r="AW145" i="1"/>
  <c r="AJ34" i="1"/>
  <c r="AL34" i="1"/>
  <c r="AW129" i="1"/>
  <c r="AB129" i="1"/>
  <c r="AB91" i="1"/>
  <c r="AW91" i="1"/>
  <c r="AL17" i="1"/>
  <c r="AJ17" i="1"/>
  <c r="AW41" i="1"/>
  <c r="AB41" i="1"/>
  <c r="AM198" i="1"/>
  <c r="AX198" i="1"/>
  <c r="AP199" i="1"/>
  <c r="AQ199" i="1" s="1"/>
  <c r="AO199" i="1"/>
  <c r="AW81" i="1"/>
  <c r="AB81" i="1"/>
  <c r="AL65" i="1"/>
  <c r="AJ65" i="1"/>
  <c r="AL100" i="1"/>
  <c r="AJ100" i="1"/>
  <c r="AZ225" i="1"/>
  <c r="AC225" i="1"/>
  <c r="AQ225" i="1" s="1"/>
  <c r="AR225" i="1" s="1"/>
  <c r="AS225" i="1" s="1"/>
  <c r="AX248" i="1"/>
  <c r="AM248" i="1"/>
  <c r="AC278" i="1"/>
  <c r="AP278" i="1" s="1"/>
  <c r="AZ278" i="1"/>
  <c r="AK361" i="1"/>
  <c r="AL361" i="1" s="1"/>
  <c r="AA361" i="1"/>
  <c r="AJ69" i="1"/>
  <c r="AL69" i="1"/>
  <c r="AW345" i="1"/>
  <c r="AX345" i="1" s="1"/>
  <c r="AB345" i="1"/>
  <c r="AJ127" i="1"/>
  <c r="AL127" i="1"/>
  <c r="AW126" i="1"/>
  <c r="AB126" i="1"/>
  <c r="AJ54" i="1"/>
  <c r="AL54" i="1"/>
  <c r="AB234" i="1"/>
  <c r="AW234" i="1"/>
  <c r="AX234" i="1" s="1"/>
  <c r="AM323" i="1"/>
  <c r="AX323" i="1"/>
  <c r="AJ78" i="1"/>
  <c r="AL78" i="1"/>
  <c r="AZ276" i="1"/>
  <c r="AC276" i="1"/>
  <c r="AQ276" i="1" s="1"/>
  <c r="AR276" i="1" s="1"/>
  <c r="AS276" i="1" s="1"/>
  <c r="AL46" i="1"/>
  <c r="AJ46" i="1"/>
  <c r="AW130" i="1"/>
  <c r="AB130" i="1"/>
  <c r="AL82" i="1"/>
  <c r="AJ82" i="1"/>
  <c r="AO268" i="1"/>
  <c r="AQ268" i="1"/>
  <c r="AR268" i="1" s="1"/>
  <c r="AS268" i="1" s="1"/>
  <c r="AP268" i="1"/>
  <c r="AZ284" i="1"/>
  <c r="AC284" i="1"/>
  <c r="AW301" i="1"/>
  <c r="AB301" i="1"/>
  <c r="AW294" i="1"/>
  <c r="AX294" i="1" s="1"/>
  <c r="AB294" i="1"/>
  <c r="AW42" i="1"/>
  <c r="AB42" i="1"/>
  <c r="AB12" i="1"/>
  <c r="AW12" i="1"/>
  <c r="AW150" i="1"/>
  <c r="AB150" i="1"/>
  <c r="AW93" i="1"/>
  <c r="AB93" i="1"/>
  <c r="AB43" i="1"/>
  <c r="AW43" i="1"/>
  <c r="AJ11" i="1"/>
  <c r="AL11" i="1"/>
  <c r="AY231" i="1"/>
  <c r="AX211" i="1"/>
  <c r="AM211" i="1"/>
  <c r="AP241" i="1"/>
  <c r="BA305" i="1"/>
  <c r="BB305" i="1" s="1"/>
  <c r="AY305" i="1"/>
  <c r="AJ299" i="1"/>
  <c r="AL299" i="1"/>
  <c r="AW87" i="1"/>
  <c r="AB87" i="1"/>
  <c r="AB336" i="1"/>
  <c r="AW336" i="1"/>
  <c r="AW148" i="1"/>
  <c r="AB148" i="1"/>
  <c r="AB54" i="1"/>
  <c r="AW54" i="1"/>
  <c r="AZ50" i="1"/>
  <c r="AC50" i="1"/>
  <c r="AI149" i="1"/>
  <c r="AB236" i="1"/>
  <c r="AW236" i="1"/>
  <c r="AX236" i="1" s="1"/>
  <c r="AP223" i="1"/>
  <c r="AO223" i="1"/>
  <c r="AQ223" i="1"/>
  <c r="AR223" i="1" s="1"/>
  <c r="AS223" i="1" s="1"/>
  <c r="AC334" i="1"/>
  <c r="AZ334" i="1"/>
  <c r="AM339" i="1"/>
  <c r="AX339" i="1"/>
  <c r="AW317" i="1"/>
  <c r="AX317" i="1" s="1"/>
  <c r="AB317" i="1"/>
  <c r="AZ59" i="1"/>
  <c r="AC59" i="1"/>
  <c r="AL50" i="1"/>
  <c r="AJ50" i="1"/>
  <c r="AB107" i="1"/>
  <c r="AW107" i="1"/>
  <c r="AW113" i="1"/>
  <c r="AB113" i="1"/>
  <c r="AW46" i="1"/>
  <c r="AB46" i="1"/>
  <c r="AZ233" i="1"/>
  <c r="AC233" i="1"/>
  <c r="AO233" i="1" s="1"/>
  <c r="BA237" i="1"/>
  <c r="BB237" i="1" s="1"/>
  <c r="AY237" i="1"/>
  <c r="AP242" i="1"/>
  <c r="AQ242" i="1"/>
  <c r="AR242" i="1" s="1"/>
  <c r="AS242" i="1" s="1"/>
  <c r="AO242" i="1"/>
  <c r="AM286" i="1"/>
  <c r="AX286" i="1"/>
  <c r="AZ306" i="1"/>
  <c r="BA306" i="1" s="1"/>
  <c r="BB306" i="1" s="1"/>
  <c r="AC306" i="1"/>
  <c r="AJ360" i="1"/>
  <c r="AL360" i="1"/>
  <c r="AW141" i="1"/>
  <c r="AB141" i="1"/>
  <c r="AW53" i="1"/>
  <c r="AB53" i="1"/>
  <c r="AW78" i="1"/>
  <c r="AB78" i="1"/>
  <c r="AI114" i="1"/>
  <c r="AP165" i="1"/>
  <c r="AQ165" i="1" s="1"/>
  <c r="AO165" i="1"/>
  <c r="AP201" i="1"/>
  <c r="AQ201" i="1" s="1"/>
  <c r="AR201" i="1" s="1"/>
  <c r="AO201" i="1"/>
  <c r="AW283" i="1"/>
  <c r="AB283" i="1"/>
  <c r="AJ327" i="1"/>
  <c r="AL327" i="1"/>
  <c r="AW281" i="1"/>
  <c r="AX281" i="1" s="1"/>
  <c r="AB281" i="1"/>
  <c r="AW119" i="1"/>
  <c r="AB119" i="1"/>
  <c r="AX307" i="1"/>
  <c r="AM307" i="1"/>
  <c r="AX222" i="1"/>
  <c r="AM222" i="1"/>
  <c r="AX155" i="1"/>
  <c r="AM155" i="1"/>
  <c r="AQ274" i="1"/>
  <c r="AR274" i="1" s="1"/>
  <c r="AS274" i="1" s="1"/>
  <c r="AP274" i="1"/>
  <c r="AO274" i="1"/>
  <c r="AP174" i="1"/>
  <c r="AQ174" i="1" s="1"/>
  <c r="AO174" i="1"/>
  <c r="AM203" i="1"/>
  <c r="AO166" i="1"/>
  <c r="AP166" i="1"/>
  <c r="AQ166" i="1" s="1"/>
  <c r="AP239" i="1"/>
  <c r="AM169" i="1"/>
  <c r="AX169" i="1"/>
  <c r="BA335" i="1" l="1"/>
  <c r="BB335" i="1" s="1"/>
  <c r="AX275" i="1"/>
  <c r="AY275" i="1" s="1"/>
  <c r="AX254" i="1"/>
  <c r="AW207" i="1"/>
  <c r="AX207" i="1" s="1"/>
  <c r="AB207" i="1"/>
  <c r="AC207" i="1" s="1"/>
  <c r="AX253" i="1"/>
  <c r="AX200" i="1"/>
  <c r="AY200" i="1" s="1"/>
  <c r="AX246" i="1"/>
  <c r="AX283" i="1"/>
  <c r="AL205" i="1"/>
  <c r="AJ205" i="1"/>
  <c r="AQ239" i="1"/>
  <c r="AR239" i="1" s="1"/>
  <c r="AS239" i="1" s="1"/>
  <c r="AX355" i="1"/>
  <c r="AM348" i="1"/>
  <c r="AX334" i="1"/>
  <c r="AY334" i="1" s="1"/>
  <c r="AO321" i="1"/>
  <c r="AO326" i="1"/>
  <c r="AQ355" i="1"/>
  <c r="AR355" i="1" s="1"/>
  <c r="AS355" i="1" s="1"/>
  <c r="AX194" i="1"/>
  <c r="BA249" i="1"/>
  <c r="BB249" i="1" s="1"/>
  <c r="AX277" i="1"/>
  <c r="AO258" i="1"/>
  <c r="AX259" i="1"/>
  <c r="AY259" i="1" s="1"/>
  <c r="BA348" i="1"/>
  <c r="BB348" i="1" s="1"/>
  <c r="AX351" i="1"/>
  <c r="AM351" i="1"/>
  <c r="AQ321" i="1"/>
  <c r="AR321" i="1" s="1"/>
  <c r="AS321" i="1" s="1"/>
  <c r="AX178" i="1"/>
  <c r="AM178" i="1"/>
  <c r="BA334" i="1"/>
  <c r="BB334" i="1" s="1"/>
  <c r="AP214" i="1"/>
  <c r="AQ214" i="1" s="1"/>
  <c r="AR214" i="1" s="1"/>
  <c r="AX304" i="1"/>
  <c r="AY304" i="1" s="1"/>
  <c r="AX183" i="1"/>
  <c r="AM183" i="1"/>
  <c r="AO222" i="1"/>
  <c r="BA200" i="1"/>
  <c r="BB200" i="1" s="1"/>
  <c r="AP183" i="1"/>
  <c r="AQ183" i="1" s="1"/>
  <c r="AO183" i="1"/>
  <c r="AQ222" i="1"/>
  <c r="AR222" i="1" s="1"/>
  <c r="AS222" i="1" s="1"/>
  <c r="AO264" i="1"/>
  <c r="AO282" i="1"/>
  <c r="BA275" i="1"/>
  <c r="BB275" i="1" s="1"/>
  <c r="AO341" i="1"/>
  <c r="AO198" i="1"/>
  <c r="AM354" i="1"/>
  <c r="AQ286" i="1"/>
  <c r="AR286" i="1" s="1"/>
  <c r="AS286" i="1" s="1"/>
  <c r="AP282" i="1"/>
  <c r="AQ341" i="1"/>
  <c r="AR341" i="1" s="1"/>
  <c r="AS341" i="1" s="1"/>
  <c r="AP326" i="1"/>
  <c r="AP184" i="1"/>
  <c r="AQ184" i="1" s="1"/>
  <c r="AQ333" i="1"/>
  <c r="AR333" i="1" s="1"/>
  <c r="AS333" i="1" s="1"/>
  <c r="AP333" i="1"/>
  <c r="AP349" i="1"/>
  <c r="AX173" i="1"/>
  <c r="AM173" i="1"/>
  <c r="AO175" i="1"/>
  <c r="AX156" i="1"/>
  <c r="AM156" i="1"/>
  <c r="AP156" i="1"/>
  <c r="AQ156" i="1" s="1"/>
  <c r="AO156" i="1"/>
  <c r="AP286" i="1"/>
  <c r="AX223" i="1"/>
  <c r="AJ148" i="1"/>
  <c r="AJ39" i="1"/>
  <c r="BA240" i="1"/>
  <c r="BB240" i="1" s="1"/>
  <c r="AO355" i="1"/>
  <c r="AX330" i="1"/>
  <c r="AY330" i="1" s="1"/>
  <c r="AO262" i="1"/>
  <c r="AX295" i="1"/>
  <c r="AY295" i="1" s="1"/>
  <c r="AQ262" i="1"/>
  <c r="AR262" i="1" s="1"/>
  <c r="AS262" i="1" s="1"/>
  <c r="AY179" i="1"/>
  <c r="BA179" i="1"/>
  <c r="BB179" i="1" s="1"/>
  <c r="AO241" i="1"/>
  <c r="AX280" i="1"/>
  <c r="AY280" i="1" s="1"/>
  <c r="AP208" i="1"/>
  <c r="AQ208" i="1" s="1"/>
  <c r="AR208" i="1" s="1"/>
  <c r="AQ329" i="1"/>
  <c r="AR329" i="1" s="1"/>
  <c r="AS329" i="1" s="1"/>
  <c r="AQ247" i="1"/>
  <c r="AR247" i="1" s="1"/>
  <c r="AS247" i="1" s="1"/>
  <c r="AO247" i="1"/>
  <c r="AO157" i="1"/>
  <c r="AX303" i="1"/>
  <c r="AY303" i="1" s="1"/>
  <c r="AM262" i="1"/>
  <c r="AX262" i="1"/>
  <c r="AP264" i="1"/>
  <c r="AO193" i="1"/>
  <c r="AJ122" i="1"/>
  <c r="AL32" i="1"/>
  <c r="AM32" i="1" s="1"/>
  <c r="AY181" i="1"/>
  <c r="BA167" i="1"/>
  <c r="BB167" i="1" s="1"/>
  <c r="AP254" i="1"/>
  <c r="AO254" i="1"/>
  <c r="AQ254" i="1"/>
  <c r="AR254" i="1" s="1"/>
  <c r="AS254" i="1" s="1"/>
  <c r="AP359" i="1"/>
  <c r="AO359" i="1"/>
  <c r="AQ359" i="1"/>
  <c r="AR359" i="1" s="1"/>
  <c r="AS359" i="1" s="1"/>
  <c r="AO329" i="1"/>
  <c r="AX171" i="1"/>
  <c r="AM171" i="1"/>
  <c r="AM359" i="1"/>
  <c r="AX359" i="1"/>
  <c r="AM284" i="1"/>
  <c r="AX284" i="1"/>
  <c r="AY284" i="1" s="1"/>
  <c r="AO171" i="1"/>
  <c r="AP171" i="1"/>
  <c r="AQ171" i="1" s="1"/>
  <c r="AO225" i="1"/>
  <c r="AP167" i="1"/>
  <c r="AQ167" i="1" s="1"/>
  <c r="AO167" i="1"/>
  <c r="AX313" i="1"/>
  <c r="AY313" i="1" s="1"/>
  <c r="AM182" i="1"/>
  <c r="AX182" i="1"/>
  <c r="AP225" i="1"/>
  <c r="AM168" i="1"/>
  <c r="AX168" i="1"/>
  <c r="AP168" i="1"/>
  <c r="AQ168" i="1" s="1"/>
  <c r="AO168" i="1"/>
  <c r="AP179" i="1"/>
  <c r="AQ179" i="1" s="1"/>
  <c r="AO179" i="1"/>
  <c r="AC185" i="1"/>
  <c r="AW185" i="1"/>
  <c r="AX185" i="1" s="1"/>
  <c r="AP181" i="1"/>
  <c r="AQ181" i="1" s="1"/>
  <c r="AO181" i="1"/>
  <c r="AP250" i="1"/>
  <c r="AQ250" i="1"/>
  <c r="AR250" i="1" s="1"/>
  <c r="AS250" i="1" s="1"/>
  <c r="AO250" i="1"/>
  <c r="BA199" i="1"/>
  <c r="BB199" i="1" s="1"/>
  <c r="AY199" i="1"/>
  <c r="BA208" i="1"/>
  <c r="BB208" i="1" s="1"/>
  <c r="AY208" i="1"/>
  <c r="AY291" i="1"/>
  <c r="AY346" i="1"/>
  <c r="AM192" i="1"/>
  <c r="AY245" i="1"/>
  <c r="AY288" i="1"/>
  <c r="BA194" i="1"/>
  <c r="BB194" i="1" s="1"/>
  <c r="AY194" i="1"/>
  <c r="BA157" i="1"/>
  <c r="BB157" i="1" s="1"/>
  <c r="AY157" i="1"/>
  <c r="AY234" i="1"/>
  <c r="AY190" i="1"/>
  <c r="BA190" i="1"/>
  <c r="BB190" i="1" s="1"/>
  <c r="AY293" i="1"/>
  <c r="AY228" i="1"/>
  <c r="AY285" i="1"/>
  <c r="AY244" i="1"/>
  <c r="BA216" i="1"/>
  <c r="BB216" i="1" s="1"/>
  <c r="AY216" i="1"/>
  <c r="AY253" i="1"/>
  <c r="AM361" i="1"/>
  <c r="AY273" i="1"/>
  <c r="AY302" i="1"/>
  <c r="AY257" i="1"/>
  <c r="AY261" i="1"/>
  <c r="AY332" i="1"/>
  <c r="AY238" i="1"/>
  <c r="AY193" i="1"/>
  <c r="BA193" i="1"/>
  <c r="BB193" i="1" s="1"/>
  <c r="BA214" i="1"/>
  <c r="BB214" i="1" s="1"/>
  <c r="AY214" i="1"/>
  <c r="AM189" i="1"/>
  <c r="AY202" i="1"/>
  <c r="BA202" i="1"/>
  <c r="BB202" i="1" s="1"/>
  <c r="AY281" i="1"/>
  <c r="AY227" i="1"/>
  <c r="AY317" i="1"/>
  <c r="AY236" i="1"/>
  <c r="AY345" i="1"/>
  <c r="BA206" i="1"/>
  <c r="BB206" i="1" s="1"/>
  <c r="AY206" i="1"/>
  <c r="AY312" i="1"/>
  <c r="AY252" i="1"/>
  <c r="AY342" i="1"/>
  <c r="AY328" i="1"/>
  <c r="AY224" i="1"/>
  <c r="BA210" i="1"/>
  <c r="BB210" i="1" s="1"/>
  <c r="AY210" i="1"/>
  <c r="AY246" i="1"/>
  <c r="AY230" i="1"/>
  <c r="AY311" i="1"/>
  <c r="AY324" i="1"/>
  <c r="AY169" i="1"/>
  <c r="BA169" i="1"/>
  <c r="BB169" i="1" s="1"/>
  <c r="AZ141" i="1"/>
  <c r="AC141" i="1"/>
  <c r="AX17" i="1"/>
  <c r="AM17" i="1"/>
  <c r="AZ138" i="1"/>
  <c r="AC138" i="1"/>
  <c r="AM309" i="1"/>
  <c r="AX309" i="1"/>
  <c r="AZ139" i="1"/>
  <c r="AC139" i="1"/>
  <c r="AY340" i="1"/>
  <c r="AC285" i="1"/>
  <c r="AZ285" i="1"/>
  <c r="BA285" i="1" s="1"/>
  <c r="BB285" i="1" s="1"/>
  <c r="AX119" i="1"/>
  <c r="AM119" i="1"/>
  <c r="AZ55" i="1"/>
  <c r="AC55" i="1"/>
  <c r="AY277" i="1"/>
  <c r="AY326" i="1"/>
  <c r="BA326" i="1"/>
  <c r="BB326" i="1" s="1"/>
  <c r="AM61" i="1"/>
  <c r="AX61" i="1"/>
  <c r="AC236" i="1"/>
  <c r="AZ236" i="1"/>
  <c r="BA236" i="1" s="1"/>
  <c r="BB236" i="1" s="1"/>
  <c r="AZ302" i="1"/>
  <c r="BA302" i="1" s="1"/>
  <c r="BB302" i="1" s="1"/>
  <c r="AC302" i="1"/>
  <c r="AZ71" i="1"/>
  <c r="AC71" i="1"/>
  <c r="AZ124" i="1"/>
  <c r="AC124" i="1"/>
  <c r="AL45" i="1"/>
  <c r="AJ45" i="1"/>
  <c r="AL105" i="1"/>
  <c r="AJ105" i="1"/>
  <c r="BA60" i="1"/>
  <c r="BB60" i="1" s="1"/>
  <c r="AY60" i="1"/>
  <c r="AZ67" i="1"/>
  <c r="AC67" i="1"/>
  <c r="AZ52" i="1"/>
  <c r="AC52" i="1"/>
  <c r="BA298" i="1"/>
  <c r="BB298" i="1" s="1"/>
  <c r="AY298" i="1"/>
  <c r="AZ89" i="1"/>
  <c r="AC89" i="1"/>
  <c r="AC251" i="1"/>
  <c r="AZ251" i="1"/>
  <c r="BA274" i="1"/>
  <c r="BB274" i="1" s="1"/>
  <c r="AY274" i="1"/>
  <c r="BA247" i="1"/>
  <c r="BB247" i="1" s="1"/>
  <c r="AY247" i="1"/>
  <c r="AZ316" i="1"/>
  <c r="AC316" i="1"/>
  <c r="AP316" i="1" s="1"/>
  <c r="AL29" i="1"/>
  <c r="AJ29" i="1"/>
  <c r="AX30" i="1"/>
  <c r="AM30" i="1"/>
  <c r="AZ120" i="1"/>
  <c r="AC120" i="1"/>
  <c r="AX76" i="1"/>
  <c r="AM76" i="1"/>
  <c r="AY352" i="1"/>
  <c r="AM56" i="1"/>
  <c r="AX56" i="1"/>
  <c r="BA203" i="1"/>
  <c r="BB203" i="1" s="1"/>
  <c r="AY203" i="1"/>
  <c r="AZ46" i="1"/>
  <c r="AC46" i="1"/>
  <c r="AL149" i="1"/>
  <c r="AJ149" i="1"/>
  <c r="AC336" i="1"/>
  <c r="AQ336" i="1" s="1"/>
  <c r="AR336" i="1" s="1"/>
  <c r="AS336" i="1" s="1"/>
  <c r="AZ336" i="1"/>
  <c r="AY323" i="1"/>
  <c r="AZ126" i="1"/>
  <c r="AC126" i="1"/>
  <c r="AM69" i="1"/>
  <c r="AX69" i="1"/>
  <c r="AZ91" i="1"/>
  <c r="AC91" i="1"/>
  <c r="AX196" i="1"/>
  <c r="AM196" i="1"/>
  <c r="AY161" i="1"/>
  <c r="BA161" i="1"/>
  <c r="BB161" i="1" s="1"/>
  <c r="AP219" i="1"/>
  <c r="AQ219" i="1"/>
  <c r="AR219" i="1" s="1"/>
  <c r="AS219" i="1" s="1"/>
  <c r="AO219" i="1"/>
  <c r="AL70" i="1"/>
  <c r="AJ70" i="1"/>
  <c r="AC339" i="1"/>
  <c r="AZ339" i="1"/>
  <c r="AY177" i="1"/>
  <c r="BA177" i="1"/>
  <c r="BB177" i="1" s="1"/>
  <c r="AZ35" i="1"/>
  <c r="AC35" i="1"/>
  <c r="AY209" i="1"/>
  <c r="BA209" i="1"/>
  <c r="BB209" i="1" s="1"/>
  <c r="AL113" i="1"/>
  <c r="AJ113" i="1"/>
  <c r="AQ231" i="1"/>
  <c r="AR231" i="1" s="1"/>
  <c r="AS231" i="1" s="1"/>
  <c r="AO231" i="1"/>
  <c r="AP231" i="1"/>
  <c r="AZ115" i="1"/>
  <c r="AC115" i="1"/>
  <c r="AO313" i="1"/>
  <c r="AP313" i="1"/>
  <c r="AQ313" i="1"/>
  <c r="AR313" i="1" s="1"/>
  <c r="AS313" i="1" s="1"/>
  <c r="AX139" i="1"/>
  <c r="AM139" i="1"/>
  <c r="AZ105" i="1"/>
  <c r="AC105" i="1"/>
  <c r="AM308" i="1"/>
  <c r="AX308" i="1"/>
  <c r="AP355" i="1"/>
  <c r="AZ265" i="1"/>
  <c r="BA265" i="1" s="1"/>
  <c r="BB265" i="1" s="1"/>
  <c r="AC265" i="1"/>
  <c r="AZ122" i="1"/>
  <c r="AC122" i="1"/>
  <c r="AL92" i="1"/>
  <c r="AJ92" i="1"/>
  <c r="AZ332" i="1"/>
  <c r="BA332" i="1" s="1"/>
  <c r="BB332" i="1" s="1"/>
  <c r="AC332" i="1"/>
  <c r="AM79" i="1"/>
  <c r="AX79" i="1"/>
  <c r="AC230" i="1"/>
  <c r="AZ230" i="1"/>
  <c r="BA230" i="1" s="1"/>
  <c r="BB230" i="1" s="1"/>
  <c r="AM44" i="1"/>
  <c r="AX44" i="1"/>
  <c r="BA287" i="1"/>
  <c r="BB287" i="1" s="1"/>
  <c r="AY287" i="1"/>
  <c r="AM132" i="1"/>
  <c r="AX132" i="1"/>
  <c r="AZ29" i="1"/>
  <c r="AC29" i="1"/>
  <c r="AC187" i="1"/>
  <c r="AP187" i="1" s="1"/>
  <c r="AQ187" i="1" s="1"/>
  <c r="AW187" i="1"/>
  <c r="AX187" i="1" s="1"/>
  <c r="AZ72" i="1"/>
  <c r="AC72" i="1"/>
  <c r="AM129" i="1"/>
  <c r="AX129" i="1"/>
  <c r="AZ39" i="1"/>
  <c r="AC39" i="1"/>
  <c r="AX150" i="1"/>
  <c r="AM150" i="1"/>
  <c r="AX109" i="1"/>
  <c r="AM109" i="1"/>
  <c r="AX135" i="1"/>
  <c r="AM135" i="1"/>
  <c r="AZ304" i="1"/>
  <c r="AC304" i="1"/>
  <c r="AX143" i="1"/>
  <c r="AM143" i="1"/>
  <c r="AZ101" i="1"/>
  <c r="AC101" i="1"/>
  <c r="AO212" i="1"/>
  <c r="AP212" i="1"/>
  <c r="AQ212" i="1" s="1"/>
  <c r="AR212" i="1" s="1"/>
  <c r="AC352" i="1"/>
  <c r="AZ352" i="1"/>
  <c r="BA352" i="1" s="1"/>
  <c r="BB352" i="1" s="1"/>
  <c r="AO347" i="1"/>
  <c r="AQ258" i="1"/>
  <c r="AR258" i="1" s="1"/>
  <c r="AS258" i="1" s="1"/>
  <c r="AZ31" i="1"/>
  <c r="AC31" i="1"/>
  <c r="AY264" i="1"/>
  <c r="BA264" i="1"/>
  <c r="BB264" i="1" s="1"/>
  <c r="AM148" i="1"/>
  <c r="AX148" i="1"/>
  <c r="AZ117" i="1"/>
  <c r="AC117" i="1"/>
  <c r="AM24" i="1"/>
  <c r="AX24" i="1"/>
  <c r="BA201" i="1"/>
  <c r="BB201" i="1" s="1"/>
  <c r="AY201" i="1"/>
  <c r="AL87" i="1"/>
  <c r="AJ87" i="1"/>
  <c r="AJ19" i="1"/>
  <c r="AL19" i="1"/>
  <c r="BA241" i="1"/>
  <c r="BB241" i="1" s="1"/>
  <c r="AY241" i="1"/>
  <c r="AP276" i="1"/>
  <c r="AC66" i="1"/>
  <c r="AZ66" i="1"/>
  <c r="AL49" i="1"/>
  <c r="AJ49" i="1"/>
  <c r="AM13" i="1"/>
  <c r="AX13" i="1"/>
  <c r="BA160" i="1"/>
  <c r="BB160" i="1" s="1"/>
  <c r="AY160" i="1"/>
  <c r="AM84" i="1"/>
  <c r="AX84" i="1"/>
  <c r="AY292" i="1"/>
  <c r="AY265" i="1"/>
  <c r="AM38" i="1"/>
  <c r="AX38" i="1"/>
  <c r="AX32" i="1"/>
  <c r="AO204" i="1"/>
  <c r="AP204" i="1"/>
  <c r="AQ204" i="1" s="1"/>
  <c r="AR204" i="1" s="1"/>
  <c r="AZ114" i="1"/>
  <c r="AC114" i="1"/>
  <c r="AL91" i="1"/>
  <c r="AJ91" i="1"/>
  <c r="BA225" i="1"/>
  <c r="BB225" i="1" s="1"/>
  <c r="AY225" i="1"/>
  <c r="AZ44" i="1"/>
  <c r="AC44" i="1"/>
  <c r="AZ49" i="1"/>
  <c r="AC49" i="1"/>
  <c r="AZ84" i="1"/>
  <c r="AC84" i="1"/>
  <c r="AX170" i="1"/>
  <c r="AM170" i="1"/>
  <c r="AY283" i="1"/>
  <c r="AC232" i="1"/>
  <c r="AZ232" i="1"/>
  <c r="BA158" i="1"/>
  <c r="BB158" i="1" s="1"/>
  <c r="AY158" i="1"/>
  <c r="AJ110" i="1"/>
  <c r="AL110" i="1"/>
  <c r="AZ36" i="1"/>
  <c r="AC36" i="1"/>
  <c r="AY294" i="1"/>
  <c r="AM108" i="1"/>
  <c r="AX108" i="1"/>
  <c r="AY315" i="1"/>
  <c r="BA222" i="1"/>
  <c r="BB222" i="1" s="1"/>
  <c r="AY222" i="1"/>
  <c r="AO334" i="1"/>
  <c r="AQ334" i="1"/>
  <c r="AR334" i="1" s="1"/>
  <c r="AS334" i="1" s="1"/>
  <c r="AP334" i="1"/>
  <c r="AZ294" i="1"/>
  <c r="BA294" i="1" s="1"/>
  <c r="BB294" i="1" s="1"/>
  <c r="AC294" i="1"/>
  <c r="AL99" i="1"/>
  <c r="AJ99" i="1"/>
  <c r="AQ295" i="1"/>
  <c r="AR295" i="1" s="1"/>
  <c r="AS295" i="1" s="1"/>
  <c r="AO295" i="1"/>
  <c r="AP295" i="1"/>
  <c r="BA255" i="1"/>
  <c r="BB255" i="1" s="1"/>
  <c r="AY255" i="1"/>
  <c r="AZ135" i="1"/>
  <c r="AC135" i="1"/>
  <c r="AZ98" i="1"/>
  <c r="AC98" i="1"/>
  <c r="AM93" i="1"/>
  <c r="AX93" i="1"/>
  <c r="AM327" i="1"/>
  <c r="AX327" i="1"/>
  <c r="AL114" i="1"/>
  <c r="AJ114" i="1"/>
  <c r="AZ87" i="1"/>
  <c r="AC87" i="1"/>
  <c r="AM11" i="1"/>
  <c r="AX11" i="1"/>
  <c r="AC301" i="1"/>
  <c r="AP301" i="1" s="1"/>
  <c r="AZ301" i="1"/>
  <c r="AX82" i="1"/>
  <c r="AM82" i="1"/>
  <c r="AY198" i="1"/>
  <c r="BA198" i="1"/>
  <c r="BB198" i="1" s="1"/>
  <c r="AC129" i="1"/>
  <c r="AZ129" i="1"/>
  <c r="AY322" i="1"/>
  <c r="AM301" i="1"/>
  <c r="AX301" i="1"/>
  <c r="AZ140" i="1"/>
  <c r="AC140" i="1"/>
  <c r="AP356" i="1"/>
  <c r="AO356" i="1"/>
  <c r="AQ356" i="1"/>
  <c r="AR356" i="1" s="1"/>
  <c r="AS356" i="1" s="1"/>
  <c r="AZ10" i="1"/>
  <c r="AC10" i="1"/>
  <c r="AX80" i="1"/>
  <c r="AM80" i="1"/>
  <c r="AM28" i="1"/>
  <c r="AX28" i="1"/>
  <c r="AJ131" i="1"/>
  <c r="AL131" i="1"/>
  <c r="BA266" i="1"/>
  <c r="BB266" i="1" s="1"/>
  <c r="AY266" i="1"/>
  <c r="AZ92" i="1"/>
  <c r="AC92" i="1"/>
  <c r="AX73" i="1"/>
  <c r="AM73" i="1"/>
  <c r="BA218" i="1"/>
  <c r="BB218" i="1" s="1"/>
  <c r="AY218" i="1"/>
  <c r="AC97" i="1"/>
  <c r="AZ97" i="1"/>
  <c r="AP308" i="1"/>
  <c r="AO308" i="1"/>
  <c r="AQ308" i="1"/>
  <c r="AR308" i="1" s="1"/>
  <c r="AS308" i="1" s="1"/>
  <c r="AX107" i="1"/>
  <c r="AM107" i="1"/>
  <c r="BA217" i="1"/>
  <c r="BB217" i="1" s="1"/>
  <c r="AY217" i="1"/>
  <c r="AL51" i="1"/>
  <c r="AJ51" i="1"/>
  <c r="AZ21" i="1"/>
  <c r="AC21" i="1"/>
  <c r="AC244" i="1"/>
  <c r="AZ244" i="1"/>
  <c r="BA244" i="1" s="1"/>
  <c r="BB244" i="1" s="1"/>
  <c r="AZ86" i="1"/>
  <c r="AC86" i="1"/>
  <c r="AZ311" i="1"/>
  <c r="BA311" i="1" s="1"/>
  <c r="BB311" i="1" s="1"/>
  <c r="AC311" i="1"/>
  <c r="AO256" i="1"/>
  <c r="AZ69" i="1"/>
  <c r="AC69" i="1"/>
  <c r="AW189" i="1"/>
  <c r="AX189" i="1" s="1"/>
  <c r="AC189" i="1"/>
  <c r="AO189" i="1" s="1"/>
  <c r="AP347" i="1"/>
  <c r="BA159" i="1"/>
  <c r="BB159" i="1" s="1"/>
  <c r="AY159" i="1"/>
  <c r="AZ149" i="1"/>
  <c r="AC149" i="1"/>
  <c r="AX42" i="1"/>
  <c r="AM42" i="1"/>
  <c r="AO249" i="1"/>
  <c r="AP249" i="1"/>
  <c r="AQ249" i="1"/>
  <c r="AR249" i="1" s="1"/>
  <c r="AS249" i="1" s="1"/>
  <c r="AC350" i="1"/>
  <c r="AZ350" i="1"/>
  <c r="AJ86" i="1"/>
  <c r="AL86" i="1"/>
  <c r="AY331" i="1"/>
  <c r="BA331" i="1"/>
  <c r="BB331" i="1" s="1"/>
  <c r="AO276" i="1"/>
  <c r="AZ23" i="1"/>
  <c r="AC23" i="1"/>
  <c r="AM140" i="1"/>
  <c r="AX140" i="1"/>
  <c r="AX57" i="1"/>
  <c r="AM57" i="1"/>
  <c r="AZ344" i="1"/>
  <c r="BA344" i="1" s="1"/>
  <c r="BB344" i="1" s="1"/>
  <c r="AC344" i="1"/>
  <c r="AY213" i="1"/>
  <c r="BA213" i="1"/>
  <c r="BB213" i="1" s="1"/>
  <c r="AX122" i="1"/>
  <c r="AM122" i="1"/>
  <c r="AX12" i="1"/>
  <c r="AM12" i="1"/>
  <c r="AX39" i="1"/>
  <c r="AM39" i="1"/>
  <c r="AX68" i="1"/>
  <c r="AM68" i="1"/>
  <c r="AX124" i="1"/>
  <c r="AM124" i="1"/>
  <c r="AP190" i="1"/>
  <c r="AQ190" i="1" s="1"/>
  <c r="AQ327" i="1"/>
  <c r="AR327" i="1" s="1"/>
  <c r="AS327" i="1" s="1"/>
  <c r="AO327" i="1"/>
  <c r="AP327" i="1"/>
  <c r="AZ78" i="1"/>
  <c r="AC78" i="1"/>
  <c r="AZ113" i="1"/>
  <c r="AC113" i="1"/>
  <c r="AC317" i="1"/>
  <c r="AZ317" i="1"/>
  <c r="BA317" i="1" s="1"/>
  <c r="BB317" i="1" s="1"/>
  <c r="AZ12" i="1"/>
  <c r="AC12" i="1"/>
  <c r="AZ130" i="1"/>
  <c r="AC130" i="1"/>
  <c r="AM127" i="1"/>
  <c r="AX127" i="1"/>
  <c r="AW361" i="1"/>
  <c r="AX361" i="1" s="1"/>
  <c r="AB361" i="1"/>
  <c r="BA248" i="1"/>
  <c r="BB248" i="1" s="1"/>
  <c r="AY248" i="1"/>
  <c r="AX100" i="1"/>
  <c r="AM100" i="1"/>
  <c r="AC127" i="1"/>
  <c r="AZ127" i="1"/>
  <c r="AC134" i="1"/>
  <c r="AZ134" i="1"/>
  <c r="AO325" i="1"/>
  <c r="AC246" i="1"/>
  <c r="AZ246" i="1"/>
  <c r="AL112" i="1"/>
  <c r="AJ112" i="1"/>
  <c r="AX356" i="1"/>
  <c r="AM356" i="1"/>
  <c r="BA297" i="1"/>
  <c r="BB297" i="1" s="1"/>
  <c r="AY297" i="1"/>
  <c r="AL90" i="1"/>
  <c r="AJ90" i="1"/>
  <c r="AX128" i="1"/>
  <c r="AM128" i="1"/>
  <c r="BA197" i="1"/>
  <c r="BB197" i="1" s="1"/>
  <c r="AY197" i="1"/>
  <c r="AC63" i="1"/>
  <c r="AZ63" i="1"/>
  <c r="AQ348" i="1"/>
  <c r="AR348" i="1" s="1"/>
  <c r="AS348" i="1" s="1"/>
  <c r="AP348" i="1"/>
  <c r="AO348" i="1"/>
  <c r="AC11" i="1"/>
  <c r="AZ11" i="1"/>
  <c r="AL35" i="1"/>
  <c r="AJ35" i="1"/>
  <c r="AM316" i="1"/>
  <c r="AX316" i="1"/>
  <c r="BA321" i="1"/>
  <c r="BB321" i="1" s="1"/>
  <c r="AY321" i="1"/>
  <c r="AJ103" i="1"/>
  <c r="AL103" i="1"/>
  <c r="AC132" i="1"/>
  <c r="AZ132" i="1"/>
  <c r="AY300" i="1"/>
  <c r="AZ346" i="1"/>
  <c r="BA346" i="1" s="1"/>
  <c r="BB346" i="1" s="1"/>
  <c r="AC346" i="1"/>
  <c r="AM101" i="1"/>
  <c r="AX101" i="1"/>
  <c r="AZ79" i="1"/>
  <c r="AC79" i="1"/>
  <c r="AZ18" i="1"/>
  <c r="AC18" i="1"/>
  <c r="AL350" i="1"/>
  <c r="AJ350" i="1"/>
  <c r="AZ103" i="1"/>
  <c r="AC103" i="1"/>
  <c r="AQ218" i="1"/>
  <c r="AR218" i="1" s="1"/>
  <c r="AS218" i="1" s="1"/>
  <c r="AZ146" i="1"/>
  <c r="AC146" i="1"/>
  <c r="AX25" i="1"/>
  <c r="AM25" i="1"/>
  <c r="BA235" i="1"/>
  <c r="BB235" i="1" s="1"/>
  <c r="AY235" i="1"/>
  <c r="AC309" i="1"/>
  <c r="AQ309" i="1" s="1"/>
  <c r="AR309" i="1" s="1"/>
  <c r="AS309" i="1" s="1"/>
  <c r="AZ309" i="1"/>
  <c r="AZ37" i="1"/>
  <c r="AC37" i="1"/>
  <c r="BA258" i="1"/>
  <c r="BB258" i="1" s="1"/>
  <c r="AY258" i="1"/>
  <c r="AZ131" i="1"/>
  <c r="AC131" i="1"/>
  <c r="AZ100" i="1"/>
  <c r="AC100" i="1"/>
  <c r="AZ128" i="1"/>
  <c r="AC128" i="1"/>
  <c r="AZ48" i="1"/>
  <c r="AC48" i="1"/>
  <c r="AP256" i="1"/>
  <c r="AZ65" i="1"/>
  <c r="AC65" i="1"/>
  <c r="AZ252" i="1"/>
  <c r="BA252" i="1" s="1"/>
  <c r="BB252" i="1" s="1"/>
  <c r="AC252" i="1"/>
  <c r="AX96" i="1"/>
  <c r="AM96" i="1"/>
  <c r="AZ24" i="1"/>
  <c r="AC24" i="1"/>
  <c r="AZ32" i="1"/>
  <c r="AC32" i="1"/>
  <c r="AX357" i="1"/>
  <c r="AM357" i="1"/>
  <c r="AP172" i="1"/>
  <c r="AQ172" i="1" s="1"/>
  <c r="AO172" i="1"/>
  <c r="AZ110" i="1"/>
  <c r="AC110" i="1"/>
  <c r="BA319" i="1"/>
  <c r="BB319" i="1" s="1"/>
  <c r="AY319" i="1"/>
  <c r="AC300" i="1"/>
  <c r="AZ300" i="1"/>
  <c r="BA300" i="1" s="1"/>
  <c r="BB300" i="1" s="1"/>
  <c r="BA242" i="1"/>
  <c r="BB242" i="1" s="1"/>
  <c r="AY242" i="1"/>
  <c r="AL125" i="1"/>
  <c r="AJ125" i="1"/>
  <c r="AX53" i="1"/>
  <c r="AM53" i="1"/>
  <c r="AZ277" i="1"/>
  <c r="BA277" i="1" s="1"/>
  <c r="BB277" i="1" s="1"/>
  <c r="AC277" i="1"/>
  <c r="AO188" i="1"/>
  <c r="AP188" i="1"/>
  <c r="AQ188" i="1" s="1"/>
  <c r="AM18" i="1"/>
  <c r="AX18" i="1"/>
  <c r="AM64" i="1"/>
  <c r="AX64" i="1"/>
  <c r="AY211" i="1"/>
  <c r="BA211" i="1"/>
  <c r="BB211" i="1" s="1"/>
  <c r="AZ102" i="1"/>
  <c r="AC102" i="1"/>
  <c r="AC77" i="1"/>
  <c r="AZ77" i="1"/>
  <c r="AY260" i="1"/>
  <c r="BA260" i="1"/>
  <c r="BB260" i="1" s="1"/>
  <c r="AX9" i="1"/>
  <c r="AM9" i="1"/>
  <c r="AZ99" i="1"/>
  <c r="AC99" i="1"/>
  <c r="BA271" i="1"/>
  <c r="BB271" i="1" s="1"/>
  <c r="AY271" i="1"/>
  <c r="AZ80" i="1"/>
  <c r="AC80" i="1"/>
  <c r="AZ281" i="1"/>
  <c r="BA281" i="1" s="1"/>
  <c r="BB281" i="1" s="1"/>
  <c r="AC281" i="1"/>
  <c r="AL52" i="1"/>
  <c r="AJ52" i="1"/>
  <c r="AX126" i="1"/>
  <c r="AM126" i="1"/>
  <c r="BA349" i="1"/>
  <c r="BB349" i="1" s="1"/>
  <c r="AY349" i="1"/>
  <c r="AY226" i="1"/>
  <c r="AZ16" i="1"/>
  <c r="AC16" i="1"/>
  <c r="AX47" i="1"/>
  <c r="AM47" i="1"/>
  <c r="AZ75" i="1"/>
  <c r="AC75" i="1"/>
  <c r="AX144" i="1"/>
  <c r="AM144" i="1"/>
  <c r="AY344" i="1"/>
  <c r="AC283" i="1"/>
  <c r="AZ283" i="1"/>
  <c r="BA283" i="1" s="1"/>
  <c r="BB283" i="1" s="1"/>
  <c r="AX360" i="1"/>
  <c r="AM360" i="1"/>
  <c r="AO278" i="1"/>
  <c r="AM299" i="1"/>
  <c r="AX299" i="1"/>
  <c r="AQ284" i="1"/>
  <c r="AR284" i="1" s="1"/>
  <c r="AS284" i="1" s="1"/>
  <c r="AP284" i="1"/>
  <c r="AO284" i="1"/>
  <c r="AX78" i="1"/>
  <c r="AM78" i="1"/>
  <c r="AC234" i="1"/>
  <c r="AZ234" i="1"/>
  <c r="BA234" i="1" s="1"/>
  <c r="BB234" i="1" s="1"/>
  <c r="AZ41" i="1"/>
  <c r="AC41" i="1"/>
  <c r="AX34" i="1"/>
  <c r="AM34" i="1"/>
  <c r="AY276" i="1"/>
  <c r="BA276" i="1"/>
  <c r="BB276" i="1" s="1"/>
  <c r="AQ325" i="1"/>
  <c r="AR325" i="1" s="1"/>
  <c r="AS325" i="1" s="1"/>
  <c r="AZ57" i="1"/>
  <c r="AC57" i="1"/>
  <c r="BA320" i="1"/>
  <c r="BB320" i="1" s="1"/>
  <c r="AY320" i="1"/>
  <c r="AZ121" i="1"/>
  <c r="AC121" i="1"/>
  <c r="AZ269" i="1"/>
  <c r="BA269" i="1" s="1"/>
  <c r="BB269" i="1" s="1"/>
  <c r="AC269" i="1"/>
  <c r="AX62" i="1"/>
  <c r="AM62" i="1"/>
  <c r="AC74" i="1"/>
  <c r="AZ74" i="1"/>
  <c r="AZ125" i="1"/>
  <c r="AC125" i="1"/>
  <c r="AZ112" i="1"/>
  <c r="AC112" i="1"/>
  <c r="AZ82" i="1"/>
  <c r="AC82" i="1"/>
  <c r="AO316" i="1"/>
  <c r="AZ227" i="1"/>
  <c r="BA227" i="1" s="1"/>
  <c r="BB227" i="1" s="1"/>
  <c r="AC227" i="1"/>
  <c r="AZ38" i="1"/>
  <c r="AC38" i="1"/>
  <c r="AC343" i="1"/>
  <c r="AZ343" i="1"/>
  <c r="BA343" i="1" s="1"/>
  <c r="BB343" i="1" s="1"/>
  <c r="AO215" i="1"/>
  <c r="AZ28" i="1"/>
  <c r="AC28" i="1"/>
  <c r="AX142" i="1"/>
  <c r="AM142" i="1"/>
  <c r="AO275" i="1"/>
  <c r="AP275" i="1"/>
  <c r="AQ275" i="1"/>
  <c r="AR275" i="1" s="1"/>
  <c r="AS275" i="1" s="1"/>
  <c r="AZ142" i="1"/>
  <c r="AC142" i="1"/>
  <c r="AZ58" i="1"/>
  <c r="AC58" i="1"/>
  <c r="BA338" i="1"/>
  <c r="BB338" i="1" s="1"/>
  <c r="AY338" i="1"/>
  <c r="AP218" i="1"/>
  <c r="BA184" i="1"/>
  <c r="BB184" i="1" s="1"/>
  <c r="AY184" i="1"/>
  <c r="AC192" i="1"/>
  <c r="AP192" i="1" s="1"/>
  <c r="AQ192" i="1" s="1"/>
  <c r="AW192" i="1"/>
  <c r="AX192" i="1" s="1"/>
  <c r="AO298" i="1"/>
  <c r="BA162" i="1"/>
  <c r="BB162" i="1" s="1"/>
  <c r="AY162" i="1"/>
  <c r="AX89" i="1"/>
  <c r="AM89" i="1"/>
  <c r="AZ45" i="1"/>
  <c r="AC45" i="1"/>
  <c r="AX147" i="1"/>
  <c r="AM147" i="1"/>
  <c r="AC323" i="1"/>
  <c r="AZ323" i="1"/>
  <c r="BA323" i="1" s="1"/>
  <c r="BB323" i="1" s="1"/>
  <c r="AZ96" i="1"/>
  <c r="AC96" i="1"/>
  <c r="AZ30" i="1"/>
  <c r="AC30" i="1"/>
  <c r="AQ357" i="1"/>
  <c r="AR357" i="1" s="1"/>
  <c r="AS357" i="1" s="1"/>
  <c r="AP357" i="1"/>
  <c r="AO357" i="1"/>
  <c r="AJ111" i="1"/>
  <c r="AL111" i="1"/>
  <c r="AO267" i="1"/>
  <c r="AQ267" i="1"/>
  <c r="AR267" i="1" s="1"/>
  <c r="AS267" i="1" s="1"/>
  <c r="AP267" i="1"/>
  <c r="AM172" i="1"/>
  <c r="AX172" i="1"/>
  <c r="AC85" i="1"/>
  <c r="AZ85" i="1"/>
  <c r="AM63" i="1"/>
  <c r="AX63" i="1"/>
  <c r="AX102" i="1"/>
  <c r="AM102" i="1"/>
  <c r="AZ143" i="1"/>
  <c r="AC143" i="1"/>
  <c r="AO259" i="1"/>
  <c r="AQ259" i="1"/>
  <c r="AR259" i="1" s="1"/>
  <c r="AS259" i="1" s="1"/>
  <c r="AP259" i="1"/>
  <c r="AM77" i="1"/>
  <c r="AX77" i="1"/>
  <c r="AY239" i="1"/>
  <c r="BA239" i="1"/>
  <c r="BB239" i="1" s="1"/>
  <c r="AP233" i="1"/>
  <c r="BA165" i="1"/>
  <c r="BB165" i="1" s="1"/>
  <c r="AY165" i="1"/>
  <c r="AC328" i="1"/>
  <c r="AZ328" i="1"/>
  <c r="BA328" i="1" s="1"/>
  <c r="BB328" i="1" s="1"/>
  <c r="AZ253" i="1"/>
  <c r="BA253" i="1" s="1"/>
  <c r="BB253" i="1" s="1"/>
  <c r="AC253" i="1"/>
  <c r="AZ14" i="1"/>
  <c r="AC14" i="1"/>
  <c r="AZ289" i="1"/>
  <c r="BA289" i="1" s="1"/>
  <c r="BB289" i="1" s="1"/>
  <c r="AC289" i="1"/>
  <c r="AZ224" i="1"/>
  <c r="AC224" i="1"/>
  <c r="AC51" i="1"/>
  <c r="AZ51" i="1"/>
  <c r="AZ90" i="1"/>
  <c r="AC90" i="1"/>
  <c r="AX115" i="1"/>
  <c r="AM115" i="1"/>
  <c r="AM141" i="1"/>
  <c r="AX141" i="1"/>
  <c r="AZ62" i="1"/>
  <c r="AC62" i="1"/>
  <c r="AX83" i="1"/>
  <c r="AM83" i="1"/>
  <c r="AM188" i="1"/>
  <c r="AX188" i="1"/>
  <c r="AM134" i="1"/>
  <c r="AX134" i="1"/>
  <c r="AM123" i="1"/>
  <c r="AX123" i="1"/>
  <c r="AM15" i="1"/>
  <c r="AX15" i="1"/>
  <c r="AX137" i="1"/>
  <c r="AM137" i="1"/>
  <c r="AM27" i="1"/>
  <c r="AX27" i="1"/>
  <c r="AX106" i="1"/>
  <c r="AM106" i="1"/>
  <c r="AM36" i="1"/>
  <c r="AX36" i="1"/>
  <c r="AZ145" i="1"/>
  <c r="AC145" i="1"/>
  <c r="AZ340" i="1"/>
  <c r="BA340" i="1" s="1"/>
  <c r="BB340" i="1" s="1"/>
  <c r="AC340" i="1"/>
  <c r="AZ73" i="1"/>
  <c r="AC73" i="1"/>
  <c r="AC293" i="1"/>
  <c r="AZ293" i="1"/>
  <c r="BA293" i="1" s="1"/>
  <c r="BB293" i="1" s="1"/>
  <c r="AZ133" i="1"/>
  <c r="AC133" i="1"/>
  <c r="AX41" i="1"/>
  <c r="AM41" i="1"/>
  <c r="AZ261" i="1"/>
  <c r="BA261" i="1" s="1"/>
  <c r="BB261" i="1" s="1"/>
  <c r="AC261" i="1"/>
  <c r="AY164" i="1"/>
  <c r="BA164" i="1"/>
  <c r="BB164" i="1" s="1"/>
  <c r="AC360" i="1"/>
  <c r="AQ360" i="1" s="1"/>
  <c r="AR360" i="1" s="1"/>
  <c r="AS360" i="1" s="1"/>
  <c r="AZ360" i="1"/>
  <c r="AQ303" i="1"/>
  <c r="AR303" i="1" s="1"/>
  <c r="AS303" i="1" s="1"/>
  <c r="AP303" i="1"/>
  <c r="AO303" i="1"/>
  <c r="AZ118" i="1"/>
  <c r="AC118" i="1"/>
  <c r="AM187" i="1"/>
  <c r="AP191" i="1"/>
  <c r="AQ191" i="1" s="1"/>
  <c r="AO191" i="1"/>
  <c r="AM146" i="1"/>
  <c r="AX146" i="1"/>
  <c r="AY286" i="1"/>
  <c r="BA286" i="1"/>
  <c r="BB286" i="1" s="1"/>
  <c r="AY289" i="1"/>
  <c r="AY269" i="1"/>
  <c r="AJ43" i="1"/>
  <c r="AL43" i="1"/>
  <c r="AC147" i="1"/>
  <c r="AZ147" i="1"/>
  <c r="AJ95" i="1"/>
  <c r="AL95" i="1"/>
  <c r="AP170" i="1"/>
  <c r="AQ170" i="1" s="1"/>
  <c r="AO170" i="1"/>
  <c r="AC68" i="1"/>
  <c r="AZ68" i="1"/>
  <c r="AM212" i="1"/>
  <c r="AX212" i="1"/>
  <c r="AY166" i="1"/>
  <c r="BA166" i="1"/>
  <c r="BB166" i="1" s="1"/>
  <c r="BA233" i="1"/>
  <c r="BB233" i="1" s="1"/>
  <c r="AY233" i="1"/>
  <c r="AX14" i="1"/>
  <c r="AM14" i="1"/>
  <c r="AM195" i="1"/>
  <c r="AX191" i="1"/>
  <c r="AM191" i="1"/>
  <c r="AX10" i="1"/>
  <c r="AM10" i="1"/>
  <c r="AX22" i="1"/>
  <c r="AM22" i="1"/>
  <c r="AX353" i="1"/>
  <c r="AM353" i="1"/>
  <c r="AX85" i="1"/>
  <c r="AM85" i="1"/>
  <c r="AM117" i="1"/>
  <c r="AX117" i="1"/>
  <c r="BA307" i="1"/>
  <c r="BB307" i="1" s="1"/>
  <c r="AY307" i="1"/>
  <c r="AZ53" i="1"/>
  <c r="AC53" i="1"/>
  <c r="BA339" i="1"/>
  <c r="BB339" i="1" s="1"/>
  <c r="AY339" i="1"/>
  <c r="AQ278" i="1"/>
  <c r="AR278" i="1" s="1"/>
  <c r="AS278" i="1" s="1"/>
  <c r="AZ54" i="1"/>
  <c r="AC54" i="1"/>
  <c r="AP299" i="1"/>
  <c r="AQ299" i="1"/>
  <c r="AR299" i="1" s="1"/>
  <c r="AS299" i="1" s="1"/>
  <c r="AO299" i="1"/>
  <c r="AZ43" i="1"/>
  <c r="AC43" i="1"/>
  <c r="BA354" i="1"/>
  <c r="BB354" i="1" s="1"/>
  <c r="AY354" i="1"/>
  <c r="BA185" i="1"/>
  <c r="BB185" i="1" s="1"/>
  <c r="AY185" i="1"/>
  <c r="AC345" i="1"/>
  <c r="AZ345" i="1"/>
  <c r="BA345" i="1" s="1"/>
  <c r="BB345" i="1" s="1"/>
  <c r="AX65" i="1"/>
  <c r="AM65" i="1"/>
  <c r="AL23" i="1"/>
  <c r="AJ23" i="1"/>
  <c r="AM243" i="1"/>
  <c r="AX243" i="1"/>
  <c r="AM20" i="1"/>
  <c r="AX20" i="1"/>
  <c r="AZ20" i="1"/>
  <c r="AC20" i="1"/>
  <c r="AM121" i="1"/>
  <c r="AX121" i="1"/>
  <c r="AC76" i="1"/>
  <c r="AZ76" i="1"/>
  <c r="AY343" i="1"/>
  <c r="AZ226" i="1"/>
  <c r="BA226" i="1" s="1"/>
  <c r="BB226" i="1" s="1"/>
  <c r="AC226" i="1"/>
  <c r="AZ61" i="1"/>
  <c r="AC61" i="1"/>
  <c r="AZ33" i="1"/>
  <c r="AC33" i="1"/>
  <c r="AY272" i="1"/>
  <c r="AM138" i="1"/>
  <c r="AX138" i="1"/>
  <c r="AY176" i="1"/>
  <c r="BA176" i="1"/>
  <c r="BB176" i="1" s="1"/>
  <c r="BA355" i="1"/>
  <c r="BB355" i="1" s="1"/>
  <c r="AY355" i="1"/>
  <c r="AC315" i="1"/>
  <c r="AZ315" i="1"/>
  <c r="BA315" i="1" s="1"/>
  <c r="BB315" i="1" s="1"/>
  <c r="BA251" i="1"/>
  <c r="BB251" i="1" s="1"/>
  <c r="AY251" i="1"/>
  <c r="AZ111" i="1"/>
  <c r="AC111" i="1"/>
  <c r="AZ64" i="1"/>
  <c r="AC64" i="1"/>
  <c r="AZ137" i="1"/>
  <c r="AC137" i="1"/>
  <c r="AZ291" i="1"/>
  <c r="BA291" i="1" s="1"/>
  <c r="BB291" i="1" s="1"/>
  <c r="AC291" i="1"/>
  <c r="AL133" i="1"/>
  <c r="AJ133" i="1"/>
  <c r="AZ322" i="1"/>
  <c r="BA322" i="1" s="1"/>
  <c r="BB322" i="1" s="1"/>
  <c r="AC322" i="1"/>
  <c r="AZ136" i="1"/>
  <c r="AC136" i="1"/>
  <c r="BA154" i="1"/>
  <c r="AY154" i="1"/>
  <c r="AC34" i="1"/>
  <c r="AZ34" i="1"/>
  <c r="AZ70" i="1"/>
  <c r="AC70" i="1"/>
  <c r="AM16" i="1"/>
  <c r="AX16" i="1"/>
  <c r="AC288" i="1"/>
  <c r="AZ288" i="1"/>
  <c r="BA288" i="1" s="1"/>
  <c r="BB288" i="1" s="1"/>
  <c r="AQ298" i="1"/>
  <c r="AR298" i="1" s="1"/>
  <c r="AS298" i="1" s="1"/>
  <c r="BA347" i="1"/>
  <c r="BB347" i="1" s="1"/>
  <c r="AY347" i="1"/>
  <c r="AJ120" i="1"/>
  <c r="AL120" i="1"/>
  <c r="AZ238" i="1"/>
  <c r="BA238" i="1" s="1"/>
  <c r="BB238" i="1" s="1"/>
  <c r="AC238" i="1"/>
  <c r="AZ106" i="1"/>
  <c r="AC106" i="1"/>
  <c r="BA341" i="1"/>
  <c r="BB341" i="1" s="1"/>
  <c r="AY341" i="1"/>
  <c r="AM58" i="1"/>
  <c r="AX58" i="1"/>
  <c r="AZ13" i="1"/>
  <c r="AC13" i="1"/>
  <c r="AC342" i="1"/>
  <c r="AZ342" i="1"/>
  <c r="BA342" i="1" s="1"/>
  <c r="BB342" i="1" s="1"/>
  <c r="AX37" i="1"/>
  <c r="BA37" i="1" s="1"/>
  <c r="BB37" i="1" s="1"/>
  <c r="AM37" i="1"/>
  <c r="BA290" i="1"/>
  <c r="BB290" i="1" s="1"/>
  <c r="AY290" i="1"/>
  <c r="BA163" i="1"/>
  <c r="BB163" i="1" s="1"/>
  <c r="AY163" i="1"/>
  <c r="AX336" i="1"/>
  <c r="AM336" i="1"/>
  <c r="AJ21" i="1"/>
  <c r="AL21" i="1"/>
  <c r="AC195" i="1"/>
  <c r="AO195" i="1" s="1"/>
  <c r="AW195" i="1"/>
  <c r="AX195" i="1" s="1"/>
  <c r="AL358" i="1"/>
  <c r="AJ358" i="1"/>
  <c r="AZ353" i="1"/>
  <c r="AC353" i="1"/>
  <c r="AO353" i="1" s="1"/>
  <c r="AP210" i="1"/>
  <c r="AQ210" i="1" s="1"/>
  <c r="AR210" i="1" s="1"/>
  <c r="AC15" i="1"/>
  <c r="AZ15" i="1"/>
  <c r="AJ48" i="1"/>
  <c r="AL48" i="1"/>
  <c r="AM81" i="1"/>
  <c r="AX81" i="1"/>
  <c r="AM88" i="1"/>
  <c r="AX88" i="1"/>
  <c r="BA282" i="1"/>
  <c r="BB282" i="1" s="1"/>
  <c r="AY282" i="1"/>
  <c r="AQ233" i="1"/>
  <c r="AR233" i="1" s="1"/>
  <c r="AS233" i="1" s="1"/>
  <c r="AZ88" i="1"/>
  <c r="AC88" i="1"/>
  <c r="AY278" i="1"/>
  <c r="BA278" i="1"/>
  <c r="BB278" i="1" s="1"/>
  <c r="AP216" i="1"/>
  <c r="AQ216" i="1" s="1"/>
  <c r="AR216" i="1" s="1"/>
  <c r="AZ26" i="1"/>
  <c r="AC26" i="1"/>
  <c r="AX116" i="1"/>
  <c r="AM116" i="1"/>
  <c r="AX54" i="1"/>
  <c r="AM54" i="1"/>
  <c r="BA270" i="1"/>
  <c r="BB270" i="1" s="1"/>
  <c r="AY270" i="1"/>
  <c r="AZ56" i="1"/>
  <c r="AC56" i="1"/>
  <c r="AQ296" i="1"/>
  <c r="AR296" i="1" s="1"/>
  <c r="AS296" i="1" s="1"/>
  <c r="AO296" i="1"/>
  <c r="AP296" i="1"/>
  <c r="AZ272" i="1"/>
  <c r="BA272" i="1" s="1"/>
  <c r="BB272" i="1" s="1"/>
  <c r="AC272" i="1"/>
  <c r="AC280" i="1"/>
  <c r="AZ280" i="1"/>
  <c r="BA280" i="1" s="1"/>
  <c r="BB280" i="1" s="1"/>
  <c r="AZ243" i="1"/>
  <c r="AC243" i="1"/>
  <c r="AQ243" i="1" s="1"/>
  <c r="AR243" i="1" s="1"/>
  <c r="AS243" i="1" s="1"/>
  <c r="BA186" i="1"/>
  <c r="BB186" i="1" s="1"/>
  <c r="AY186" i="1"/>
  <c r="BA329" i="1"/>
  <c r="BB329" i="1" s="1"/>
  <c r="AY329" i="1"/>
  <c r="AL33" i="1"/>
  <c r="AJ33" i="1"/>
  <c r="AZ19" i="1"/>
  <c r="AC19" i="1"/>
  <c r="AY268" i="1"/>
  <c r="BA268" i="1"/>
  <c r="BB268" i="1" s="1"/>
  <c r="AY232" i="1"/>
  <c r="BA232" i="1"/>
  <c r="BB232" i="1" s="1"/>
  <c r="AM118" i="1"/>
  <c r="AX118" i="1"/>
  <c r="AM98" i="1"/>
  <c r="AX98" i="1"/>
  <c r="AM50" i="1"/>
  <c r="AX50" i="1"/>
  <c r="AZ150" i="1"/>
  <c r="AC150" i="1"/>
  <c r="AP196" i="1"/>
  <c r="AQ196" i="1" s="1"/>
  <c r="AO196" i="1"/>
  <c r="AC257" i="1"/>
  <c r="AZ257" i="1"/>
  <c r="BA257" i="1" s="1"/>
  <c r="BB257" i="1" s="1"/>
  <c r="AY215" i="1"/>
  <c r="BA215" i="1"/>
  <c r="BB215" i="1" s="1"/>
  <c r="AZ123" i="1"/>
  <c r="AC123" i="1"/>
  <c r="AY314" i="1"/>
  <c r="AC228" i="1"/>
  <c r="AZ228" i="1"/>
  <c r="BA228" i="1" s="1"/>
  <c r="BB228" i="1" s="1"/>
  <c r="AM310" i="1"/>
  <c r="AX310" i="1"/>
  <c r="BA155" i="1"/>
  <c r="BB155" i="1" s="1"/>
  <c r="AY155" i="1"/>
  <c r="AZ119" i="1"/>
  <c r="AC119" i="1"/>
  <c r="AP306" i="1"/>
  <c r="AO306" i="1"/>
  <c r="AQ306" i="1"/>
  <c r="AR306" i="1" s="1"/>
  <c r="AS306" i="1" s="1"/>
  <c r="AZ107" i="1"/>
  <c r="AC107" i="1"/>
  <c r="AZ148" i="1"/>
  <c r="AC148" i="1"/>
  <c r="AZ93" i="1"/>
  <c r="AC93" i="1"/>
  <c r="AZ42" i="1"/>
  <c r="AC42" i="1"/>
  <c r="AX46" i="1"/>
  <c r="AM46" i="1"/>
  <c r="AZ81" i="1"/>
  <c r="AC81" i="1"/>
  <c r="AC273" i="1"/>
  <c r="AZ273" i="1"/>
  <c r="BA273" i="1" s="1"/>
  <c r="BB273" i="1" s="1"/>
  <c r="AZ22" i="1"/>
  <c r="AC22" i="1"/>
  <c r="AZ109" i="1"/>
  <c r="AC109" i="1"/>
  <c r="AP243" i="1"/>
  <c r="BA223" i="1"/>
  <c r="BB223" i="1" s="1"/>
  <c r="AY223" i="1"/>
  <c r="AZ40" i="1"/>
  <c r="AC40" i="1"/>
  <c r="AM130" i="1"/>
  <c r="AX130" i="1"/>
  <c r="BA325" i="1"/>
  <c r="BB325" i="1" s="1"/>
  <c r="AY325" i="1"/>
  <c r="AP337" i="1"/>
  <c r="AQ337" i="1"/>
  <c r="AR337" i="1" s="1"/>
  <c r="AS337" i="1" s="1"/>
  <c r="AO337" i="1"/>
  <c r="AX204" i="1"/>
  <c r="AM204" i="1"/>
  <c r="AZ104" i="1"/>
  <c r="AC104" i="1"/>
  <c r="AY175" i="1"/>
  <c r="BA175" i="1"/>
  <c r="BB175" i="1" s="1"/>
  <c r="AP330" i="1"/>
  <c r="AO330" i="1"/>
  <c r="AQ330" i="1"/>
  <c r="AR330" i="1" s="1"/>
  <c r="AS330" i="1" s="1"/>
  <c r="AZ25" i="1"/>
  <c r="AC25" i="1"/>
  <c r="AL26" i="1"/>
  <c r="AJ26" i="1"/>
  <c r="AZ314" i="1"/>
  <c r="BA314" i="1" s="1"/>
  <c r="BB314" i="1" s="1"/>
  <c r="AC314" i="1"/>
  <c r="AJ55" i="1"/>
  <c r="AL55" i="1"/>
  <c r="AC312" i="1"/>
  <c r="AZ312" i="1"/>
  <c r="BA312" i="1" s="1"/>
  <c r="BB312" i="1" s="1"/>
  <c r="AY256" i="1"/>
  <c r="BA256" i="1"/>
  <c r="BB256" i="1" s="1"/>
  <c r="AM59" i="1"/>
  <c r="AX59" i="1"/>
  <c r="AL94" i="1"/>
  <c r="AJ94" i="1"/>
  <c r="AZ27" i="1"/>
  <c r="AC27" i="1"/>
  <c r="AC292" i="1"/>
  <c r="AZ292" i="1"/>
  <c r="BA292" i="1" s="1"/>
  <c r="BB292" i="1" s="1"/>
  <c r="AZ144" i="1"/>
  <c r="AC144" i="1"/>
  <c r="BA263" i="1"/>
  <c r="BB263" i="1" s="1"/>
  <c r="AY263" i="1"/>
  <c r="BA219" i="1"/>
  <c r="BB219" i="1" s="1"/>
  <c r="AY219" i="1"/>
  <c r="AZ47" i="1"/>
  <c r="AC47" i="1"/>
  <c r="AZ245" i="1"/>
  <c r="BA245" i="1" s="1"/>
  <c r="BB245" i="1" s="1"/>
  <c r="AC245" i="1"/>
  <c r="AZ108" i="1"/>
  <c r="AC108" i="1"/>
  <c r="AZ83" i="1"/>
  <c r="AC83" i="1"/>
  <c r="AZ324" i="1"/>
  <c r="BA324" i="1" s="1"/>
  <c r="BB324" i="1" s="1"/>
  <c r="AC324" i="1"/>
  <c r="AM72" i="1"/>
  <c r="AX72" i="1"/>
  <c r="AY174" i="1"/>
  <c r="BA174" i="1"/>
  <c r="BB174" i="1" s="1"/>
  <c r="AC310" i="1"/>
  <c r="AQ310" i="1" s="1"/>
  <c r="AR310" i="1" s="1"/>
  <c r="AS310" i="1" s="1"/>
  <c r="AZ310" i="1"/>
  <c r="AZ94" i="1"/>
  <c r="AC94" i="1"/>
  <c r="AZ95" i="1"/>
  <c r="AC95" i="1"/>
  <c r="AZ116" i="1"/>
  <c r="AC116" i="1"/>
  <c r="AY207" i="1"/>
  <c r="BA207" i="1"/>
  <c r="BB207" i="1" s="1"/>
  <c r="AX104" i="1"/>
  <c r="AM104" i="1"/>
  <c r="AX145" i="1"/>
  <c r="AM145" i="1"/>
  <c r="AM74" i="1"/>
  <c r="AX74" i="1"/>
  <c r="AX40" i="1"/>
  <c r="AM40" i="1"/>
  <c r="AM66" i="1"/>
  <c r="AX66" i="1"/>
  <c r="AM136" i="1"/>
  <c r="AX136" i="1"/>
  <c r="AM71" i="1"/>
  <c r="AX71" i="1"/>
  <c r="AM75" i="1"/>
  <c r="AX75" i="1"/>
  <c r="AX31" i="1"/>
  <c r="AM31" i="1"/>
  <c r="AM67" i="1"/>
  <c r="AX67" i="1"/>
  <c r="AM97" i="1"/>
  <c r="AX97" i="1"/>
  <c r="AQ316" i="1" l="1"/>
  <c r="AR316" i="1" s="1"/>
  <c r="AS316" i="1" s="1"/>
  <c r="AP207" i="1"/>
  <c r="AQ207" i="1" s="1"/>
  <c r="AR207" i="1" s="1"/>
  <c r="AO207" i="1"/>
  <c r="BA246" i="1"/>
  <c r="BB246" i="1" s="1"/>
  <c r="BA304" i="1"/>
  <c r="BB304" i="1" s="1"/>
  <c r="AP205" i="1"/>
  <c r="AQ205" i="1" s="1"/>
  <c r="AR205" i="1" s="1"/>
  <c r="AO205" i="1"/>
  <c r="AY254" i="1"/>
  <c r="BA254" i="1"/>
  <c r="BB254" i="1" s="1"/>
  <c r="AX205" i="1"/>
  <c r="AM205" i="1"/>
  <c r="BA259" i="1"/>
  <c r="BB259" i="1" s="1"/>
  <c r="AY351" i="1"/>
  <c r="BA351" i="1"/>
  <c r="BB351" i="1" s="1"/>
  <c r="AO243" i="1"/>
  <c r="BA183" i="1"/>
  <c r="BB183" i="1" s="1"/>
  <c r="AY183" i="1"/>
  <c r="BA295" i="1"/>
  <c r="BB295" i="1" s="1"/>
  <c r="AY178" i="1"/>
  <c r="BA178" i="1"/>
  <c r="BB178" i="1" s="1"/>
  <c r="BA330" i="1"/>
  <c r="BB330" i="1" s="1"/>
  <c r="AP189" i="1"/>
  <c r="AQ189" i="1" s="1"/>
  <c r="BA156" i="1"/>
  <c r="BB156" i="1" s="1"/>
  <c r="AY156" i="1"/>
  <c r="BA173" i="1"/>
  <c r="BB173" i="1" s="1"/>
  <c r="AY173" i="1"/>
  <c r="BA303" i="1"/>
  <c r="BB303" i="1" s="1"/>
  <c r="BA313" i="1"/>
  <c r="BB313" i="1" s="1"/>
  <c r="BA262" i="1"/>
  <c r="BB262" i="1" s="1"/>
  <c r="AY262" i="1"/>
  <c r="AO336" i="1"/>
  <c r="AP336" i="1"/>
  <c r="BA39" i="1"/>
  <c r="BB39" i="1" s="1"/>
  <c r="AP310" i="1"/>
  <c r="AP360" i="1"/>
  <c r="AP185" i="1"/>
  <c r="AQ185" i="1" s="1"/>
  <c r="AO185" i="1"/>
  <c r="BA182" i="1"/>
  <c r="BB182" i="1" s="1"/>
  <c r="AY182" i="1"/>
  <c r="BA284" i="1"/>
  <c r="BB284" i="1" s="1"/>
  <c r="AP309" i="1"/>
  <c r="AQ301" i="1"/>
  <c r="AR301" i="1" s="1"/>
  <c r="AS301" i="1" s="1"/>
  <c r="BA359" i="1"/>
  <c r="BB359" i="1" s="1"/>
  <c r="AY359" i="1"/>
  <c r="AO192" i="1"/>
  <c r="BA168" i="1"/>
  <c r="BB168" i="1" s="1"/>
  <c r="AY168" i="1"/>
  <c r="BA171" i="1"/>
  <c r="BB171" i="1" s="1"/>
  <c r="AY171" i="1"/>
  <c r="BA192" i="1"/>
  <c r="BB192" i="1" s="1"/>
  <c r="AY192" i="1"/>
  <c r="AY361" i="1"/>
  <c r="AX149" i="1"/>
  <c r="AM149" i="1"/>
  <c r="AQ238" i="1"/>
  <c r="AR238" i="1" s="1"/>
  <c r="AS238" i="1" s="1"/>
  <c r="AP238" i="1"/>
  <c r="AO238" i="1"/>
  <c r="AY40" i="1"/>
  <c r="BA40" i="1"/>
  <c r="BB40" i="1" s="1"/>
  <c r="AO312" i="1"/>
  <c r="AP312" i="1"/>
  <c r="AQ312" i="1"/>
  <c r="AR312" i="1" s="1"/>
  <c r="AS312" i="1" s="1"/>
  <c r="BA65" i="1"/>
  <c r="BB65" i="1" s="1"/>
  <c r="AY65" i="1"/>
  <c r="AX111" i="1"/>
  <c r="AM111" i="1"/>
  <c r="BA97" i="1"/>
  <c r="BB97" i="1" s="1"/>
  <c r="AY97" i="1"/>
  <c r="BA71" i="1"/>
  <c r="BB71" i="1" s="1"/>
  <c r="AY71" i="1"/>
  <c r="AY74" i="1"/>
  <c r="BA74" i="1"/>
  <c r="BB74" i="1" s="1"/>
  <c r="AX55" i="1"/>
  <c r="AM55" i="1"/>
  <c r="BA204" i="1"/>
  <c r="BB204" i="1" s="1"/>
  <c r="AY204" i="1"/>
  <c r="BA46" i="1"/>
  <c r="BB46" i="1" s="1"/>
  <c r="AY46" i="1"/>
  <c r="AY310" i="1"/>
  <c r="BA310" i="1"/>
  <c r="BB310" i="1" s="1"/>
  <c r="BA50" i="1"/>
  <c r="BB50" i="1" s="1"/>
  <c r="AY50" i="1"/>
  <c r="AO310" i="1"/>
  <c r="AQ280" i="1"/>
  <c r="AR280" i="1" s="1"/>
  <c r="AS280" i="1" s="1"/>
  <c r="AP280" i="1"/>
  <c r="AO280" i="1"/>
  <c r="BA116" i="1"/>
  <c r="BB116" i="1" s="1"/>
  <c r="AY58" i="1"/>
  <c r="BA58" i="1"/>
  <c r="BB58" i="1" s="1"/>
  <c r="AM120" i="1"/>
  <c r="AX120" i="1"/>
  <c r="BA120" i="1" s="1"/>
  <c r="BB120" i="1" s="1"/>
  <c r="BA20" i="1"/>
  <c r="BB20" i="1" s="1"/>
  <c r="AY20" i="1"/>
  <c r="AO360" i="1"/>
  <c r="BA10" i="1"/>
  <c r="BB10" i="1" s="1"/>
  <c r="AY10" i="1"/>
  <c r="BA188" i="1"/>
  <c r="BB188" i="1" s="1"/>
  <c r="AY188" i="1"/>
  <c r="AP289" i="1"/>
  <c r="AO289" i="1"/>
  <c r="AQ289" i="1"/>
  <c r="AR289" i="1" s="1"/>
  <c r="AS289" i="1" s="1"/>
  <c r="BA34" i="1"/>
  <c r="BB34" i="1" s="1"/>
  <c r="AY34" i="1"/>
  <c r="AQ283" i="1"/>
  <c r="AR283" i="1" s="1"/>
  <c r="AS283" i="1" s="1"/>
  <c r="AO283" i="1"/>
  <c r="AP283" i="1"/>
  <c r="BA47" i="1"/>
  <c r="BB47" i="1" s="1"/>
  <c r="AY47" i="1"/>
  <c r="BA126" i="1"/>
  <c r="BB126" i="1" s="1"/>
  <c r="AY126" i="1"/>
  <c r="BA53" i="1"/>
  <c r="BB53" i="1" s="1"/>
  <c r="BA124" i="1"/>
  <c r="BB124" i="1" s="1"/>
  <c r="BA122" i="1"/>
  <c r="BB122" i="1" s="1"/>
  <c r="AY122" i="1"/>
  <c r="AO309" i="1"/>
  <c r="BA135" i="1"/>
  <c r="BB135" i="1" s="1"/>
  <c r="AY135" i="1"/>
  <c r="AO301" i="1"/>
  <c r="AY69" i="1"/>
  <c r="BA69" i="1"/>
  <c r="BB69" i="1" s="1"/>
  <c r="AP195" i="1"/>
  <c r="AQ195" i="1" s="1"/>
  <c r="BA119" i="1"/>
  <c r="BB119" i="1" s="1"/>
  <c r="AY119" i="1"/>
  <c r="BA224" i="1"/>
  <c r="BB224" i="1" s="1"/>
  <c r="AQ272" i="1"/>
  <c r="AR272" i="1" s="1"/>
  <c r="AS272" i="1" s="1"/>
  <c r="AP272" i="1"/>
  <c r="AO272" i="1"/>
  <c r="AO232" i="1"/>
  <c r="AQ232" i="1"/>
  <c r="AR232" i="1" s="1"/>
  <c r="AS232" i="1" s="1"/>
  <c r="AP232" i="1"/>
  <c r="BA24" i="1"/>
  <c r="BB24" i="1" s="1"/>
  <c r="AY24" i="1"/>
  <c r="AQ332" i="1"/>
  <c r="AR332" i="1" s="1"/>
  <c r="AS332" i="1" s="1"/>
  <c r="AP332" i="1"/>
  <c r="AO332" i="1"/>
  <c r="AQ339" i="1"/>
  <c r="AR339" i="1" s="1"/>
  <c r="AS339" i="1" s="1"/>
  <c r="AP339" i="1"/>
  <c r="AO339" i="1"/>
  <c r="AM29" i="1"/>
  <c r="AX29" i="1"/>
  <c r="AM45" i="1"/>
  <c r="AX45" i="1"/>
  <c r="AQ236" i="1"/>
  <c r="AR236" i="1" s="1"/>
  <c r="AS236" i="1" s="1"/>
  <c r="AP236" i="1"/>
  <c r="AO236" i="1"/>
  <c r="BA67" i="1"/>
  <c r="BB67" i="1" s="1"/>
  <c r="AY67" i="1"/>
  <c r="AY136" i="1"/>
  <c r="BA136" i="1"/>
  <c r="BB136" i="1" s="1"/>
  <c r="BA72" i="1"/>
  <c r="BB72" i="1" s="1"/>
  <c r="AY72" i="1"/>
  <c r="AQ245" i="1"/>
  <c r="AR245" i="1" s="1"/>
  <c r="AS245" i="1" s="1"/>
  <c r="AP245" i="1"/>
  <c r="AO245" i="1"/>
  <c r="BA59" i="1"/>
  <c r="BB59" i="1" s="1"/>
  <c r="AY59" i="1"/>
  <c r="AQ314" i="1"/>
  <c r="AR314" i="1" s="1"/>
  <c r="AS314" i="1" s="1"/>
  <c r="AO314" i="1"/>
  <c r="AP314" i="1"/>
  <c r="AY98" i="1"/>
  <c r="BA98" i="1"/>
  <c r="BB98" i="1" s="1"/>
  <c r="AM21" i="1"/>
  <c r="AX21" i="1"/>
  <c r="AO322" i="1"/>
  <c r="AP322" i="1"/>
  <c r="AQ322" i="1"/>
  <c r="AR322" i="1" s="1"/>
  <c r="AS322" i="1" s="1"/>
  <c r="BA243" i="1"/>
  <c r="BB243" i="1" s="1"/>
  <c r="AY243" i="1"/>
  <c r="BA85" i="1"/>
  <c r="BB85" i="1" s="1"/>
  <c r="AY85" i="1"/>
  <c r="AY191" i="1"/>
  <c r="BA191" i="1"/>
  <c r="BB191" i="1" s="1"/>
  <c r="AY187" i="1"/>
  <c r="BA187" i="1"/>
  <c r="BB187" i="1" s="1"/>
  <c r="AY36" i="1"/>
  <c r="BA36" i="1"/>
  <c r="BB36" i="1" s="1"/>
  <c r="AY15" i="1"/>
  <c r="BA15" i="1"/>
  <c r="BB15" i="1" s="1"/>
  <c r="AY172" i="1"/>
  <c r="BA172" i="1"/>
  <c r="BB172" i="1" s="1"/>
  <c r="BA89" i="1"/>
  <c r="BB89" i="1" s="1"/>
  <c r="AY89" i="1"/>
  <c r="AQ343" i="1"/>
  <c r="AR343" i="1" s="1"/>
  <c r="AS343" i="1" s="1"/>
  <c r="AP343" i="1"/>
  <c r="AO343" i="1"/>
  <c r="BA299" i="1"/>
  <c r="BB299" i="1" s="1"/>
  <c r="AY299" i="1"/>
  <c r="AX52" i="1"/>
  <c r="AM52" i="1"/>
  <c r="AM125" i="1"/>
  <c r="AX125" i="1"/>
  <c r="AX350" i="1"/>
  <c r="AM350" i="1"/>
  <c r="AY100" i="1"/>
  <c r="BA100" i="1"/>
  <c r="BB100" i="1" s="1"/>
  <c r="BA68" i="1"/>
  <c r="BB68" i="1" s="1"/>
  <c r="AY68" i="1"/>
  <c r="AX51" i="1"/>
  <c r="AM51" i="1"/>
  <c r="BA82" i="1"/>
  <c r="BB82" i="1" s="1"/>
  <c r="AY82" i="1"/>
  <c r="AX114" i="1"/>
  <c r="AM114" i="1"/>
  <c r="BA13" i="1"/>
  <c r="BB13" i="1" s="1"/>
  <c r="AY13" i="1"/>
  <c r="BA109" i="1"/>
  <c r="BB109" i="1" s="1"/>
  <c r="AY109" i="1"/>
  <c r="BA308" i="1"/>
  <c r="BB308" i="1" s="1"/>
  <c r="AY308" i="1"/>
  <c r="BA61" i="1"/>
  <c r="BB61" i="1" s="1"/>
  <c r="AY61" i="1"/>
  <c r="AQ285" i="1"/>
  <c r="AR285" i="1" s="1"/>
  <c r="AS285" i="1" s="1"/>
  <c r="AP285" i="1"/>
  <c r="AO285" i="1"/>
  <c r="AX112" i="1"/>
  <c r="AM112" i="1"/>
  <c r="BA145" i="1"/>
  <c r="BB145" i="1" s="1"/>
  <c r="AY145" i="1"/>
  <c r="AQ228" i="1"/>
  <c r="AR228" i="1" s="1"/>
  <c r="AS228" i="1" s="1"/>
  <c r="AO228" i="1"/>
  <c r="AP228" i="1"/>
  <c r="BA54" i="1"/>
  <c r="BB54" i="1" s="1"/>
  <c r="AY54" i="1"/>
  <c r="BA88" i="1"/>
  <c r="BB88" i="1" s="1"/>
  <c r="AY88" i="1"/>
  <c r="AY195" i="1"/>
  <c r="BA195" i="1"/>
  <c r="BB195" i="1" s="1"/>
  <c r="BA212" i="1"/>
  <c r="BB212" i="1" s="1"/>
  <c r="AY212" i="1"/>
  <c r="AQ293" i="1"/>
  <c r="AR293" i="1" s="1"/>
  <c r="AS293" i="1" s="1"/>
  <c r="AP293" i="1"/>
  <c r="AO293" i="1"/>
  <c r="BA83" i="1"/>
  <c r="BB83" i="1" s="1"/>
  <c r="AY83" i="1"/>
  <c r="BA62" i="1"/>
  <c r="BB62" i="1" s="1"/>
  <c r="AY62" i="1"/>
  <c r="AO281" i="1"/>
  <c r="AQ281" i="1"/>
  <c r="AR281" i="1" s="1"/>
  <c r="AS281" i="1" s="1"/>
  <c r="AP281" i="1"/>
  <c r="BA25" i="1"/>
  <c r="BB25" i="1" s="1"/>
  <c r="BA316" i="1"/>
  <c r="BB316" i="1" s="1"/>
  <c r="AY316" i="1"/>
  <c r="AX90" i="1"/>
  <c r="AM90" i="1"/>
  <c r="AP246" i="1"/>
  <c r="AO246" i="1"/>
  <c r="AQ246" i="1"/>
  <c r="AR246" i="1" s="1"/>
  <c r="AS246" i="1" s="1"/>
  <c r="AP344" i="1"/>
  <c r="AQ344" i="1"/>
  <c r="AR344" i="1" s="1"/>
  <c r="AS344" i="1" s="1"/>
  <c r="AO344" i="1"/>
  <c r="AY327" i="1"/>
  <c r="BA327" i="1"/>
  <c r="BB327" i="1" s="1"/>
  <c r="AX19" i="1"/>
  <c r="AM19" i="1"/>
  <c r="AW383" i="1"/>
  <c r="BA44" i="1"/>
  <c r="BB44" i="1" s="1"/>
  <c r="AY44" i="1"/>
  <c r="AX70" i="1"/>
  <c r="AM70" i="1"/>
  <c r="BA76" i="1"/>
  <c r="BB76" i="1" s="1"/>
  <c r="AY76" i="1"/>
  <c r="AO251" i="1"/>
  <c r="AP251" i="1"/>
  <c r="AQ251" i="1"/>
  <c r="AR251" i="1" s="1"/>
  <c r="AS251" i="1" s="1"/>
  <c r="AQ315" i="1"/>
  <c r="AR315" i="1" s="1"/>
  <c r="AS315" i="1" s="1"/>
  <c r="AP315" i="1"/>
  <c r="AO315" i="1"/>
  <c r="AP346" i="1"/>
  <c r="AQ346" i="1"/>
  <c r="AR346" i="1" s="1"/>
  <c r="AS346" i="1" s="1"/>
  <c r="AO346" i="1"/>
  <c r="AY301" i="1"/>
  <c r="BA301" i="1"/>
  <c r="BB301" i="1" s="1"/>
  <c r="AM113" i="1"/>
  <c r="AX113" i="1"/>
  <c r="BA353" i="1"/>
  <c r="BB353" i="1" s="1"/>
  <c r="AY353" i="1"/>
  <c r="AO234" i="1"/>
  <c r="AP234" i="1"/>
  <c r="AQ234" i="1"/>
  <c r="AR234" i="1" s="1"/>
  <c r="AS234" i="1" s="1"/>
  <c r="AY144" i="1"/>
  <c r="BA144" i="1"/>
  <c r="BB144" i="1" s="1"/>
  <c r="BA9" i="1"/>
  <c r="AY9" i="1"/>
  <c r="AY96" i="1"/>
  <c r="BA96" i="1"/>
  <c r="BB96" i="1" s="1"/>
  <c r="AX131" i="1"/>
  <c r="AM131" i="1"/>
  <c r="AX99" i="1"/>
  <c r="AM99" i="1"/>
  <c r="AM110" i="1"/>
  <c r="AX110" i="1"/>
  <c r="AY32" i="1"/>
  <c r="BA32" i="1"/>
  <c r="BB32" i="1" s="1"/>
  <c r="AY143" i="1"/>
  <c r="BA143" i="1"/>
  <c r="BB143" i="1" s="1"/>
  <c r="AY150" i="1"/>
  <c r="BA150" i="1"/>
  <c r="BB150" i="1" s="1"/>
  <c r="AM92" i="1"/>
  <c r="AX92" i="1"/>
  <c r="AO187" i="1"/>
  <c r="AP353" i="1"/>
  <c r="AX94" i="1"/>
  <c r="AM94" i="1"/>
  <c r="AP345" i="1"/>
  <c r="AQ345" i="1"/>
  <c r="AR345" i="1" s="1"/>
  <c r="AS345" i="1" s="1"/>
  <c r="AO345" i="1"/>
  <c r="BA115" i="1"/>
  <c r="BB115" i="1" s="1"/>
  <c r="AY115" i="1"/>
  <c r="AQ350" i="1"/>
  <c r="AR350" i="1" s="1"/>
  <c r="AS350" i="1" s="1"/>
  <c r="AP350" i="1"/>
  <c r="AO350" i="1"/>
  <c r="BA128" i="1"/>
  <c r="BB128" i="1" s="1"/>
  <c r="AY128" i="1"/>
  <c r="BA80" i="1"/>
  <c r="BB80" i="1" s="1"/>
  <c r="AY80" i="1"/>
  <c r="AQ257" i="1"/>
  <c r="AR257" i="1" s="1"/>
  <c r="AS257" i="1" s="1"/>
  <c r="AP257" i="1"/>
  <c r="AO257" i="1"/>
  <c r="AY66" i="1"/>
  <c r="BA66" i="1"/>
  <c r="BB66" i="1" s="1"/>
  <c r="AO324" i="1"/>
  <c r="AP324" i="1"/>
  <c r="AQ324" i="1"/>
  <c r="AR324" i="1" s="1"/>
  <c r="AS324" i="1" s="1"/>
  <c r="AO273" i="1"/>
  <c r="AQ273" i="1"/>
  <c r="AR273" i="1" s="1"/>
  <c r="AS273" i="1" s="1"/>
  <c r="AP273" i="1"/>
  <c r="BA118" i="1"/>
  <c r="BB118" i="1" s="1"/>
  <c r="AY118" i="1"/>
  <c r="BA121" i="1"/>
  <c r="BB121" i="1" s="1"/>
  <c r="AY121" i="1"/>
  <c r="AQ261" i="1"/>
  <c r="AR261" i="1" s="1"/>
  <c r="AS261" i="1" s="1"/>
  <c r="AP261" i="1"/>
  <c r="AO261" i="1"/>
  <c r="BA123" i="1"/>
  <c r="BB123" i="1" s="1"/>
  <c r="AY123" i="1"/>
  <c r="AO253" i="1"/>
  <c r="AQ253" i="1"/>
  <c r="AR253" i="1" s="1"/>
  <c r="AS253" i="1" s="1"/>
  <c r="AP253" i="1"/>
  <c r="AO323" i="1"/>
  <c r="AP323" i="1"/>
  <c r="AQ323" i="1"/>
  <c r="AR323" i="1" s="1"/>
  <c r="AS323" i="1" s="1"/>
  <c r="AQ269" i="1"/>
  <c r="AR269" i="1" s="1"/>
  <c r="AS269" i="1" s="1"/>
  <c r="AO269" i="1"/>
  <c r="AP269" i="1"/>
  <c r="BA31" i="1"/>
  <c r="BB31" i="1" s="1"/>
  <c r="AY31" i="1"/>
  <c r="BA104" i="1"/>
  <c r="BB104" i="1" s="1"/>
  <c r="AY104" i="1"/>
  <c r="AQ292" i="1"/>
  <c r="AR292" i="1" s="1"/>
  <c r="AS292" i="1" s="1"/>
  <c r="AO292" i="1"/>
  <c r="AP292" i="1"/>
  <c r="AX26" i="1"/>
  <c r="AM26" i="1"/>
  <c r="AX33" i="1"/>
  <c r="AM33" i="1"/>
  <c r="AY81" i="1"/>
  <c r="BA81" i="1"/>
  <c r="BB81" i="1" s="1"/>
  <c r="BA336" i="1"/>
  <c r="BB336" i="1" s="1"/>
  <c r="AY336" i="1"/>
  <c r="AP342" i="1"/>
  <c r="AO342" i="1"/>
  <c r="AQ342" i="1"/>
  <c r="AR342" i="1" s="1"/>
  <c r="AS342" i="1" s="1"/>
  <c r="AX133" i="1"/>
  <c r="AM133" i="1"/>
  <c r="AX23" i="1"/>
  <c r="AM23" i="1"/>
  <c r="AX43" i="1"/>
  <c r="AM43" i="1"/>
  <c r="BA146" i="1"/>
  <c r="BB146" i="1" s="1"/>
  <c r="AY146" i="1"/>
  <c r="BA106" i="1"/>
  <c r="BB106" i="1" s="1"/>
  <c r="AY106" i="1"/>
  <c r="AY77" i="1"/>
  <c r="BA77" i="1"/>
  <c r="BB77" i="1" s="1"/>
  <c r="BA102" i="1"/>
  <c r="BB102" i="1" s="1"/>
  <c r="AY102" i="1"/>
  <c r="BA142" i="1"/>
  <c r="BB142" i="1" s="1"/>
  <c r="AY142" i="1"/>
  <c r="AO227" i="1"/>
  <c r="AQ227" i="1"/>
  <c r="AR227" i="1" s="1"/>
  <c r="AS227" i="1" s="1"/>
  <c r="AP227" i="1"/>
  <c r="BA64" i="1"/>
  <c r="BB64" i="1" s="1"/>
  <c r="AY64" i="1"/>
  <c r="AO277" i="1"/>
  <c r="AQ277" i="1"/>
  <c r="AR277" i="1" s="1"/>
  <c r="AS277" i="1" s="1"/>
  <c r="AP277" i="1"/>
  <c r="AP252" i="1"/>
  <c r="AO252" i="1"/>
  <c r="AQ252" i="1"/>
  <c r="AR252" i="1" s="1"/>
  <c r="AS252" i="1" s="1"/>
  <c r="AC361" i="1"/>
  <c r="AZ361" i="1"/>
  <c r="AZ378" i="1" s="1"/>
  <c r="AY11" i="1"/>
  <c r="BA11" i="1"/>
  <c r="BB11" i="1" s="1"/>
  <c r="BA93" i="1"/>
  <c r="BB93" i="1" s="1"/>
  <c r="AY93" i="1"/>
  <c r="AQ294" i="1"/>
  <c r="AR294" i="1" s="1"/>
  <c r="AS294" i="1" s="1"/>
  <c r="AO294" i="1"/>
  <c r="AP294" i="1"/>
  <c r="AY170" i="1"/>
  <c r="BA170" i="1"/>
  <c r="BB170" i="1" s="1"/>
  <c r="AM49" i="1"/>
  <c r="AX49" i="1"/>
  <c r="AY148" i="1"/>
  <c r="BA148" i="1"/>
  <c r="BB148" i="1" s="1"/>
  <c r="AO304" i="1"/>
  <c r="AQ304" i="1"/>
  <c r="AR304" i="1" s="1"/>
  <c r="AS304" i="1" s="1"/>
  <c r="AP304" i="1"/>
  <c r="BA196" i="1"/>
  <c r="BB196" i="1" s="1"/>
  <c r="AY196" i="1"/>
  <c r="AQ353" i="1"/>
  <c r="AR353" i="1" s="1"/>
  <c r="AS353" i="1" s="1"/>
  <c r="AQ358" i="1"/>
  <c r="AR358" i="1" s="1"/>
  <c r="AS358" i="1" s="1"/>
  <c r="AP358" i="1"/>
  <c r="AO358" i="1"/>
  <c r="AO288" i="1"/>
  <c r="AQ288" i="1"/>
  <c r="AR288" i="1" s="1"/>
  <c r="AS288" i="1" s="1"/>
  <c r="AP288" i="1"/>
  <c r="AP291" i="1"/>
  <c r="AQ291" i="1"/>
  <c r="AR291" i="1" s="1"/>
  <c r="AS291" i="1" s="1"/>
  <c r="AO291" i="1"/>
  <c r="AY138" i="1"/>
  <c r="BA138" i="1"/>
  <c r="BB138" i="1" s="1"/>
  <c r="AQ226" i="1"/>
  <c r="AR226" i="1" s="1"/>
  <c r="AS226" i="1" s="1"/>
  <c r="AO226" i="1"/>
  <c r="AP226" i="1"/>
  <c r="BA22" i="1"/>
  <c r="BB22" i="1" s="1"/>
  <c r="AY22" i="1"/>
  <c r="BA14" i="1"/>
  <c r="BB14" i="1" s="1"/>
  <c r="AY14" i="1"/>
  <c r="AP340" i="1"/>
  <c r="AQ340" i="1"/>
  <c r="AR340" i="1" s="1"/>
  <c r="AS340" i="1" s="1"/>
  <c r="AO340" i="1"/>
  <c r="BA27" i="1"/>
  <c r="BB27" i="1" s="1"/>
  <c r="AY27" i="1"/>
  <c r="AY134" i="1"/>
  <c r="BA134" i="1"/>
  <c r="BB134" i="1" s="1"/>
  <c r="BA141" i="1"/>
  <c r="BB141" i="1" s="1"/>
  <c r="AY141" i="1"/>
  <c r="AQ224" i="1"/>
  <c r="AR224" i="1" s="1"/>
  <c r="AS224" i="1" s="1"/>
  <c r="AP224" i="1"/>
  <c r="AO224" i="1"/>
  <c r="AY63" i="1"/>
  <c r="BA63" i="1"/>
  <c r="BB63" i="1" s="1"/>
  <c r="BA147" i="1"/>
  <c r="BB147" i="1" s="1"/>
  <c r="AY147" i="1"/>
  <c r="AY78" i="1"/>
  <c r="BA78" i="1"/>
  <c r="BB78" i="1" s="1"/>
  <c r="BA360" i="1"/>
  <c r="BB360" i="1" s="1"/>
  <c r="AY360" i="1"/>
  <c r="AO300" i="1"/>
  <c r="AP300" i="1"/>
  <c r="AQ300" i="1"/>
  <c r="AR300" i="1" s="1"/>
  <c r="AS300" i="1" s="1"/>
  <c r="BA357" i="1"/>
  <c r="BB357" i="1" s="1"/>
  <c r="AY357" i="1"/>
  <c r="AX35" i="1"/>
  <c r="AM35" i="1"/>
  <c r="AO317" i="1"/>
  <c r="AQ317" i="1"/>
  <c r="AR317" i="1" s="1"/>
  <c r="AS317" i="1" s="1"/>
  <c r="AP317" i="1"/>
  <c r="BA12" i="1"/>
  <c r="BB12" i="1" s="1"/>
  <c r="BA57" i="1"/>
  <c r="BB57" i="1" s="1"/>
  <c r="AY57" i="1"/>
  <c r="AM86" i="1"/>
  <c r="AX86" i="1"/>
  <c r="BA42" i="1"/>
  <c r="BB42" i="1" s="1"/>
  <c r="AY42" i="1"/>
  <c r="AQ244" i="1"/>
  <c r="AR244" i="1" s="1"/>
  <c r="AS244" i="1" s="1"/>
  <c r="AP244" i="1"/>
  <c r="AO244" i="1"/>
  <c r="AY107" i="1"/>
  <c r="BA107" i="1"/>
  <c r="BB107" i="1" s="1"/>
  <c r="BA28" i="1"/>
  <c r="BB28" i="1" s="1"/>
  <c r="AY108" i="1"/>
  <c r="BA108" i="1"/>
  <c r="BB108" i="1" s="1"/>
  <c r="BA38" i="1"/>
  <c r="BB38" i="1" s="1"/>
  <c r="AY38" i="1"/>
  <c r="BA84" i="1"/>
  <c r="BB84" i="1" s="1"/>
  <c r="AX87" i="1"/>
  <c r="AM87" i="1"/>
  <c r="AQ352" i="1"/>
  <c r="AR352" i="1" s="1"/>
  <c r="AS352" i="1" s="1"/>
  <c r="AP352" i="1"/>
  <c r="AO352" i="1"/>
  <c r="AQ230" i="1"/>
  <c r="AR230" i="1" s="1"/>
  <c r="AS230" i="1" s="1"/>
  <c r="AP230" i="1"/>
  <c r="AO230" i="1"/>
  <c r="BA56" i="1"/>
  <c r="BB56" i="1" s="1"/>
  <c r="AY56" i="1"/>
  <c r="AO302" i="1"/>
  <c r="AP302" i="1"/>
  <c r="AQ302" i="1"/>
  <c r="AR302" i="1" s="1"/>
  <c r="AS302" i="1" s="1"/>
  <c r="BA17" i="1"/>
  <c r="BB17" i="1" s="1"/>
  <c r="AY17" i="1"/>
  <c r="AM95" i="1"/>
  <c r="AX95" i="1"/>
  <c r="BA137" i="1"/>
  <c r="BB137" i="1" s="1"/>
  <c r="AY137" i="1"/>
  <c r="AQ311" i="1"/>
  <c r="AR311" i="1" s="1"/>
  <c r="AS311" i="1" s="1"/>
  <c r="AO311" i="1"/>
  <c r="AP311" i="1"/>
  <c r="BA75" i="1"/>
  <c r="BB75" i="1" s="1"/>
  <c r="AY75" i="1"/>
  <c r="BA130" i="1"/>
  <c r="BB130" i="1" s="1"/>
  <c r="AY130" i="1"/>
  <c r="BB154" i="1"/>
  <c r="AX48" i="1"/>
  <c r="AM48" i="1"/>
  <c r="AX358" i="1"/>
  <c r="AM358" i="1"/>
  <c r="BA16" i="1"/>
  <c r="BB16" i="1" s="1"/>
  <c r="AY16" i="1"/>
  <c r="BA117" i="1"/>
  <c r="BB117" i="1" s="1"/>
  <c r="AY117" i="1"/>
  <c r="AY41" i="1"/>
  <c r="BA41" i="1"/>
  <c r="BB41" i="1" s="1"/>
  <c r="AQ328" i="1"/>
  <c r="AR328" i="1" s="1"/>
  <c r="AS328" i="1" s="1"/>
  <c r="AO328" i="1"/>
  <c r="AP328" i="1"/>
  <c r="AY18" i="1"/>
  <c r="BA18" i="1"/>
  <c r="BB18" i="1" s="1"/>
  <c r="BA101" i="1"/>
  <c r="BB101" i="1" s="1"/>
  <c r="AY101" i="1"/>
  <c r="AM103" i="1"/>
  <c r="AX103" i="1"/>
  <c r="BA356" i="1"/>
  <c r="BB356" i="1" s="1"/>
  <c r="AY356" i="1"/>
  <c r="AY127" i="1"/>
  <c r="BA127" i="1"/>
  <c r="BB127" i="1" s="1"/>
  <c r="BA140" i="1"/>
  <c r="BB140" i="1" s="1"/>
  <c r="AY140" i="1"/>
  <c r="BA73" i="1"/>
  <c r="BB73" i="1" s="1"/>
  <c r="AY73" i="1"/>
  <c r="AM91" i="1"/>
  <c r="AX91" i="1"/>
  <c r="BA129" i="1"/>
  <c r="BB129" i="1" s="1"/>
  <c r="AY129" i="1"/>
  <c r="AY132" i="1"/>
  <c r="BA132" i="1"/>
  <c r="BB132" i="1" s="1"/>
  <c r="BA79" i="1"/>
  <c r="BB79" i="1" s="1"/>
  <c r="AQ265" i="1"/>
  <c r="AR265" i="1" s="1"/>
  <c r="AS265" i="1" s="1"/>
  <c r="AP265" i="1"/>
  <c r="AO265" i="1"/>
  <c r="AY139" i="1"/>
  <c r="BA139" i="1"/>
  <c r="BB139" i="1" s="1"/>
  <c r="AY30" i="1"/>
  <c r="BA30" i="1"/>
  <c r="BB30" i="1" s="1"/>
  <c r="AM105" i="1"/>
  <c r="AX105" i="1"/>
  <c r="AY309" i="1"/>
  <c r="BA309" i="1"/>
  <c r="BB309" i="1" s="1"/>
  <c r="BA189" i="1"/>
  <c r="BB189" i="1" s="1"/>
  <c r="AY189" i="1"/>
  <c r="AY205" i="1" l="1"/>
  <c r="BA205" i="1"/>
  <c r="BB205" i="1" s="1"/>
  <c r="AX383" i="1"/>
  <c r="BA91" i="1"/>
  <c r="BB91" i="1" s="1"/>
  <c r="AY91" i="1"/>
  <c r="AY23" i="1"/>
  <c r="BA23" i="1"/>
  <c r="BB23" i="1" s="1"/>
  <c r="BA19" i="1"/>
  <c r="BB19" i="1" s="1"/>
  <c r="AY19" i="1"/>
  <c r="BA51" i="1"/>
  <c r="BB51" i="1" s="1"/>
  <c r="AY51" i="1"/>
  <c r="BA45" i="1"/>
  <c r="BB45" i="1" s="1"/>
  <c r="AY45" i="1"/>
  <c r="BA105" i="1"/>
  <c r="BB105" i="1" s="1"/>
  <c r="AY105" i="1"/>
  <c r="AY133" i="1"/>
  <c r="BA133" i="1"/>
  <c r="BB133" i="1" s="1"/>
  <c r="BA92" i="1"/>
  <c r="BB92" i="1" s="1"/>
  <c r="AY92" i="1"/>
  <c r="BA110" i="1"/>
  <c r="BB110" i="1" s="1"/>
  <c r="AY110" i="1"/>
  <c r="AY149" i="1"/>
  <c r="BA149" i="1"/>
  <c r="BB149" i="1" s="1"/>
  <c r="AY103" i="1"/>
  <c r="BA103" i="1"/>
  <c r="BB103" i="1" s="1"/>
  <c r="BA49" i="1"/>
  <c r="BB49" i="1" s="1"/>
  <c r="AY49" i="1"/>
  <c r="BA33" i="1"/>
  <c r="BB33" i="1" s="1"/>
  <c r="AY33" i="1"/>
  <c r="BB9" i="1"/>
  <c r="AY52" i="1"/>
  <c r="BA52" i="1"/>
  <c r="BB52" i="1" s="1"/>
  <c r="AY29" i="1"/>
  <c r="BA29" i="1"/>
  <c r="BB29" i="1" s="1"/>
  <c r="BA358" i="1"/>
  <c r="BB358" i="1" s="1"/>
  <c r="AY358" i="1"/>
  <c r="BA48" i="1"/>
  <c r="BB48" i="1" s="1"/>
  <c r="AY48" i="1"/>
  <c r="AY113" i="1"/>
  <c r="BA113" i="1"/>
  <c r="BB113" i="1" s="1"/>
  <c r="BA70" i="1"/>
  <c r="BB70" i="1" s="1"/>
  <c r="AY70" i="1"/>
  <c r="AZ383" i="1"/>
  <c r="BA90" i="1"/>
  <c r="BB90" i="1" s="1"/>
  <c r="AY90" i="1"/>
  <c r="BA21" i="1"/>
  <c r="BB21" i="1" s="1"/>
  <c r="AY21" i="1"/>
  <c r="BA361" i="1"/>
  <c r="BB361" i="1" s="1"/>
  <c r="BA26" i="1"/>
  <c r="BB26" i="1" s="1"/>
  <c r="AY26" i="1"/>
  <c r="BA99" i="1"/>
  <c r="BB99" i="1" s="1"/>
  <c r="AY99" i="1"/>
  <c r="BA114" i="1"/>
  <c r="BB114" i="1" s="1"/>
  <c r="AY114" i="1"/>
  <c r="AY86" i="1"/>
  <c r="BA86" i="1"/>
  <c r="BB86" i="1" s="1"/>
  <c r="BA43" i="1"/>
  <c r="BB43" i="1" s="1"/>
  <c r="AY43" i="1"/>
  <c r="BA55" i="1"/>
  <c r="BB55" i="1" s="1"/>
  <c r="AY55" i="1"/>
  <c r="BA111" i="1"/>
  <c r="BB111" i="1" s="1"/>
  <c r="AY111" i="1"/>
  <c r="AY35" i="1"/>
  <c r="BA35" i="1"/>
  <c r="BB35" i="1" s="1"/>
  <c r="AP361" i="1"/>
  <c r="AO361" i="1"/>
  <c r="AQ361" i="1"/>
  <c r="AR361" i="1" s="1"/>
  <c r="AS361" i="1" s="1"/>
  <c r="BA94" i="1"/>
  <c r="BB94" i="1" s="1"/>
  <c r="AY94" i="1"/>
  <c r="BA131" i="1"/>
  <c r="BB131" i="1" s="1"/>
  <c r="AY131" i="1"/>
  <c r="BA350" i="1"/>
  <c r="BB350" i="1" s="1"/>
  <c r="BB378" i="1" s="1"/>
  <c r="AY350" i="1"/>
  <c r="AY95" i="1"/>
  <c r="BA95" i="1"/>
  <c r="BB95" i="1" s="1"/>
  <c r="BA87" i="1"/>
  <c r="BB87" i="1" s="1"/>
  <c r="AY87" i="1"/>
  <c r="BA112" i="1"/>
  <c r="BB112" i="1" s="1"/>
  <c r="AY112" i="1"/>
  <c r="BA125" i="1"/>
  <c r="BB125" i="1" s="1"/>
  <c r="AY125" i="1"/>
  <c r="BA378" i="1" l="1"/>
  <c r="BB383" i="1"/>
  <c r="BA383" i="1" l="1"/>
</calcChain>
</file>

<file path=xl/comments1.xml><?xml version="1.0" encoding="utf-8"?>
<comments xmlns="http://schemas.openxmlformats.org/spreadsheetml/2006/main">
  <authors>
    <author>Finanzas</author>
    <author>Tamara Farias</author>
  </authors>
  <commentList>
    <comment ref="D160" authorId="0" shapeId="0">
      <text>
        <r>
          <rPr>
            <b/>
            <sz val="9"/>
            <color indexed="81"/>
            <rFont val="Tahoma"/>
            <family val="2"/>
          </rPr>
          <t>Finanzas:</t>
        </r>
        <r>
          <rPr>
            <sz val="9"/>
            <color indexed="81"/>
            <rFont val="Tahoma"/>
            <family val="2"/>
          </rPr>
          <t xml:space="preserve">
VARIOS ART. COMPUTACIONALES
</t>
        </r>
      </text>
    </comment>
    <comment ref="T217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606,39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18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606,39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19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606,39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20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606,39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21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606,39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22" authorId="0" shapeId="0">
      <text>
        <r>
          <rPr>
            <b/>
            <sz val="9"/>
            <color indexed="81"/>
            <rFont val="Tahoma"/>
            <family val="2"/>
          </rPr>
          <t>TIPO DE CAMBIO DIN  EURO 606,39</t>
        </r>
      </text>
    </comment>
    <comment ref="T223" authorId="0" shapeId="0">
      <text>
        <r>
          <rPr>
            <b/>
            <sz val="9"/>
            <color indexed="81"/>
            <rFont val="Tahoma"/>
            <family val="2"/>
          </rPr>
          <t>TIPO DE CAMBIO DIN  EURO 606,39</t>
        </r>
      </text>
    </comment>
    <comment ref="T224" authorId="0" shapeId="0">
      <text>
        <r>
          <rPr>
            <b/>
            <sz val="9"/>
            <color indexed="81"/>
            <rFont val="Tahoma"/>
            <family val="2"/>
          </rPr>
          <t>TIPO DE CAMBIO DIN  EURO 606,39</t>
        </r>
      </text>
    </comment>
    <comment ref="T225" authorId="0" shapeId="0">
      <text>
        <r>
          <rPr>
            <b/>
            <sz val="9"/>
            <color indexed="81"/>
            <rFont val="Tahoma"/>
            <family val="2"/>
          </rPr>
          <t>TIPO DE CAMBIO DIN EURO 606,39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26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27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28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29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30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31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32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33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34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35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36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37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38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39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4" authorId="1" shapeId="0">
      <text>
        <r>
          <rPr>
            <b/>
            <sz val="9"/>
            <color indexed="81"/>
            <rFont val="Tahoma"/>
            <family val="2"/>
          </rPr>
          <t>Tamara Farias:</t>
        </r>
        <r>
          <rPr>
            <sz val="9"/>
            <color indexed="81"/>
            <rFont val="Tahoma"/>
            <family val="2"/>
          </rPr>
          <t xml:space="preserve">
ASIGNAR FOLIO
</t>
        </r>
      </text>
    </comment>
    <comment ref="T349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50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51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52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53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54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55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56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57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58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59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60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<sst xmlns="http://schemas.openxmlformats.org/spreadsheetml/2006/main" count="5445" uniqueCount="355">
  <si>
    <t>Cierre</t>
  </si>
  <si>
    <t>Fecha</t>
  </si>
  <si>
    <t>Mes</t>
  </si>
  <si>
    <t>Año</t>
  </si>
  <si>
    <t>Cierre Mensual:</t>
  </si>
  <si>
    <t>Auxiliar de Activos fijos</t>
  </si>
  <si>
    <t>Cierre Anual</t>
  </si>
  <si>
    <t>6 meses</t>
  </si>
  <si>
    <t xml:space="preserve">Cierre Anual </t>
  </si>
  <si>
    <t xml:space="preserve">                                  </t>
  </si>
  <si>
    <t>5 meses</t>
  </si>
  <si>
    <t>Cuenta contable VO</t>
  </si>
  <si>
    <t xml:space="preserve">Cuenta AA </t>
  </si>
  <si>
    <t>Vida util licitacion</t>
  </si>
  <si>
    <t>Fecha efectiva de comienzo depreciacion</t>
  </si>
  <si>
    <t>vida util consumida periodo 2016</t>
  </si>
  <si>
    <t>Vida Útil 2017-2021</t>
  </si>
  <si>
    <t>Depreciacion al 31-12-2018</t>
  </si>
  <si>
    <t>Valor Neto Activo Fijo</t>
  </si>
  <si>
    <t>Cta. Cble</t>
  </si>
  <si>
    <t>Descripcion</t>
  </si>
  <si>
    <t>CORRELATIVO</t>
  </si>
  <si>
    <t>FACTURA FISICA</t>
  </si>
  <si>
    <t>Descripción/Item</t>
  </si>
  <si>
    <t>Proveedor/Vendor</t>
  </si>
  <si>
    <t>Factura n°</t>
  </si>
  <si>
    <t>Planta</t>
  </si>
  <si>
    <t>Ubicación</t>
  </si>
  <si>
    <t>Ubicación en Planta</t>
  </si>
  <si>
    <t>Fecha compra</t>
  </si>
  <si>
    <t>Fecha Adj. Concesión</t>
  </si>
  <si>
    <t>Fecha termino Concesion</t>
  </si>
  <si>
    <t>Fecha comienzo op</t>
  </si>
  <si>
    <t>Vida util s/ Concesion</t>
  </si>
  <si>
    <t>Vida útil tributaria(meses)</t>
  </si>
  <si>
    <t>Valor de Origen</t>
  </si>
  <si>
    <t>Transcurrida 31.12.2016</t>
  </si>
  <si>
    <t>Transcurrida 31.12.2017</t>
  </si>
  <si>
    <t>Transcurrida 31.12.2018</t>
  </si>
  <si>
    <t>Transcurrido 31.12.2019</t>
  </si>
  <si>
    <t>Transcurrido 31.12.2020</t>
  </si>
  <si>
    <t>Transcurrido 31.01.2021</t>
  </si>
  <si>
    <t>Restante</t>
  </si>
  <si>
    <t>Amort. Mensual</t>
  </si>
  <si>
    <t>Dep Acum al 31-12-2016</t>
  </si>
  <si>
    <t>Depreciacion ejercicio</t>
  </si>
  <si>
    <t>Dep Acum Final 31-12-2017</t>
  </si>
  <si>
    <t>Depreciacion del ejercicio</t>
  </si>
  <si>
    <t>Dep Acum Final 31-12-2018</t>
  </si>
  <si>
    <t>Activo Fijo neto 2018</t>
  </si>
  <si>
    <t>Dep. al 31.12.2019</t>
  </si>
  <si>
    <t>Dep. Acum. Al 31.12.2019</t>
  </si>
  <si>
    <t>Activo Fijo Neto al 31.12.2019</t>
  </si>
  <si>
    <t>DEP DIC 19</t>
  </si>
  <si>
    <t>DEP ACUM DIC 19</t>
  </si>
  <si>
    <t>Dep. al 31.12.2020</t>
  </si>
  <si>
    <t>Dep. Acum. Al 31.12.2020</t>
  </si>
  <si>
    <t>Activo Fijo Neto al 31.12.2020</t>
  </si>
  <si>
    <t>Dep. al 31.05.2021</t>
  </si>
  <si>
    <t>Dep. Acum. Al 31.05.2021</t>
  </si>
  <si>
    <t>Activo Fijo Neto al 31.05.2021</t>
  </si>
  <si>
    <t>Edificios</t>
  </si>
  <si>
    <t>SI</t>
  </si>
  <si>
    <t>Bases De Licitacion Para Otorgar Concesiones Para Operar Establecimientos Que Practiquen Revisiones Tenicas De Vehiculos En La Region Del Libertador General Bernardo Ohiggins</t>
  </si>
  <si>
    <t>Subsecretaria De Transportes</t>
  </si>
  <si>
    <t>Curico</t>
  </si>
  <si>
    <t>Construccion</t>
  </si>
  <si>
    <t>Anticipo Para Estudios De Impacto Sobre Sistema De Transporte Y Analisis Vial Basico, Para Prt</t>
  </si>
  <si>
    <t>Mario Humberto Zuñiga Pozo E.I.R.L</t>
  </si>
  <si>
    <t>Estado De Pago Por Aprobación De Estudios De Impacto Vial, De Plantas De Revisión Técnica, Ubicadas En Región Del Maule</t>
  </si>
  <si>
    <t>Mario Humberto Zuñiga</t>
  </si>
  <si>
    <t>Roberto Hector Garcia Gatica</t>
  </si>
  <si>
    <t>Mecanica De Suelo Curico</t>
  </si>
  <si>
    <t>Soc De Control De Calidaad E Inspecciones Limitada</t>
  </si>
  <si>
    <t>Levantamiento Topografico Curico</t>
  </si>
  <si>
    <t>Rayaco Ingenieria Y Construccion Limitada</t>
  </si>
  <si>
    <t>Luis Antonio Canales Miranda</t>
  </si>
  <si>
    <t>Diseño Estructural Estacion De Ruido</t>
  </si>
  <si>
    <t>Sigma Ingenieros Consultores Limitada</t>
  </si>
  <si>
    <t>Ursula Andrea Olguin Neira</t>
  </si>
  <si>
    <t>Intangibles</t>
  </si>
  <si>
    <t>Plataforma Tecnologia (Hw &amp; Sw) Para Plantas De Revision Tecnica Vii Region</t>
  </si>
  <si>
    <t>Businees Consulting Solucion Chile Spa</t>
  </si>
  <si>
    <t>Intangible</t>
  </si>
  <si>
    <t>Servicios De Ing. Jorge Washington Ltda</t>
  </si>
  <si>
    <t>Proyecto Evacuacion Agua Lluvia Curico</t>
  </si>
  <si>
    <t>Torn P/Fibrocemento 6X1</t>
  </si>
  <si>
    <t>Sodimac S.A</t>
  </si>
  <si>
    <t>Materiales De Construccion</t>
  </si>
  <si>
    <t>Compañía Distribuidora De Electronica Y Telecomunicaciones</t>
  </si>
  <si>
    <t>Soporte Camara Según Muestra</t>
  </si>
  <si>
    <t>Maquinarias Curmaq Limitada</t>
  </si>
  <si>
    <t>Señaleticas Planta Revision Tecnica Curico</t>
  </si>
  <si>
    <t>Consultora Rojas Mozo Ltda</t>
  </si>
  <si>
    <t>Placa Mural Nexxt 2P Blanco</t>
  </si>
  <si>
    <t>Testigo De Hormigon Armado, Vertical</t>
  </si>
  <si>
    <t>Visita</t>
  </si>
  <si>
    <t>Ingenieria. Trabajos Pavimentacion Y Aguas Lluvias</t>
  </si>
  <si>
    <t>Sociedad De Ingenieria Estructural Limitada</t>
  </si>
  <si>
    <t>Sub-Estacion Electrica 112 Kva. Planta Revision Tecnica Curico</t>
  </si>
  <si>
    <t>Constructora E Ingenieria Electrica Alcantara S.A</t>
  </si>
  <si>
    <t>Proyecto Electrico Planta Revision Tecnica Curico</t>
  </si>
  <si>
    <t>Conexión Interior Y Puesta En Marcha Planta Revision Tecnica Curico</t>
  </si>
  <si>
    <t>Fotocelda 5A 220 Vca Fp240-Ccc</t>
  </si>
  <si>
    <t>Sociedad Electricidad Industrial Hsi Y Compañía Limitada</t>
  </si>
  <si>
    <t>Base+Soporte Para Fotocelda Bm-18 Sop. Galvanizado</t>
  </si>
  <si>
    <t>Materiales Electricos</t>
  </si>
  <si>
    <t>Distribuidora Tecnica Electrica Vitel S.A</t>
  </si>
  <si>
    <t>Abono De Fabricacion E Instalacion De Estructuras En Aluminio Y Vidrios</t>
  </si>
  <si>
    <t>Jhonathan Alexis Diaz Badilla</t>
  </si>
  <si>
    <t>Soc. Constructora Calquin Ltda.</t>
  </si>
  <si>
    <t>Proyecto De Accesos Prt Curico</t>
  </si>
  <si>
    <t>Servicios De Ingenieria Jorge Washinton Limtiada</t>
  </si>
  <si>
    <t>Señaleticas Faltantes Planta Revision Tecnica Curico</t>
  </si>
  <si>
    <t>Juan Pablo Nuñez Barrios</t>
  </si>
  <si>
    <t>Acrilicos Planta Curico-Parral/Diagrama Flujo</t>
  </si>
  <si>
    <t>Tel Alam Ts580</t>
  </si>
  <si>
    <t/>
  </si>
  <si>
    <t>Salida Escape, Mangueras, Aloples</t>
  </si>
  <si>
    <t>Miguel Fernando Soto Perez</t>
  </si>
  <si>
    <t>Extens Telesc Fibra</t>
  </si>
  <si>
    <t>Autop Hex Go/Ne</t>
  </si>
  <si>
    <t>Sociedad Electricidad Industrial Hsi Y Compania Limitada</t>
  </si>
  <si>
    <t>Reparar Y Pintar Nave Principal. Curico Y Pintar Con Pintura Intumescente Estacion De Ruido Y Nave Principal Curico</t>
  </si>
  <si>
    <t>Pintar Estacionamientos Prt Curico</t>
  </si>
  <si>
    <t>5 Arriendo Container 20 Pies Febrero, Marzo, Abril, Mayo Y Junio Prt Curico</t>
  </si>
  <si>
    <t>Cortar Pavimento Nave Desgüe Resilla</t>
  </si>
  <si>
    <t>4 Dias Arriendo Gente Curico</t>
  </si>
  <si>
    <t>1 Traslado Gente Ida Y Vuelta Curico</t>
  </si>
  <si>
    <t>Estado De Pago Por Aprobacion De Estudios De Impacto Vial, De Plantas De Revision Tecnica</t>
  </si>
  <si>
    <t>Jgo Conector Compresor</t>
  </si>
  <si>
    <t>Articulos De Ferreteria</t>
  </si>
  <si>
    <t>Insumos Varios</t>
  </si>
  <si>
    <t>Sodimac S.A.</t>
  </si>
  <si>
    <t>Basulip 110X120</t>
  </si>
  <si>
    <t>Cencosud Retail .S.A.</t>
  </si>
  <si>
    <t>Masisa Mdf 15Mm</t>
  </si>
  <si>
    <t>Carmen Luisa Vial Baraona</t>
  </si>
  <si>
    <t>Pegafix Pote 225 Gr</t>
  </si>
  <si>
    <t>Tarugo De Madera</t>
  </si>
  <si>
    <t>Cholguan Liso 3Mm</t>
  </si>
  <si>
    <t>Pie De Metro 6" (1/128"-0.05Mm)</t>
  </si>
  <si>
    <t>Villar Hermanos S.A</t>
  </si>
  <si>
    <t>50 Licencias Oracle Database Enterprise Edition A</t>
  </si>
  <si>
    <t>Pragma Informatica S.A.</t>
  </si>
  <si>
    <t>Diseño De Accesos Mop Prt Vi Region</t>
  </si>
  <si>
    <t>Señaletica Laton 4 Mm Con Adhesivo Vinilico Impreso</t>
  </si>
  <si>
    <t>Claudio Alejandro Ponce Guerrero</t>
  </si>
  <si>
    <t>Adhesivo Vinilico Logo 30X10 Cm</t>
  </si>
  <si>
    <t>Adhesivo Vinilico Logo Redondo En Vinnilo Impreso 20 Cm</t>
  </si>
  <si>
    <t>Letrero Acrilico 120X80</t>
  </si>
  <si>
    <t>Publicidad Alto Impacto</t>
  </si>
  <si>
    <t>Bases De Licitacion Para Otorgar Concesion Para Operar Establecimientos Que Practiquen Revisiones Tecnica De Vehiculos</t>
  </si>
  <si>
    <t>Watchguard Firebox M200 With 3-Yr Security Suite. S/N</t>
  </si>
  <si>
    <t>Empresa General De Software Sociedad Ltda</t>
  </si>
  <si>
    <t>Oc 201611118. Trabajos Electricos Nave Principal</t>
  </si>
  <si>
    <t>Corte De Maleza Perimetro</t>
  </si>
  <si>
    <t>Sociedad Constructora Calquin Ltda</t>
  </si>
  <si>
    <t>Termopaneles</t>
  </si>
  <si>
    <t>Constructora E Inmobiliaria Domos Valdivia Limitada</t>
  </si>
  <si>
    <t>Proyecto Agua Y Alcantarillado Curico</t>
  </si>
  <si>
    <t>Anticipo 40% Según Orden De Compra N- O.C. 20173222</t>
  </si>
  <si>
    <t>Fundacion Para La Transferencia Tecnologica</t>
  </si>
  <si>
    <t>Entrega Y Aprobacion De Informe Final De Indicadores Operacionales Planta Curico, Por El 30? La Oc N-20173222. (Cc2894)</t>
  </si>
  <si>
    <t>Hosting Asp-Hosting Full Asp - Systechchile.Cl (16/06…</t>
  </si>
  <si>
    <t>Sociedad Comercial Wirenet Chile Ltda</t>
  </si>
  <si>
    <t>Watchguard Apt Blocker 3-Yr For Firebox M200. Oc 3173</t>
  </si>
  <si>
    <t>Watchguard Firebox M200 With 3-Yr Security Suite.Oc 31</t>
  </si>
  <si>
    <t>Aladdin E Token Pro Usb, Flips 140-1 Nivel 2</t>
  </si>
  <si>
    <t>Acepta.Com S.A.</t>
  </si>
  <si>
    <t>Certificado Firma Electronica Avanzada - Vigencia 2 Años</t>
  </si>
  <si>
    <t>Certificado Firma Electronica Avanzada - Vigencia 3 Años</t>
  </si>
  <si>
    <t>Certificado Digital De Dos Años</t>
  </si>
  <si>
    <t>Certificado Firma Electronica Clase 3 - Vigencia 2 Años</t>
  </si>
  <si>
    <t>40% Inicial Según Orden De Compra N-20183185, Cc 3114</t>
  </si>
  <si>
    <t>30% Contra Presentacion De Informe Preliminar (Cc 3114).</t>
  </si>
  <si>
    <t>30% Saldo Contra Entrega De Informe Final.</t>
  </si>
  <si>
    <t>EDIFICIO</t>
  </si>
  <si>
    <t>FINIQUITO CONTRATO PRESTACION DE SERVICIOS</t>
  </si>
  <si>
    <t>HERNAN ALONSO CALQUIN RAMIREZ</t>
  </si>
  <si>
    <t>RENDICION DE GASTOS ENERO-MARZO</t>
  </si>
  <si>
    <t>CERCO CURICO INSTALACION CERCO ELECTRICO PRT</t>
  </si>
  <si>
    <t>RED INTEGRAL LIMITADA</t>
  </si>
  <si>
    <t>Maquinaria y equipos</t>
  </si>
  <si>
    <t>1 X Id 19648 Garantia 6 Meses Ubiquiti Acces Point Ubiquiti Loco M2</t>
  </si>
  <si>
    <t>Personal Computer Factory</t>
  </si>
  <si>
    <t>-</t>
  </si>
  <si>
    <t>Monitor 21</t>
  </si>
  <si>
    <t>Manuel Gustavo Castro</t>
  </si>
  <si>
    <t>Oficinas</t>
  </si>
  <si>
    <t>Camara Cctv Externa</t>
  </si>
  <si>
    <t>Manuel Gustavo Salazar Instalaciones Electricas, Corrientes Debiles Y Sistemas De Seguridad</t>
  </si>
  <si>
    <t>Operativa</t>
  </si>
  <si>
    <t>Camara Cctv Interna</t>
  </si>
  <si>
    <t>Switch Poe</t>
  </si>
  <si>
    <t>Nvr 128 Camaras</t>
  </si>
  <si>
    <t>Cctv</t>
  </si>
  <si>
    <t>Equipo Estanco Led 36W, Ip65, 120Mm, (Cinta Led), Globalt</t>
  </si>
  <si>
    <t>Proyector Led 30W, Jie</t>
  </si>
  <si>
    <t>Monitor Tv 21,5</t>
  </si>
  <si>
    <t>Bcs Chile</t>
  </si>
  <si>
    <t>Lg Monitor Tv 24</t>
  </si>
  <si>
    <t>Notebooks Dell Inspiron 5459</t>
  </si>
  <si>
    <t>Computador Personal (Pc+Monitor)</t>
  </si>
  <si>
    <t>Impresora Termica (Tickets)</t>
  </si>
  <si>
    <t>Crimaseros S.A</t>
  </si>
  <si>
    <t>Watchguard Firebox</t>
  </si>
  <si>
    <t>Egs.Cl</t>
  </si>
  <si>
    <t>Ntb Ideapad 500 I5/8</t>
  </si>
  <si>
    <t>Cencosud S.A</t>
  </si>
  <si>
    <t>Acces Point</t>
  </si>
  <si>
    <t>Monitor 24</t>
  </si>
  <si>
    <t>Impresora Fiscal Toshiba</t>
  </si>
  <si>
    <t>Tecnoaplicada Ltda</t>
  </si>
  <si>
    <t>Rack Apc 42 U Negro</t>
  </si>
  <si>
    <t>Cia Distrib. De Elec. Y Telecom.Lt</t>
  </si>
  <si>
    <t>Switch Ubiquiti 24P</t>
  </si>
  <si>
    <t xml:space="preserve">Monitor 19 5 Led </t>
  </si>
  <si>
    <t>Ingran Micro Chile</t>
  </si>
  <si>
    <t>Computador Personal</t>
  </si>
  <si>
    <t>Office Home Bissiness</t>
  </si>
  <si>
    <t>Impresora Laser Kyocera</t>
  </si>
  <si>
    <t>Ing. Y Const. Ricardo Rodriguez</t>
  </si>
  <si>
    <t>Impresora Okidata 320</t>
  </si>
  <si>
    <t>Lector De Huella Digital</t>
  </si>
  <si>
    <t>Kanal</t>
  </si>
  <si>
    <t>Elevador Fijo (Gata)</t>
  </si>
  <si>
    <t>Actia Muller</t>
  </si>
  <si>
    <t>38040079626-k</t>
  </si>
  <si>
    <t xml:space="preserve">Analizador De Gases </t>
  </si>
  <si>
    <t>Banco De Pruebas (Frenos)</t>
  </si>
  <si>
    <t>38040079626-K</t>
  </si>
  <si>
    <t>Analizador De Gases</t>
  </si>
  <si>
    <t>Progress Five</t>
  </si>
  <si>
    <t>3840081949-9</t>
  </si>
  <si>
    <t>Traslado Container De Stgo A Curico</t>
  </si>
  <si>
    <t>Arriendo Container Bodega 20 Pies 1 Mes</t>
  </si>
  <si>
    <t>Soporte Antena Wife</t>
  </si>
  <si>
    <t>Int Automatico 3X 63A D 10Ka Ic60N</t>
  </si>
  <si>
    <t>Dartel S.A</t>
  </si>
  <si>
    <t>Int Automatico 3X 32A D 10Ka Ic60N</t>
  </si>
  <si>
    <t>Idrobox Cja S/P 4P Magic C/Tapa 25504</t>
  </si>
  <si>
    <t>Hbra Mod Matix 10A 250V 2P+T Bl</t>
  </si>
  <si>
    <t>Silla Novaiso Azul</t>
  </si>
  <si>
    <t>Faymo</t>
  </si>
  <si>
    <t>Casino</t>
  </si>
  <si>
    <t>Piso Multiuso</t>
  </si>
  <si>
    <t xml:space="preserve">Silla Operativa Genova </t>
  </si>
  <si>
    <t>Silla Cajero Ruby</t>
  </si>
  <si>
    <t>Butaca De Espera Azul</t>
  </si>
  <si>
    <t>Casillero 2 Cuerpos 6 Puertas</t>
  </si>
  <si>
    <t>Camarines</t>
  </si>
  <si>
    <t>Casillero 2 Cuerpos  12 Puertas</t>
  </si>
  <si>
    <t>Silla Gerencia Nova Alto</t>
  </si>
  <si>
    <t>Casillero 4 Cuerpos 15 Puertas</t>
  </si>
  <si>
    <t>Soporte Lcd G180 Tilt15 14.40</t>
  </si>
  <si>
    <t>Soporte Lcd G180 Tilt15</t>
  </si>
  <si>
    <t>Rejilla Ventil Blca 20X20Cm</t>
  </si>
  <si>
    <t>Ench Hba Tripl Embu G Arma Bc</t>
  </si>
  <si>
    <t>Fundas Maquinas Según Cotizacion 3130</t>
  </si>
  <si>
    <t>Soc Comercial Rojas Hermanos Limitada</t>
  </si>
  <si>
    <t>Fundas Maquinas Según Cotizacion 3131</t>
  </si>
  <si>
    <t>Fundas Maquinas Según Cotizacion 3132</t>
  </si>
  <si>
    <t>Fundas Maquinas Según Cotizacion 3133</t>
  </si>
  <si>
    <t>Fundas Maquinas Según Cotizacion 3134</t>
  </si>
  <si>
    <t>Fundas Maquinas Según Cotizacion 3135</t>
  </si>
  <si>
    <t>Fundas Maquinas Según Cotizacion 3136</t>
  </si>
  <si>
    <t>Fundas Maquinas Según Cotizacion 3137</t>
  </si>
  <si>
    <t>Fundas Maquinas Según Cotizacion 3138</t>
  </si>
  <si>
    <t>Fundas Maquinas Según Cotizacion 3139</t>
  </si>
  <si>
    <t>Fundas Maquinas Según Cotizacion 3140</t>
  </si>
  <si>
    <t>Fundas Maquinas Según Cotizacion 3141</t>
  </si>
  <si>
    <t>Microondas Samsung</t>
  </si>
  <si>
    <t>Est Porta Cd 112</t>
  </si>
  <si>
    <t>Cable F/Utp Ext. C6 Nexxt 305M</t>
  </si>
  <si>
    <t>Abono Por Confeccion Y Reparacion De Muebles, Sector Cafeteria, Caja, Timbraje Y Muebles Y Escritorios</t>
  </si>
  <si>
    <t>Victor Manuel De Jesus Castro Venegas</t>
  </si>
  <si>
    <t>Hervidor Rhp</t>
  </si>
  <si>
    <t>Un Copa Diamantada Bosch Expert 5" 125Mm</t>
  </si>
  <si>
    <t>Jose Puertas Pons Y Cia</t>
  </si>
  <si>
    <t>Sonometro</t>
  </si>
  <si>
    <t>3840085513-4</t>
  </si>
  <si>
    <t xml:space="preserve">Curico </t>
  </si>
  <si>
    <t>Cancela Saldo Del 50% Por Confeccion Y Reparacion De Muebles, Sector Cafeteria, Caja, Timbraje Y Muebles Y Escritorios</t>
  </si>
  <si>
    <t>Ref Whirlpool</t>
  </si>
  <si>
    <t>Mesa Comedor</t>
  </si>
  <si>
    <t>Repisa Cerezo Vesto 20X80</t>
  </si>
  <si>
    <t>Repisa Cerezo Vesto 20X81</t>
  </si>
  <si>
    <t>Repisa Cerezo Vesto 20X82</t>
  </si>
  <si>
    <t>Repisa Cerezo Vesto 20X83</t>
  </si>
  <si>
    <t>Soporte Escuadra 25X30 Blanco</t>
  </si>
  <si>
    <t>Perno Anclaje 3/8X3</t>
  </si>
  <si>
    <t xml:space="preserve">Term/Starfix </t>
  </si>
  <si>
    <t>Dartel Talca Limitada</t>
  </si>
  <si>
    <t>Gab. Met 800X600X250Mm C/Pta Int. Ip55</t>
  </si>
  <si>
    <t>Electricidad Curico S.A</t>
  </si>
  <si>
    <t>Mueble De Cocina Tipo Despensa Para Microondas</t>
  </si>
  <si>
    <t>Muebles Castro</t>
  </si>
  <si>
    <t>Est Met Stabil5R 90X40X176</t>
  </si>
  <si>
    <t>Caja De Seguridad</t>
  </si>
  <si>
    <t>Bash Seguridad</t>
  </si>
  <si>
    <t>Soporte Camara Doble Placa Acero Al Carbono Según Cotizacion N° 160513</t>
  </si>
  <si>
    <t>Cordon Coviflex</t>
  </si>
  <si>
    <t>Mueble Repiza Archivador</t>
  </si>
  <si>
    <t>Lg Led Hd Tv 32"</t>
  </si>
  <si>
    <t>Caja De Dinero</t>
  </si>
  <si>
    <t>Gloria Elizabeth Diaz Dote</t>
  </si>
  <si>
    <t>Smartphone Galaxy J5 Quad Core 8Gb 5.0" Hd 4G Android</t>
  </si>
  <si>
    <t>Servicio Mantenimiento Preventivo</t>
  </si>
  <si>
    <t>Sociedad De Servicios Y Electronica Limitada</t>
  </si>
  <si>
    <t>Camaras Lectura De Patentes</t>
  </si>
  <si>
    <t>3840089758-9</t>
  </si>
  <si>
    <t>Profundimetro 1.6 Pcl. Tdg 16C01</t>
  </si>
  <si>
    <t>Guillermo Enrique Rodriguez Zambrano, Comercializacion De Equipos, Rep</t>
  </si>
  <si>
    <t>INGENIERIA Y CONSTRUCCION RICARDO RODRIGUEZ</t>
  </si>
  <si>
    <t>sensores de oxigeno (varios)</t>
  </si>
  <si>
    <t>OPUS INSPECTION</t>
  </si>
  <si>
    <t>65900415678-7</t>
  </si>
  <si>
    <t>1102TB3NL0/1102TB4SA0 MFC KYOCERA ECOSYS M3655IDN, 55P...</t>
  </si>
  <si>
    <t>INGENIERIA Y CONSTRUCCION RICARDO RODRIGUEZ Y CIA LTDA</t>
  </si>
  <si>
    <t>CURICO</t>
  </si>
  <si>
    <t>KYOCERA PARA O3055DN.</t>
  </si>
  <si>
    <t>GASTOS DE DESPACHO</t>
  </si>
  <si>
    <t>AG. DE ADUANA JUAN BORIE MAFUD Y CIA LTDA</t>
  </si>
  <si>
    <t>CUrico</t>
  </si>
  <si>
    <t>HONORARIOS</t>
  </si>
  <si>
    <t>ORDEN DE COMPRA 20193309 PUNTAS DE SONDA</t>
  </si>
  <si>
    <t>JAVIER IGANCIO GOMEZ ZAMORA</t>
  </si>
  <si>
    <t>X</t>
  </si>
  <si>
    <t>PAGO PROGESS FIVE</t>
  </si>
  <si>
    <t>EQUIPOS COMPUTACIONALES</t>
  </si>
  <si>
    <t>27 FULL HD LED</t>
  </si>
  <si>
    <t>INGRAM MICRO CHILE S.A</t>
  </si>
  <si>
    <t>MAQUINARIA Y EQUIPO</t>
  </si>
  <si>
    <t>LECTOR BIOMETRICO</t>
  </si>
  <si>
    <t>QWANTEC INGENIERIA LTDA</t>
  </si>
  <si>
    <t>MAQUINARIA Y EQUIPOS</t>
  </si>
  <si>
    <t>GK420T,203 DPI,USB 10/100 ETHERNET,US</t>
  </si>
  <si>
    <t>MAQUINARIAS Y EQUIPOS</t>
  </si>
  <si>
    <t>CAMARAS</t>
  </si>
  <si>
    <t>XX</t>
  </si>
  <si>
    <t>XXXX</t>
  </si>
  <si>
    <t xml:space="preserve">MUEBLE Y UTILES </t>
  </si>
  <si>
    <t>SILLA ADMINISTRATIVA</t>
  </si>
  <si>
    <t>DIMERC S.A</t>
  </si>
  <si>
    <t>EDIFICIOS</t>
  </si>
  <si>
    <t>REPARACION POZO LINEA PESADOS</t>
  </si>
  <si>
    <t>CONSTR AUKAN LTDA</t>
  </si>
  <si>
    <t>SISTEMA AUDIO CURICO</t>
  </si>
  <si>
    <t>vida util d(compra</t>
  </si>
  <si>
    <t>Clase Duracion</t>
  </si>
  <si>
    <t>N+24</t>
  </si>
  <si>
    <t>T</t>
  </si>
  <si>
    <t>C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</si>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</sst>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43" formatCode="_ * #,##0.00_ ;_ * \-#,##0.00_ ;_ * &quot;-&quot;??_ ;_ @_ 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_ * #,##0_ ;_ * \-#,##0_ ;_ * &quot;-&quot;??_ ;_ @_ "/>
    <numFmt numFmtId="167" formatCode="0_)"/>
    <numFmt numFmtId="168" formatCode="_-* #,##0_-;\-* #,##0_-;_-* &quot;-&quot;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FF"/>
      <name val="Calibri"/>
      <family val="2"/>
      <scheme val="minor"/>
    </font>
    <font>
      <sz val="8"/>
      <color rgb="FF222222"/>
      <name val="Arial"/>
      <family val="2"/>
    </font>
    <font>
      <b/>
      <sz val="8"/>
      <color rgb="FF00B05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 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 "/>
    </font>
    <font>
      <sz val="8"/>
      <color theme="1"/>
      <name val="Calibri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</fills>
  <borders count="33">
    <border>
      <left/>
      <right/>
      <top/>
      <bottom/>
      <diagonal/>
    </border>
    <border>
      <left style="medium">
        <color theme="0" tint="-0.249977111117893"/>
      </left>
      <right style="hair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hair">
        <color theme="0" tint="-0.249977111117893"/>
      </right>
      <top/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/>
      <bottom style="hair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/>
      <bottom style="hair">
        <color theme="0" tint="-0.249977111117893"/>
      </bottom>
      <diagonal/>
    </border>
    <border>
      <left style="medium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medium">
        <color theme="0" tint="-0.249977111117893"/>
      </left>
      <right style="hair">
        <color theme="0" tint="-0.249977111117893"/>
      </right>
      <top style="hair">
        <color theme="0" tint="-0.249977111117893"/>
      </top>
      <bottom/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/>
      <top style="medium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theme="0" tint="-0.249977111117893"/>
      </left>
      <right style="hair">
        <color theme="0" tint="-0.249977111117893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/>
      <diagonal/>
    </border>
    <border>
      <left style="hair">
        <color rgb="FFBFBFBF"/>
      </left>
      <right style="hair">
        <color rgb="FFBFBFBF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24" fillId="0" borderId="0"/>
  </cellStyleXfs>
  <cellXfs count="165">
    <xf numFmtId="0" fontId="0" fillId="0" borderId="0" xfId="0"/>
    <xf numFmtId="0" fontId="3" fillId="0" borderId="1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14" fontId="5" fillId="0" borderId="0" xfId="0" applyNumberFormat="1" applyFont="1" applyFill="1"/>
    <xf numFmtId="0" fontId="5" fillId="0" borderId="0" xfId="0" applyFont="1" applyFill="1"/>
    <xf numFmtId="41" fontId="4" fillId="0" borderId="0" xfId="2" applyFont="1" applyFill="1"/>
    <xf numFmtId="9" fontId="4" fillId="0" borderId="0" xfId="0" applyNumberFormat="1" applyFont="1" applyFill="1"/>
    <xf numFmtId="165" fontId="5" fillId="0" borderId="0" xfId="3" applyNumberFormat="1" applyFont="1" applyFill="1"/>
    <xf numFmtId="166" fontId="4" fillId="0" borderId="0" xfId="1" applyNumberFormat="1" applyFont="1" applyFill="1"/>
    <xf numFmtId="0" fontId="3" fillId="0" borderId="4" xfId="0" applyFont="1" applyFill="1" applyBorder="1"/>
    <xf numFmtId="14" fontId="4" fillId="0" borderId="5" xfId="0" applyNumberFormat="1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 applyFill="1" applyAlignment="1">
      <alignment horizontal="left"/>
    </xf>
    <xf numFmtId="0" fontId="8" fillId="0" borderId="0" xfId="0" applyFont="1" applyFill="1"/>
    <xf numFmtId="0" fontId="4" fillId="0" borderId="0" xfId="0" applyFont="1" applyFill="1" applyAlignment="1">
      <alignment horizontal="center"/>
    </xf>
    <xf numFmtId="0" fontId="3" fillId="0" borderId="7" xfId="0" applyFont="1" applyFill="1" applyBorder="1"/>
    <xf numFmtId="14" fontId="4" fillId="0" borderId="8" xfId="0" applyNumberFormat="1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17" fontId="4" fillId="0" borderId="0" xfId="0" applyNumberFormat="1" applyFont="1" applyFill="1"/>
    <xf numFmtId="0" fontId="5" fillId="0" borderId="0" xfId="0" applyFont="1"/>
    <xf numFmtId="14" fontId="9" fillId="0" borderId="0" xfId="0" applyNumberFormat="1" applyFont="1" applyFill="1"/>
    <xf numFmtId="2" fontId="4" fillId="0" borderId="0" xfId="0" applyNumberFormat="1" applyFont="1" applyFill="1"/>
    <xf numFmtId="0" fontId="3" fillId="0" borderId="9" xfId="0" applyFont="1" applyFill="1" applyBorder="1"/>
    <xf numFmtId="14" fontId="4" fillId="0" borderId="10" xfId="0" applyNumberFormat="1" applyFont="1" applyFill="1" applyBorder="1" applyAlignment="1">
      <alignment horizontal="left"/>
    </xf>
    <xf numFmtId="0" fontId="6" fillId="0" borderId="10" xfId="0" applyFont="1" applyFill="1" applyBorder="1" applyAlignment="1">
      <alignment horizontal="left"/>
    </xf>
    <xf numFmtId="0" fontId="4" fillId="0" borderId="11" xfId="0" applyFont="1" applyFill="1" applyBorder="1"/>
    <xf numFmtId="166" fontId="4" fillId="0" borderId="0" xfId="0" applyNumberFormat="1" applyFont="1" applyFill="1"/>
    <xf numFmtId="0" fontId="3" fillId="0" borderId="0" xfId="0" applyFont="1" applyFill="1" applyBorder="1"/>
    <xf numFmtId="14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/>
    <xf numFmtId="14" fontId="4" fillId="0" borderId="0" xfId="0" applyNumberFormat="1" applyFont="1" applyFill="1"/>
    <xf numFmtId="0" fontId="10" fillId="0" borderId="0" xfId="0" applyFont="1" applyFill="1"/>
    <xf numFmtId="0" fontId="4" fillId="0" borderId="12" xfId="0" applyFont="1" applyFill="1" applyBorder="1" applyAlignment="1">
      <alignment horizontal="left"/>
    </xf>
    <xf numFmtId="14" fontId="5" fillId="0" borderId="13" xfId="0" applyNumberFormat="1" applyFont="1" applyFill="1" applyBorder="1"/>
    <xf numFmtId="2" fontId="11" fillId="3" borderId="14" xfId="0" applyNumberFormat="1" applyFont="1" applyFill="1" applyBorder="1"/>
    <xf numFmtId="0" fontId="3" fillId="0" borderId="0" xfId="0" applyFont="1" applyFill="1"/>
    <xf numFmtId="41" fontId="3" fillId="0" borderId="0" xfId="2" applyFont="1" applyFill="1"/>
    <xf numFmtId="0" fontId="12" fillId="4" borderId="15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vertical="center"/>
    </xf>
    <xf numFmtId="0" fontId="12" fillId="4" borderId="16" xfId="0" applyFont="1" applyFill="1" applyBorder="1" applyAlignment="1">
      <alignment horizontal="left" vertical="center"/>
    </xf>
    <xf numFmtId="0" fontId="12" fillId="4" borderId="16" xfId="0" applyFont="1" applyFill="1" applyBorder="1" applyAlignment="1">
      <alignment vertical="center"/>
    </xf>
    <xf numFmtId="14" fontId="12" fillId="4" borderId="16" xfId="0" applyNumberFormat="1" applyFont="1" applyFill="1" applyBorder="1" applyAlignment="1">
      <alignment vertical="center"/>
    </xf>
    <xf numFmtId="41" fontId="12" fillId="4" borderId="16" xfId="2" applyFont="1" applyFill="1" applyBorder="1" applyAlignment="1">
      <alignment vertical="center" wrapText="1"/>
    </xf>
    <xf numFmtId="0" fontId="12" fillId="4" borderId="17" xfId="0" applyFont="1" applyFill="1" applyBorder="1" applyAlignment="1">
      <alignment vertical="center"/>
    </xf>
    <xf numFmtId="0" fontId="13" fillId="4" borderId="17" xfId="0" applyFont="1" applyFill="1" applyBorder="1" applyAlignment="1">
      <alignment vertical="center"/>
    </xf>
    <xf numFmtId="165" fontId="12" fillId="4" borderId="0" xfId="3" applyNumberFormat="1" applyFont="1" applyFill="1" applyAlignment="1">
      <alignment vertical="center"/>
    </xf>
    <xf numFmtId="165" fontId="12" fillId="4" borderId="18" xfId="3" applyNumberFormat="1" applyFont="1" applyFill="1" applyBorder="1" applyAlignment="1">
      <alignment vertical="center"/>
    </xf>
    <xf numFmtId="165" fontId="12" fillId="4" borderId="19" xfId="3" applyNumberFormat="1" applyFont="1" applyFill="1" applyBorder="1" applyAlignment="1">
      <alignment vertical="center"/>
    </xf>
    <xf numFmtId="165" fontId="12" fillId="4" borderId="20" xfId="3" applyNumberFormat="1" applyFont="1" applyFill="1" applyBorder="1" applyAlignment="1">
      <alignment vertical="center"/>
    </xf>
    <xf numFmtId="167" fontId="11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left"/>
    </xf>
    <xf numFmtId="14" fontId="11" fillId="0" borderId="8" xfId="0" applyNumberFormat="1" applyFont="1" applyFill="1" applyBorder="1" applyAlignment="1">
      <alignment horizontal="left"/>
    </xf>
    <xf numFmtId="2" fontId="11" fillId="0" borderId="8" xfId="0" applyNumberFormat="1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41" fontId="4" fillId="0" borderId="0" xfId="2" applyFont="1" applyFill="1" applyBorder="1" applyAlignment="1">
      <alignment horizontal="left"/>
    </xf>
    <xf numFmtId="166" fontId="11" fillId="0" borderId="8" xfId="1" applyNumberFormat="1" applyFont="1" applyFill="1" applyBorder="1" applyAlignment="1">
      <alignment horizontal="left"/>
    </xf>
    <xf numFmtId="166" fontId="4" fillId="0" borderId="0" xfId="1" applyNumberFormat="1" applyFont="1" applyFill="1" applyBorder="1" applyAlignment="1">
      <alignment horizontal="left"/>
    </xf>
    <xf numFmtId="166" fontId="4" fillId="0" borderId="8" xfId="1" applyNumberFormat="1" applyFont="1" applyFill="1" applyBorder="1" applyAlignment="1">
      <alignment horizontal="left"/>
    </xf>
    <xf numFmtId="166" fontId="4" fillId="0" borderId="0" xfId="1" applyNumberFormat="1" applyFont="1" applyFill="1" applyAlignment="1">
      <alignment horizontal="left"/>
    </xf>
    <xf numFmtId="166" fontId="4" fillId="0" borderId="0" xfId="0" applyNumberFormat="1" applyFont="1" applyFill="1" applyAlignment="1">
      <alignment horizontal="left"/>
    </xf>
    <xf numFmtId="41" fontId="4" fillId="0" borderId="0" xfId="2" applyFont="1" applyFill="1" applyAlignment="1">
      <alignment horizontal="left"/>
    </xf>
    <xf numFmtId="166" fontId="4" fillId="0" borderId="21" xfId="0" applyNumberFormat="1" applyFont="1" applyFill="1" applyBorder="1" applyAlignment="1">
      <alignment horizontal="left"/>
    </xf>
    <xf numFmtId="166" fontId="4" fillId="0" borderId="0" xfId="0" applyNumberFormat="1" applyFont="1" applyFill="1" applyBorder="1" applyAlignment="1">
      <alignment horizontal="left"/>
    </xf>
    <xf numFmtId="166" fontId="4" fillId="0" borderId="22" xfId="0" applyNumberFormat="1" applyFont="1" applyFill="1" applyBorder="1" applyAlignment="1">
      <alignment horizontal="left"/>
    </xf>
    <xf numFmtId="41" fontId="4" fillId="0" borderId="22" xfId="0" applyNumberFormat="1" applyFont="1" applyFill="1" applyBorder="1" applyAlignment="1">
      <alignment horizontal="left"/>
    </xf>
    <xf numFmtId="167" fontId="11" fillId="0" borderId="8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/>
    </xf>
    <xf numFmtId="41" fontId="11" fillId="0" borderId="0" xfId="2" applyFont="1" applyFill="1" applyBorder="1" applyAlignment="1">
      <alignment horizontal="left"/>
    </xf>
    <xf numFmtId="166" fontId="11" fillId="0" borderId="0" xfId="1" applyNumberFormat="1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14" fontId="5" fillId="0" borderId="8" xfId="0" applyNumberFormat="1" applyFont="1" applyFill="1" applyBorder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11" fillId="0" borderId="23" xfId="0" applyFont="1" applyFill="1" applyBorder="1" applyAlignment="1">
      <alignment horizontal="left"/>
    </xf>
    <xf numFmtId="41" fontId="11" fillId="0" borderId="8" xfId="2" applyFont="1" applyFill="1" applyBorder="1" applyAlignment="1">
      <alignment horizontal="left"/>
    </xf>
    <xf numFmtId="0" fontId="11" fillId="0" borderId="0" xfId="0" applyFont="1" applyFill="1" applyAlignment="1">
      <alignment horizontal="left"/>
    </xf>
    <xf numFmtId="41" fontId="4" fillId="0" borderId="8" xfId="2" applyFont="1" applyFill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68" fontId="4" fillId="0" borderId="0" xfId="4" applyFont="1" applyFill="1" applyBorder="1"/>
    <xf numFmtId="41" fontId="4" fillId="0" borderId="0" xfId="2" applyFont="1"/>
    <xf numFmtId="0" fontId="3" fillId="0" borderId="0" xfId="0" applyFont="1"/>
    <xf numFmtId="166" fontId="3" fillId="0" borderId="0" xfId="0" applyNumberFormat="1" applyFont="1"/>
    <xf numFmtId="41" fontId="3" fillId="0" borderId="0" xfId="2" applyFont="1"/>
    <xf numFmtId="166" fontId="3" fillId="0" borderId="0" xfId="1" applyNumberFormat="1" applyFont="1" applyFill="1"/>
    <xf numFmtId="166" fontId="4" fillId="0" borderId="0" xfId="0" applyNumberFormat="1" applyFont="1"/>
    <xf numFmtId="41" fontId="4" fillId="0" borderId="0" xfId="0" applyNumberFormat="1" applyFont="1" applyFill="1"/>
    <xf numFmtId="14" fontId="5" fillId="0" borderId="0" xfId="0" applyNumberFormat="1" applyFont="1"/>
    <xf numFmtId="166" fontId="4" fillId="0" borderId="24" xfId="0" applyNumberFormat="1" applyFont="1" applyFill="1" applyBorder="1" applyAlignment="1">
      <alignment horizontal="left"/>
    </xf>
    <xf numFmtId="166" fontId="4" fillId="0" borderId="25" xfId="0" applyNumberFormat="1" applyFont="1" applyFill="1" applyBorder="1" applyAlignment="1">
      <alignment horizontal="left"/>
    </xf>
    <xf numFmtId="166" fontId="3" fillId="0" borderId="0" xfId="0" applyNumberFormat="1" applyFont="1" applyFill="1"/>
    <xf numFmtId="166" fontId="4" fillId="0" borderId="0" xfId="1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41" fontId="16" fillId="0" borderId="0" xfId="2" applyFont="1" applyFill="1" applyBorder="1" applyAlignment="1">
      <alignment horizontal="left"/>
    </xf>
    <xf numFmtId="0" fontId="16" fillId="0" borderId="8" xfId="0" applyFont="1" applyFill="1" applyBorder="1" applyAlignment="1">
      <alignment horizontal="left"/>
    </xf>
    <xf numFmtId="166" fontId="11" fillId="0" borderId="0" xfId="1" applyNumberFormat="1" applyFont="1" applyFill="1" applyAlignment="1">
      <alignment horizontal="left"/>
    </xf>
    <xf numFmtId="41" fontId="16" fillId="0" borderId="8" xfId="2" applyFont="1" applyFill="1" applyBorder="1" applyAlignment="1">
      <alignment horizontal="left"/>
    </xf>
    <xf numFmtId="0" fontId="4" fillId="0" borderId="8" xfId="0" quotePrefix="1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7" fillId="0" borderId="27" xfId="0" applyFont="1" applyBorder="1" applyAlignment="1">
      <alignment horizontal="left"/>
    </xf>
    <xf numFmtId="14" fontId="17" fillId="0" borderId="0" xfId="0" applyNumberFormat="1" applyFont="1" applyAlignment="1">
      <alignment horizontal="left"/>
    </xf>
    <xf numFmtId="14" fontId="17" fillId="0" borderId="27" xfId="0" applyNumberFormat="1" applyFont="1" applyBorder="1" applyAlignment="1">
      <alignment horizontal="left"/>
    </xf>
    <xf numFmtId="2" fontId="17" fillId="0" borderId="27" xfId="0" applyNumberFormat="1" applyFont="1" applyBorder="1" applyAlignment="1">
      <alignment horizontal="left"/>
    </xf>
    <xf numFmtId="41" fontId="17" fillId="0" borderId="0" xfId="0" applyNumberFormat="1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0" fillId="0" borderId="0" xfId="0" applyFont="1" applyAlignment="1"/>
    <xf numFmtId="49" fontId="17" fillId="0" borderId="0" xfId="0" applyNumberFormat="1" applyFont="1" applyAlignment="1">
      <alignment horizontal="left" wrapText="1"/>
    </xf>
    <xf numFmtId="41" fontId="17" fillId="0" borderId="0" xfId="0" applyNumberFormat="1" applyFont="1" applyAlignment="1">
      <alignment horizontal="left" wrapText="1"/>
    </xf>
    <xf numFmtId="0" fontId="18" fillId="0" borderId="0" xfId="0" applyFont="1" applyAlignment="1">
      <alignment horizontal="left"/>
    </xf>
    <xf numFmtId="0" fontId="18" fillId="0" borderId="0" xfId="0" applyFont="1"/>
    <xf numFmtId="0" fontId="17" fillId="0" borderId="0" xfId="0" applyFont="1"/>
    <xf numFmtId="14" fontId="17" fillId="0" borderId="0" xfId="0" applyNumberFormat="1" applyFont="1" applyAlignment="1">
      <alignment horizontal="left" wrapText="1"/>
    </xf>
    <xf numFmtId="14" fontId="17" fillId="0" borderId="28" xfId="0" applyNumberFormat="1" applyFont="1" applyBorder="1" applyAlignment="1">
      <alignment horizontal="left"/>
    </xf>
    <xf numFmtId="2" fontId="17" fillId="0" borderId="28" xfId="0" applyNumberFormat="1" applyFont="1" applyBorder="1" applyAlignment="1">
      <alignment horizontal="left"/>
    </xf>
    <xf numFmtId="0" fontId="17" fillId="0" borderId="28" xfId="0" applyFont="1" applyBorder="1" applyAlignment="1">
      <alignment horizontal="left"/>
    </xf>
    <xf numFmtId="0" fontId="19" fillId="5" borderId="0" xfId="0" applyFont="1" applyFill="1" applyAlignment="1">
      <alignment horizontal="center"/>
    </xf>
    <xf numFmtId="0" fontId="19" fillId="5" borderId="0" xfId="0" applyFont="1" applyFill="1" applyAlignment="1">
      <alignment horizontal="left"/>
    </xf>
    <xf numFmtId="0" fontId="19" fillId="5" borderId="0" xfId="0" applyFont="1" applyFill="1" applyAlignment="1">
      <alignment horizontal="right"/>
    </xf>
    <xf numFmtId="14" fontId="20" fillId="5" borderId="0" xfId="0" applyNumberFormat="1" applyFont="1" applyFill="1" applyBorder="1" applyAlignment="1">
      <alignment horizontal="right"/>
    </xf>
    <xf numFmtId="0" fontId="17" fillId="0" borderId="29" xfId="0" applyFont="1" applyFill="1" applyBorder="1" applyAlignment="1">
      <alignment horizontal="left"/>
    </xf>
    <xf numFmtId="166" fontId="4" fillId="0" borderId="23" xfId="1" applyNumberFormat="1" applyFont="1" applyFill="1" applyBorder="1" applyAlignment="1">
      <alignment horizontal="left"/>
    </xf>
    <xf numFmtId="166" fontId="0" fillId="0" borderId="0" xfId="0" applyNumberFormat="1"/>
    <xf numFmtId="41" fontId="2" fillId="0" borderId="0" xfId="0" applyNumberFormat="1" applyFont="1"/>
    <xf numFmtId="0" fontId="18" fillId="0" borderId="0" xfId="0" applyFont="1" applyFill="1" applyBorder="1" applyAlignment="1">
      <alignment horizontal="left"/>
    </xf>
    <xf numFmtId="0" fontId="5" fillId="0" borderId="0" xfId="0" applyFont="1" applyAlignment="1">
      <alignment horizontal="right"/>
    </xf>
    <xf numFmtId="0" fontId="0" fillId="0" borderId="0" xfId="0" applyFill="1"/>
    <xf numFmtId="14" fontId="17" fillId="0" borderId="0" xfId="0" applyNumberFormat="1" applyFont="1" applyAlignment="1">
      <alignment horizontal="right"/>
    </xf>
    <xf numFmtId="41" fontId="21" fillId="0" borderId="0" xfId="2" applyFont="1" applyBorder="1"/>
    <xf numFmtId="168" fontId="4" fillId="0" borderId="15" xfId="4" applyFont="1" applyFill="1" applyBorder="1"/>
    <xf numFmtId="0" fontId="21" fillId="0" borderId="0" xfId="0" applyFont="1" applyFill="1"/>
    <xf numFmtId="0" fontId="21" fillId="0" borderId="0" xfId="0" applyFont="1" applyFill="1" applyAlignment="1">
      <alignment horizontal="center"/>
    </xf>
    <xf numFmtId="0" fontId="21" fillId="6" borderId="0" xfId="0" applyFont="1" applyFill="1" applyAlignment="1">
      <alignment horizontal="right"/>
    </xf>
    <xf numFmtId="0" fontId="21" fillId="6" borderId="0" xfId="0" applyFont="1" applyFill="1"/>
    <xf numFmtId="14" fontId="21" fillId="0" borderId="0" xfId="0" applyNumberFormat="1" applyFont="1" applyFill="1" applyAlignment="1">
      <alignment horizontal="right"/>
    </xf>
    <xf numFmtId="41" fontId="1" fillId="0" borderId="0" xfId="2" applyFont="1" applyFill="1" applyBorder="1" applyAlignment="1">
      <alignment wrapText="1"/>
    </xf>
    <xf numFmtId="0" fontId="21" fillId="0" borderId="0" xfId="0" applyFont="1"/>
    <xf numFmtId="166" fontId="4" fillId="0" borderId="26" xfId="0" applyNumberFormat="1" applyFont="1" applyFill="1" applyBorder="1" applyAlignment="1">
      <alignment horizontal="left"/>
    </xf>
    <xf numFmtId="14" fontId="17" fillId="0" borderId="0" xfId="0" applyNumberFormat="1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166" fontId="14" fillId="0" borderId="0" xfId="0" applyNumberFormat="1" applyFont="1" applyFill="1" applyAlignment="1">
      <alignment horizontal="left"/>
    </xf>
    <xf numFmtId="166" fontId="2" fillId="0" borderId="0" xfId="0" applyNumberFormat="1" applyFont="1" applyFill="1"/>
    <xf numFmtId="14" fontId="5" fillId="0" borderId="30" xfId="0" applyNumberFormat="1" applyFont="1" applyFill="1" applyBorder="1"/>
    <xf numFmtId="0" fontId="25" fillId="7" borderId="31" xfId="5" applyFont="1" applyFill="1" applyBorder="1" applyAlignment="1">
      <alignment horizontal="left" vertical="center"/>
    </xf>
    <xf numFmtId="0" fontId="26" fillId="0" borderId="0" xfId="5" applyNumberFormat="1" applyFont="1" applyAlignment="1">
      <alignment horizontal="left"/>
    </xf>
    <xf numFmtId="2" fontId="11" fillId="3" borderId="0" xfId="0" applyNumberFormat="1" applyFont="1" applyFill="1" applyBorder="1"/>
    <xf numFmtId="2" fontId="11" fillId="0" borderId="0" xfId="0" applyNumberFormat="1" applyFont="1" applyFill="1" applyBorder="1" applyAlignment="1">
      <alignment horizontal="left"/>
    </xf>
    <xf numFmtId="0" fontId="25" fillId="7" borderId="31" xfId="5" applyFont="1" applyFill="1" applyBorder="1" applyAlignment="1">
      <alignment horizontal="center" vertical="center"/>
    </xf>
    <xf numFmtId="2" fontId="26" fillId="8" borderId="27" xfId="5" applyNumberFormat="1" applyFont="1" applyFill="1" applyBorder="1" applyAlignment="1">
      <alignment horizontal="left"/>
    </xf>
    <xf numFmtId="0" fontId="26" fillId="0" borderId="32" xfId="5" applyFont="1" applyBorder="1" applyAlignment="1">
      <alignment horizontal="left"/>
    </xf>
    <xf numFmtId="14" fontId="0" fillId="0" borderId="0" xfId="0" applyNumberFormat="1"/>
  </cellXfs>
  <cellStyles count="6">
    <cellStyle name="Millares" xfId="1" builtinId="3"/>
    <cellStyle name="Millares [0]" xfId="2" builtinId="6"/>
    <cellStyle name="Millares [0] 3" xfId="4"/>
    <cellStyle name="Moneda 2" xfId="3"/>
    <cellStyle name="Normal" xfId="0" builtinId="0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AF%20ACTUALIZADO%20SYSTECH\a%20depreciar%202019\Curico%20N+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on curico"/>
      <sheetName val="Curico"/>
      <sheetName val="36-60"/>
      <sheetName val="Curico 11-19"/>
    </sheetNames>
    <sheetDataSet>
      <sheetData sheetId="0" refreshError="1"/>
      <sheetData sheetId="1" refreshError="1">
        <row r="3">
          <cell r="C3">
            <v>12</v>
          </cell>
          <cell r="D3">
            <v>2017</v>
          </cell>
        </row>
        <row r="5">
          <cell r="C5">
            <v>12</v>
          </cell>
          <cell r="D5">
            <v>2018</v>
          </cell>
          <cell r="O5">
            <v>42767</v>
          </cell>
        </row>
      </sheetData>
      <sheetData sheetId="2" refreshError="1">
        <row r="27">
          <cell r="M27">
            <v>45535</v>
          </cell>
        </row>
        <row r="65">
          <cell r="N65">
            <v>42614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383"/>
  <sheetViews>
    <sheetView tabSelected="1" topLeftCell="M120" zoomScale="110" zoomScaleNormal="110" workbookViewId="0">
      <selection activeCell="P152" sqref="P152"/>
    </sheetView>
  </sheetViews>
  <sheetFormatPr baseColWidth="10" defaultColWidth="11.42578125" defaultRowHeight="15"/>
  <cols>
    <col min="1" max="1" width="11.5703125" style="90" customWidth="1"/>
    <col min="2" max="2" width="11.28515625" style="90" customWidth="1"/>
    <col min="3" max="3" width="11.5703125" style="90" customWidth="1"/>
    <col min="4" max="4" width="15.5703125" style="90" customWidth="1"/>
    <col min="5" max="5" width="11" style="90" customWidth="1"/>
    <col min="6" max="6" width="16.42578125" style="90" customWidth="1"/>
    <col min="7" max="7" width="11.42578125" style="90" customWidth="1"/>
    <col min="8" max="8" width="2.140625" style="90" customWidth="1"/>
    <col min="9" max="9" width="11.42578125" style="90" customWidth="1"/>
    <col min="10" max="10" width="3.42578125" style="90" customWidth="1"/>
    <col min="11" max="11" width="11.42578125" style="101" customWidth="1"/>
    <col min="12" max="13" width="11.42578125" style="25" customWidth="1"/>
    <col min="14" max="15" width="13.42578125" style="25" customWidth="1"/>
    <col min="16" max="19" width="11.42578125" style="90" customWidth="1"/>
    <col min="20" max="20" width="13.42578125" style="94" customWidth="1"/>
    <col min="21" max="23" width="9" style="90" customWidth="1"/>
    <col min="24" max="26" width="7.42578125" style="90" customWidth="1"/>
    <col min="27" max="27" width="7.140625" style="90" customWidth="1"/>
    <col min="28" max="29" width="10" style="90" customWidth="1"/>
    <col min="30" max="30" width="14" style="90" customWidth="1"/>
    <col min="31" max="35" width="10.85546875" style="90" customWidth="1"/>
    <col min="36" max="38" width="10.5703125" style="4" customWidth="1"/>
    <col min="39" max="39" width="0" hidden="1" customWidth="1"/>
    <col min="40" max="40" width="11.42578125" style="4" hidden="1" customWidth="1"/>
    <col min="41" max="41" width="12.28515625" style="11" hidden="1" customWidth="1"/>
    <col min="42" max="46" width="11.42578125" style="4" hidden="1" customWidth="1"/>
    <col min="47" max="47" width="0" style="4" hidden="1" customWidth="1"/>
    <col min="48" max="48" width="12.7109375" style="4" customWidth="1"/>
    <col min="49" max="51" width="14.85546875" style="4" customWidth="1"/>
    <col min="52" max="54" width="15.7109375" style="4" customWidth="1"/>
    <col min="55" max="16384" width="11.42578125" style="4"/>
  </cols>
  <sheetData>
    <row r="1" spans="1:54" ht="15.75" thickBot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5"/>
      <c r="H1" s="4"/>
      <c r="I1" s="4"/>
      <c r="J1" s="4"/>
      <c r="K1" s="6"/>
      <c r="L1" s="7"/>
      <c r="M1" s="7"/>
      <c r="N1" s="7"/>
      <c r="O1" s="7"/>
      <c r="P1" s="4"/>
      <c r="Q1" s="4"/>
      <c r="R1" s="4"/>
      <c r="S1" s="4"/>
      <c r="T1" s="8"/>
      <c r="U1" s="4"/>
      <c r="V1" s="4"/>
      <c r="W1" s="4"/>
      <c r="X1" s="9"/>
      <c r="Y1" s="9"/>
      <c r="Z1" s="9"/>
      <c r="AA1" s="9"/>
      <c r="AB1" s="4"/>
      <c r="AC1" s="4"/>
      <c r="AD1" s="10"/>
      <c r="AE1" s="10"/>
      <c r="AF1" s="10"/>
      <c r="AG1" s="10"/>
      <c r="AH1" s="10"/>
      <c r="AI1" s="10"/>
    </row>
    <row r="2" spans="1:54">
      <c r="A2" s="12" t="s">
        <v>4</v>
      </c>
      <c r="B2" s="13">
        <v>43496</v>
      </c>
      <c r="C2" s="14">
        <f>+MONTH(B2)</f>
        <v>1</v>
      </c>
      <c r="D2" s="15">
        <f>+YEAR(B2)</f>
        <v>2019</v>
      </c>
      <c r="E2" s="16"/>
      <c r="F2" s="17" t="str">
        <f>PROPER(E2)</f>
        <v/>
      </c>
      <c r="G2" s="18" t="s">
        <v>5</v>
      </c>
      <c r="H2" s="19"/>
      <c r="I2" s="4"/>
      <c r="J2" s="4"/>
      <c r="K2" s="6"/>
      <c r="L2" s="7"/>
      <c r="M2" s="7"/>
      <c r="N2" s="7"/>
      <c r="O2" s="7"/>
      <c r="P2" s="4"/>
      <c r="Q2" s="4"/>
      <c r="R2" s="4"/>
      <c r="S2" s="4"/>
      <c r="T2" s="8"/>
      <c r="U2" s="4"/>
      <c r="V2" s="4"/>
      <c r="W2" s="4"/>
      <c r="X2" s="20"/>
      <c r="Y2" s="20"/>
      <c r="Z2" s="20"/>
      <c r="AA2" s="20"/>
      <c r="AB2" s="4"/>
      <c r="AC2" s="4"/>
      <c r="AD2" s="10"/>
      <c r="AE2" s="10"/>
      <c r="AF2" s="10"/>
      <c r="AG2" s="10"/>
      <c r="AH2" s="10"/>
      <c r="AI2" s="10"/>
    </row>
    <row r="3" spans="1:54">
      <c r="A3" s="21" t="s">
        <v>6</v>
      </c>
      <c r="B3" s="22">
        <v>43100</v>
      </c>
      <c r="C3" s="23">
        <f>+MONTH(B3)</f>
        <v>12</v>
      </c>
      <c r="D3" s="15">
        <f>+YEAR(B3)</f>
        <v>2017</v>
      </c>
      <c r="E3" s="24"/>
      <c r="F3" s="4"/>
      <c r="G3" s="18"/>
      <c r="H3" s="19"/>
      <c r="I3" s="4"/>
      <c r="J3" s="4"/>
      <c r="K3" s="6"/>
      <c r="L3" s="7"/>
      <c r="M3" s="7"/>
      <c r="N3" s="25" t="s">
        <v>7</v>
      </c>
      <c r="P3" s="26">
        <f>+EDATE('[1]36-60'!N65,6)</f>
        <v>42795</v>
      </c>
      <c r="Q3" s="26"/>
      <c r="R3" s="26"/>
      <c r="S3" s="4"/>
      <c r="T3" s="8"/>
      <c r="U3" s="20"/>
      <c r="V3" s="20"/>
      <c r="W3" s="20"/>
      <c r="X3" s="27"/>
      <c r="Y3" s="27"/>
      <c r="Z3" s="27"/>
      <c r="AA3" s="27"/>
      <c r="AB3" s="4"/>
      <c r="AC3" s="4"/>
      <c r="AD3" s="10"/>
      <c r="AE3" s="10"/>
      <c r="AF3" s="10"/>
      <c r="AG3" s="10"/>
      <c r="AH3" s="10"/>
      <c r="AI3" s="10"/>
    </row>
    <row r="4" spans="1:54">
      <c r="A4" s="28" t="s">
        <v>8</v>
      </c>
      <c r="B4" s="29">
        <v>42735</v>
      </c>
      <c r="C4" s="30">
        <f>+MONTH(B4)</f>
        <v>12</v>
      </c>
      <c r="D4" s="15">
        <f>+YEAR(B4)</f>
        <v>2016</v>
      </c>
      <c r="E4" s="31"/>
      <c r="F4" s="4" t="s">
        <v>9</v>
      </c>
      <c r="G4" s="18"/>
      <c r="H4" s="19"/>
      <c r="I4" s="4"/>
      <c r="J4" s="4"/>
      <c r="K4" s="6"/>
      <c r="L4" s="7"/>
      <c r="M4" s="7"/>
      <c r="N4" s="7"/>
      <c r="O4" s="7"/>
      <c r="P4" s="4"/>
      <c r="Q4" s="4"/>
      <c r="R4" s="4"/>
      <c r="S4" s="4"/>
      <c r="T4" s="8"/>
      <c r="U4" s="4"/>
      <c r="V4" s="4"/>
      <c r="W4" s="4"/>
      <c r="X4" s="4"/>
      <c r="Y4" s="4"/>
      <c r="Z4" s="4"/>
      <c r="AA4" s="4"/>
      <c r="AB4" s="32"/>
      <c r="AC4" s="4"/>
      <c r="AD4" s="10"/>
      <c r="AE4" s="10"/>
      <c r="AF4" s="10"/>
      <c r="AG4" s="10"/>
      <c r="AH4" s="10"/>
      <c r="AI4" s="10"/>
    </row>
    <row r="5" spans="1:54" ht="15.75" thickBot="1">
      <c r="A5" s="33" t="s">
        <v>6</v>
      </c>
      <c r="B5" s="34">
        <v>43465</v>
      </c>
      <c r="C5" s="30">
        <f>+MONTH(B5)</f>
        <v>12</v>
      </c>
      <c r="D5" s="15">
        <f>+YEAR(B5)</f>
        <v>2018</v>
      </c>
      <c r="E5" s="35"/>
      <c r="F5" s="4"/>
      <c r="G5" s="18"/>
      <c r="H5" s="19"/>
      <c r="I5" s="4"/>
      <c r="J5" s="4"/>
      <c r="K5" s="6"/>
      <c r="L5" s="7"/>
      <c r="M5" s="7"/>
      <c r="N5" s="7" t="s">
        <v>10</v>
      </c>
      <c r="O5" s="7"/>
      <c r="P5" s="36">
        <v>42767</v>
      </c>
      <c r="Q5" s="36"/>
      <c r="R5" s="36"/>
      <c r="S5" s="4"/>
      <c r="T5" s="8"/>
      <c r="U5" s="4"/>
      <c r="V5" s="4"/>
      <c r="W5" s="4"/>
      <c r="X5" s="4"/>
      <c r="Y5" s="4"/>
      <c r="Z5" s="4"/>
      <c r="AA5" s="4"/>
      <c r="AB5" s="37">
        <v>5</v>
      </c>
      <c r="AC5" s="4"/>
      <c r="AD5" s="10"/>
      <c r="AE5" s="10"/>
      <c r="AF5" s="10"/>
      <c r="AG5" s="10"/>
      <c r="AH5" s="10"/>
      <c r="AI5" s="10"/>
    </row>
    <row r="6" spans="1:54" ht="45.75" thickBot="1">
      <c r="A6" s="38" t="s">
        <v>11</v>
      </c>
      <c r="B6" s="38" t="s">
        <v>12</v>
      </c>
      <c r="C6" s="38"/>
      <c r="D6" s="5"/>
      <c r="E6" s="4"/>
      <c r="F6" s="4"/>
      <c r="G6" s="5"/>
      <c r="H6" s="4"/>
      <c r="I6" s="4"/>
      <c r="J6" s="4"/>
      <c r="K6" s="6"/>
      <c r="L6" s="6"/>
      <c r="M6" s="6"/>
      <c r="N6" s="39" t="s">
        <v>13</v>
      </c>
      <c r="O6" s="156"/>
      <c r="P6" s="40">
        <f>+DATEDIF(P5,'[1]36-60'!M27,"m")</f>
        <v>90</v>
      </c>
      <c r="Q6" s="159"/>
      <c r="R6" s="159"/>
      <c r="S6" s="41">
        <v>12</v>
      </c>
      <c r="T6" s="42"/>
      <c r="U6" s="43" t="s">
        <v>14</v>
      </c>
      <c r="V6" s="43"/>
      <c r="W6" s="44" t="s">
        <v>15</v>
      </c>
      <c r="X6" s="45" t="s">
        <v>16</v>
      </c>
      <c r="Y6" s="45"/>
      <c r="Z6" s="45"/>
      <c r="AA6" s="45"/>
      <c r="AB6" s="45"/>
      <c r="AC6" s="46"/>
      <c r="AD6" s="45" t="s">
        <v>17</v>
      </c>
      <c r="AE6" s="45"/>
      <c r="AF6" s="45"/>
      <c r="AG6" s="47"/>
      <c r="AH6" s="47"/>
      <c r="AI6" s="46" t="s">
        <v>18</v>
      </c>
      <c r="AO6" s="11">
        <v>12</v>
      </c>
      <c r="AP6" s="4">
        <v>12</v>
      </c>
      <c r="AQ6" s="4">
        <v>12</v>
      </c>
      <c r="AR6" s="4">
        <v>12</v>
      </c>
      <c r="AS6" s="4">
        <v>12</v>
      </c>
      <c r="AT6" s="4">
        <v>8</v>
      </c>
    </row>
    <row r="7" spans="1:54" ht="15.75" thickBot="1">
      <c r="A7" s="163">
        <v>0</v>
      </c>
      <c r="B7" s="163">
        <f>A7+1</f>
        <v>1</v>
      </c>
      <c r="C7" s="163">
        <f t="shared" ref="C7:T7" si="0">B7+1</f>
        <v>2</v>
      </c>
      <c r="D7" s="163">
        <f t="shared" si="0"/>
        <v>3</v>
      </c>
      <c r="E7" s="163">
        <f t="shared" si="0"/>
        <v>4</v>
      </c>
      <c r="F7" s="163">
        <f t="shared" si="0"/>
        <v>5</v>
      </c>
      <c r="G7" s="163">
        <f t="shared" si="0"/>
        <v>6</v>
      </c>
      <c r="H7" s="163">
        <f t="shared" si="0"/>
        <v>7</v>
      </c>
      <c r="I7" s="163">
        <f t="shared" si="0"/>
        <v>8</v>
      </c>
      <c r="J7" s="163">
        <f t="shared" si="0"/>
        <v>9</v>
      </c>
      <c r="K7" s="163">
        <f t="shared" si="0"/>
        <v>10</v>
      </c>
      <c r="L7" s="163">
        <f t="shared" si="0"/>
        <v>11</v>
      </c>
      <c r="M7" s="163">
        <f t="shared" si="0"/>
        <v>12</v>
      </c>
      <c r="N7" s="163">
        <f t="shared" si="0"/>
        <v>13</v>
      </c>
      <c r="O7" s="163">
        <f t="shared" si="0"/>
        <v>14</v>
      </c>
      <c r="P7" s="163">
        <f t="shared" si="0"/>
        <v>15</v>
      </c>
      <c r="Q7" s="163">
        <f t="shared" si="0"/>
        <v>16</v>
      </c>
      <c r="R7" s="163">
        <f t="shared" si="0"/>
        <v>17</v>
      </c>
      <c r="S7" s="163">
        <f t="shared" si="0"/>
        <v>18</v>
      </c>
      <c r="T7" s="163">
        <f t="shared" si="0"/>
        <v>19</v>
      </c>
      <c r="U7" s="48"/>
      <c r="V7" s="48"/>
      <c r="W7" s="48"/>
      <c r="X7" s="49"/>
      <c r="Y7" s="49"/>
      <c r="Z7" s="49"/>
      <c r="AA7" s="49"/>
      <c r="AB7" s="49"/>
      <c r="AC7" s="50"/>
      <c r="AD7" s="49"/>
      <c r="AE7" s="49"/>
      <c r="AF7" s="49"/>
      <c r="AG7" s="49"/>
      <c r="AH7" s="49"/>
      <c r="AI7" s="50"/>
    </row>
    <row r="8" spans="1:54" ht="15.75" thickBot="1">
      <c r="A8" s="51" t="s">
        <v>19</v>
      </c>
      <c r="B8" s="51" t="s">
        <v>20</v>
      </c>
      <c r="C8" s="51" t="s">
        <v>21</v>
      </c>
      <c r="D8" s="51" t="s">
        <v>22</v>
      </c>
      <c r="E8" s="52" t="s">
        <v>23</v>
      </c>
      <c r="F8" s="52" t="s">
        <v>24</v>
      </c>
      <c r="G8" s="51" t="s">
        <v>25</v>
      </c>
      <c r="H8" s="52" t="s">
        <v>26</v>
      </c>
      <c r="I8" s="52" t="s">
        <v>27</v>
      </c>
      <c r="J8" s="52" t="s">
        <v>28</v>
      </c>
      <c r="K8" s="53" t="s">
        <v>29</v>
      </c>
      <c r="L8" s="52" t="s">
        <v>30</v>
      </c>
      <c r="M8" s="52" t="s">
        <v>31</v>
      </c>
      <c r="N8" s="52" t="s">
        <v>32</v>
      </c>
      <c r="O8" s="157" t="s">
        <v>349</v>
      </c>
      <c r="P8" s="52" t="s">
        <v>33</v>
      </c>
      <c r="Q8" s="157" t="s">
        <v>350</v>
      </c>
      <c r="R8" s="161" t="s">
        <v>351</v>
      </c>
      <c r="S8" s="52" t="s">
        <v>34</v>
      </c>
      <c r="T8" s="54" t="s">
        <v>35</v>
      </c>
      <c r="U8" s="55" t="s">
        <v>2</v>
      </c>
      <c r="V8" s="55" t="s">
        <v>3</v>
      </c>
      <c r="W8" s="55" t="s">
        <v>36</v>
      </c>
      <c r="X8" s="55" t="s">
        <v>37</v>
      </c>
      <c r="Y8" s="55" t="s">
        <v>38</v>
      </c>
      <c r="Z8" s="55" t="s">
        <v>39</v>
      </c>
      <c r="AA8" s="55" t="s">
        <v>40</v>
      </c>
      <c r="AB8" s="56" t="s">
        <v>41</v>
      </c>
      <c r="AC8" s="56" t="s">
        <v>42</v>
      </c>
      <c r="AD8" s="55" t="s">
        <v>43</v>
      </c>
      <c r="AE8" s="57" t="s">
        <v>44</v>
      </c>
      <c r="AF8" s="57" t="s">
        <v>45</v>
      </c>
      <c r="AG8" s="57" t="s">
        <v>46</v>
      </c>
      <c r="AH8" s="57" t="s">
        <v>47</v>
      </c>
      <c r="AI8" s="57" t="s">
        <v>48</v>
      </c>
      <c r="AJ8" s="57" t="s">
        <v>49</v>
      </c>
      <c r="AK8" s="57" t="s">
        <v>50</v>
      </c>
      <c r="AL8" s="57" t="s">
        <v>51</v>
      </c>
      <c r="AM8" s="57" t="s">
        <v>52</v>
      </c>
      <c r="AN8"/>
      <c r="AO8" s="57" t="s">
        <v>53</v>
      </c>
      <c r="AP8" s="57" t="s">
        <v>54</v>
      </c>
      <c r="AQ8" s="4">
        <v>2020</v>
      </c>
      <c r="AR8" s="11">
        <v>2021</v>
      </c>
      <c r="AS8" s="4">
        <v>2022</v>
      </c>
      <c r="AT8" s="11">
        <v>2023</v>
      </c>
      <c r="AU8" s="4">
        <v>2024</v>
      </c>
      <c r="AW8" s="58" t="s">
        <v>55</v>
      </c>
      <c r="AX8" s="59" t="s">
        <v>56</v>
      </c>
      <c r="AY8" s="60" t="s">
        <v>57</v>
      </c>
      <c r="AZ8" s="58" t="s">
        <v>58</v>
      </c>
      <c r="BA8" s="59" t="s">
        <v>59</v>
      </c>
      <c r="BB8" s="60" t="s">
        <v>60</v>
      </c>
    </row>
    <row r="9" spans="1:54" s="5" customFormat="1" ht="12.75">
      <c r="A9" s="144">
        <v>8</v>
      </c>
      <c r="B9" s="61" t="s">
        <v>61</v>
      </c>
      <c r="C9" s="62">
        <v>151</v>
      </c>
      <c r="D9" s="62" t="s">
        <v>62</v>
      </c>
      <c r="E9" s="62" t="s">
        <v>63</v>
      </c>
      <c r="F9" s="62" t="s">
        <v>64</v>
      </c>
      <c r="G9" s="62">
        <v>8934</v>
      </c>
      <c r="H9" s="62" t="s">
        <v>65</v>
      </c>
      <c r="I9" s="63" t="s">
        <v>66</v>
      </c>
      <c r="J9" s="62"/>
      <c r="K9" s="64">
        <v>41382</v>
      </c>
      <c r="L9" s="65">
        <v>42613</v>
      </c>
      <c r="M9" s="65">
        <f t="shared" ref="M9:M33" si="1">+EDATE(L9,96)</f>
        <v>45535</v>
      </c>
      <c r="N9" s="65">
        <v>42614</v>
      </c>
      <c r="O9" s="158" t="str">
        <f>IF(+DATEDIF(P$4,M9,"m")=P9,"0","1")</f>
        <v>1</v>
      </c>
      <c r="P9" s="66">
        <f>+DATEDIF(P$5,M9,"m")</f>
        <v>90</v>
      </c>
      <c r="Q9" s="162" t="s">
        <v>353</v>
      </c>
      <c r="R9" s="66"/>
      <c r="S9" s="67">
        <v>120</v>
      </c>
      <c r="T9" s="68">
        <v>28011</v>
      </c>
      <c r="U9" s="69">
        <v>3</v>
      </c>
      <c r="V9" s="69">
        <v>2017</v>
      </c>
      <c r="W9" s="70"/>
      <c r="X9" s="70">
        <f t="shared" ref="X9:X72" si="2">+($D$3-V9)*12+$C$3-U9+1</f>
        <v>10</v>
      </c>
      <c r="Y9" s="70">
        <f t="shared" ref="Y9:Y72" si="3">+(D$5-V9)*12+C$5-U9+1</f>
        <v>22</v>
      </c>
      <c r="Z9" s="70">
        <f>+Y9+12</f>
        <v>34</v>
      </c>
      <c r="AA9" s="70">
        <f>+Z9+12</f>
        <v>46</v>
      </c>
      <c r="AB9" s="70">
        <f>+AA9+AB$5</f>
        <v>51</v>
      </c>
      <c r="AC9" s="71">
        <f>+P9-AB9</f>
        <v>39</v>
      </c>
      <c r="AD9" s="71">
        <f t="shared" ref="AD9:AD45" si="4">+T9/P9</f>
        <v>311.23333333333335</v>
      </c>
      <c r="AE9" s="70">
        <f>+W9*AD9</f>
        <v>0</v>
      </c>
      <c r="AF9" s="72">
        <f t="shared" ref="AF9:AF45" si="5">+(X9-W9)*AD9</f>
        <v>3112.3333333333335</v>
      </c>
      <c r="AG9" s="70">
        <f t="shared" ref="AG9:AG72" si="6">+AE9+AF9</f>
        <v>3112.3333333333335</v>
      </c>
      <c r="AH9" s="70">
        <f t="shared" ref="AH9:AH45" si="7">+(Y9-X9)*AD9</f>
        <v>3734.8</v>
      </c>
      <c r="AI9" s="70">
        <f t="shared" ref="AI9:AI72" si="8">+AG9+AH9</f>
        <v>6847.1333333333332</v>
      </c>
      <c r="AJ9" s="70">
        <f t="shared" ref="AJ9:AJ45" si="9">+T9-AI9</f>
        <v>21163.866666666669</v>
      </c>
      <c r="AK9" s="72">
        <f>+AD9*12</f>
        <v>3734.8</v>
      </c>
      <c r="AL9" s="72">
        <f t="shared" ref="AL9:AL71" si="10">+AI9+AK9</f>
        <v>10581.933333333334</v>
      </c>
      <c r="AM9" s="73">
        <f t="shared" ref="AM9:AM45" si="11">+T9-AL9</f>
        <v>17429.066666666666</v>
      </c>
      <c r="AO9" s="73">
        <f t="shared" ref="AO9:AO71" si="12">+AD9</f>
        <v>311.23333333333335</v>
      </c>
      <c r="AP9" s="72">
        <f t="shared" ref="AP9:AP71" si="13">+AD9*12</f>
        <v>3734.8</v>
      </c>
      <c r="AQ9" s="73">
        <f>+AP9</f>
        <v>3734.8</v>
      </c>
      <c r="AR9" s="73">
        <f>+AQ9</f>
        <v>3734.8</v>
      </c>
      <c r="AS9" s="73">
        <f>+AR9</f>
        <v>3734.8</v>
      </c>
      <c r="AT9" s="73">
        <f>+AS9</f>
        <v>3734.8</v>
      </c>
      <c r="AU9" s="74">
        <f t="shared" ref="AU9:AU71" si="14">+AD9*8</f>
        <v>2489.8666666666668</v>
      </c>
      <c r="AW9" s="75">
        <f t="shared" ref="AW9:AW45" si="15">(AA9-Z9)*AD9</f>
        <v>3734.8</v>
      </c>
      <c r="AX9" s="76">
        <f>+AL9+AW9</f>
        <v>14316.733333333334</v>
      </c>
      <c r="AY9" s="77">
        <f>+T9-AX9</f>
        <v>13694.266666666666</v>
      </c>
      <c r="AZ9" s="75">
        <f>(AB9-AA9)*AD9</f>
        <v>1556.1666666666667</v>
      </c>
      <c r="BA9" s="76">
        <f>AX9+AZ9</f>
        <v>15872.9</v>
      </c>
      <c r="BB9" s="78">
        <f>T9-BA9</f>
        <v>12138.1</v>
      </c>
    </row>
    <row r="10" spans="1:54" s="5" customFormat="1" ht="12.75">
      <c r="A10" s="144">
        <v>8</v>
      </c>
      <c r="B10" s="61" t="s">
        <v>61</v>
      </c>
      <c r="C10" s="62">
        <v>152</v>
      </c>
      <c r="D10" s="62" t="s">
        <v>62</v>
      </c>
      <c r="E10" s="62" t="s">
        <v>67</v>
      </c>
      <c r="F10" s="62" t="s">
        <v>68</v>
      </c>
      <c r="G10" s="62">
        <v>104</v>
      </c>
      <c r="H10" s="62" t="s">
        <v>65</v>
      </c>
      <c r="I10" s="63" t="s">
        <v>66</v>
      </c>
      <c r="J10" s="62"/>
      <c r="K10" s="64">
        <v>41934</v>
      </c>
      <c r="L10" s="65">
        <v>42613</v>
      </c>
      <c r="M10" s="65">
        <f t="shared" si="1"/>
        <v>45535</v>
      </c>
      <c r="N10" s="65">
        <v>42614</v>
      </c>
      <c r="O10" s="158" t="str">
        <f t="shared" ref="O10:O73" si="16">IF(+DATEDIF(P$4,M10,"m")=P10,"0","1")</f>
        <v>1</v>
      </c>
      <c r="P10" s="66">
        <f t="shared" ref="P9:P72" si="17">+DATEDIF(P$5,M10,"m")</f>
        <v>90</v>
      </c>
      <c r="Q10" s="162" t="s">
        <v>353</v>
      </c>
      <c r="R10" s="66"/>
      <c r="S10" s="67">
        <v>120</v>
      </c>
      <c r="T10" s="68">
        <v>889926</v>
      </c>
      <c r="U10" s="69">
        <v>3</v>
      </c>
      <c r="V10" s="69">
        <v>2017</v>
      </c>
      <c r="W10" s="70"/>
      <c r="X10" s="70">
        <f t="shared" si="2"/>
        <v>10</v>
      </c>
      <c r="Y10" s="70">
        <f t="shared" si="3"/>
        <v>22</v>
      </c>
      <c r="Z10" s="70">
        <f t="shared" ref="Z10:AA73" si="18">+Y10+12</f>
        <v>34</v>
      </c>
      <c r="AA10" s="70">
        <f t="shared" si="18"/>
        <v>46</v>
      </c>
      <c r="AB10" s="70">
        <f t="shared" ref="AB10:AB72" si="19">+AA10+AB$5</f>
        <v>51</v>
      </c>
      <c r="AC10" s="71">
        <f>+P10-AB10</f>
        <v>39</v>
      </c>
      <c r="AD10" s="71">
        <f t="shared" si="4"/>
        <v>9888.0666666666675</v>
      </c>
      <c r="AE10" s="70">
        <f>+W10*AD10</f>
        <v>0</v>
      </c>
      <c r="AF10" s="72">
        <f t="shared" si="5"/>
        <v>98880.666666666672</v>
      </c>
      <c r="AG10" s="70">
        <f t="shared" si="6"/>
        <v>98880.666666666672</v>
      </c>
      <c r="AH10" s="70">
        <f t="shared" si="7"/>
        <v>118656.80000000002</v>
      </c>
      <c r="AI10" s="70">
        <f t="shared" si="8"/>
        <v>217537.46666666667</v>
      </c>
      <c r="AJ10" s="70">
        <f t="shared" si="9"/>
        <v>672388.53333333333</v>
      </c>
      <c r="AK10" s="72">
        <f t="shared" ref="AK10:AK73" si="20">+AD10*12</f>
        <v>118656.80000000002</v>
      </c>
      <c r="AL10" s="72">
        <f t="shared" si="10"/>
        <v>336194.26666666672</v>
      </c>
      <c r="AM10" s="73">
        <f t="shared" si="11"/>
        <v>553731.73333333328</v>
      </c>
      <c r="AO10" s="73">
        <f t="shared" si="12"/>
        <v>9888.0666666666675</v>
      </c>
      <c r="AP10" s="72">
        <f t="shared" si="13"/>
        <v>118656.80000000002</v>
      </c>
      <c r="AQ10" s="73">
        <f t="shared" ref="AQ10:AT25" si="21">+AP10</f>
        <v>118656.80000000002</v>
      </c>
      <c r="AR10" s="73">
        <f t="shared" si="21"/>
        <v>118656.80000000002</v>
      </c>
      <c r="AS10" s="73">
        <f t="shared" si="21"/>
        <v>118656.80000000002</v>
      </c>
      <c r="AT10" s="73">
        <f t="shared" si="21"/>
        <v>118656.80000000002</v>
      </c>
      <c r="AU10" s="74">
        <f t="shared" si="14"/>
        <v>79104.53333333334</v>
      </c>
      <c r="AW10" s="75">
        <f t="shared" si="15"/>
        <v>118656.80000000002</v>
      </c>
      <c r="AX10" s="76">
        <f t="shared" ref="AX10:AX73" si="22">+AL10+AW10</f>
        <v>454851.06666666677</v>
      </c>
      <c r="AY10" s="77">
        <f>+T10-AX10</f>
        <v>435074.93333333323</v>
      </c>
      <c r="AZ10" s="75">
        <f t="shared" ref="AZ10:AZ72" si="23">(AB10-AA10)*AD10</f>
        <v>49440.333333333336</v>
      </c>
      <c r="BA10" s="76">
        <f t="shared" ref="BA10:BA72" si="24">AX10+AZ10</f>
        <v>504291.40000000008</v>
      </c>
      <c r="BB10" s="78">
        <f t="shared" ref="BB10:BB72" si="25">T10-BA10</f>
        <v>385634.59999999992</v>
      </c>
    </row>
    <row r="11" spans="1:54" s="5" customFormat="1" ht="12.75">
      <c r="A11" s="144">
        <v>8</v>
      </c>
      <c r="B11" s="79" t="s">
        <v>61</v>
      </c>
      <c r="C11" s="62">
        <v>156</v>
      </c>
      <c r="D11" s="62" t="s">
        <v>62</v>
      </c>
      <c r="E11" s="63" t="s">
        <v>69</v>
      </c>
      <c r="F11" s="63" t="s">
        <v>70</v>
      </c>
      <c r="G11" s="63">
        <v>108</v>
      </c>
      <c r="H11" s="63" t="s">
        <v>65</v>
      </c>
      <c r="I11" s="67" t="s">
        <v>66</v>
      </c>
      <c r="J11" s="62"/>
      <c r="K11" s="64">
        <v>41984</v>
      </c>
      <c r="L11" s="65">
        <v>42613</v>
      </c>
      <c r="M11" s="65">
        <f t="shared" si="1"/>
        <v>45535</v>
      </c>
      <c r="N11" s="65">
        <v>42614</v>
      </c>
      <c r="O11" s="158" t="str">
        <f t="shared" si="16"/>
        <v>1</v>
      </c>
      <c r="P11" s="66">
        <f t="shared" si="17"/>
        <v>90</v>
      </c>
      <c r="Q11" s="162" t="s">
        <v>353</v>
      </c>
      <c r="R11" s="66"/>
      <c r="S11" s="67">
        <v>120</v>
      </c>
      <c r="T11" s="68">
        <v>902993</v>
      </c>
      <c r="U11" s="69">
        <v>3</v>
      </c>
      <c r="V11" s="69">
        <v>2017</v>
      </c>
      <c r="W11" s="70"/>
      <c r="X11" s="70">
        <f t="shared" si="2"/>
        <v>10</v>
      </c>
      <c r="Y11" s="70">
        <f t="shared" si="3"/>
        <v>22</v>
      </c>
      <c r="Z11" s="70">
        <f t="shared" si="18"/>
        <v>34</v>
      </c>
      <c r="AA11" s="70">
        <f t="shared" si="18"/>
        <v>46</v>
      </c>
      <c r="AB11" s="70">
        <f t="shared" si="19"/>
        <v>51</v>
      </c>
      <c r="AC11" s="71">
        <f>+P11-AB11</f>
        <v>39</v>
      </c>
      <c r="AD11" s="71">
        <f t="shared" si="4"/>
        <v>10033.255555555555</v>
      </c>
      <c r="AE11" s="70">
        <f>+W11*AD11</f>
        <v>0</v>
      </c>
      <c r="AF11" s="72">
        <f t="shared" si="5"/>
        <v>100332.55555555556</v>
      </c>
      <c r="AG11" s="70">
        <f t="shared" si="6"/>
        <v>100332.55555555556</v>
      </c>
      <c r="AH11" s="70">
        <f t="shared" si="7"/>
        <v>120399.06666666667</v>
      </c>
      <c r="AI11" s="70">
        <f t="shared" si="8"/>
        <v>220731.62222222221</v>
      </c>
      <c r="AJ11" s="70">
        <f t="shared" si="9"/>
        <v>682261.37777777785</v>
      </c>
      <c r="AK11" s="72">
        <f t="shared" si="20"/>
        <v>120399.06666666667</v>
      </c>
      <c r="AL11" s="72">
        <f t="shared" si="10"/>
        <v>341130.68888888886</v>
      </c>
      <c r="AM11" s="73">
        <f t="shared" si="11"/>
        <v>561862.31111111119</v>
      </c>
      <c r="AO11" s="73">
        <f t="shared" si="12"/>
        <v>10033.255555555555</v>
      </c>
      <c r="AP11" s="72">
        <f t="shared" si="13"/>
        <v>120399.06666666667</v>
      </c>
      <c r="AQ11" s="73">
        <f t="shared" si="21"/>
        <v>120399.06666666667</v>
      </c>
      <c r="AR11" s="73">
        <f t="shared" si="21"/>
        <v>120399.06666666667</v>
      </c>
      <c r="AS11" s="73">
        <f t="shared" si="21"/>
        <v>120399.06666666667</v>
      </c>
      <c r="AT11" s="73">
        <f t="shared" si="21"/>
        <v>120399.06666666667</v>
      </c>
      <c r="AU11" s="74">
        <f t="shared" si="14"/>
        <v>80266.044444444444</v>
      </c>
      <c r="AW11" s="75">
        <f t="shared" si="15"/>
        <v>120399.06666666667</v>
      </c>
      <c r="AX11" s="76">
        <f t="shared" si="22"/>
        <v>461529.75555555552</v>
      </c>
      <c r="AY11" s="77">
        <f>+T11-AX11</f>
        <v>441463.24444444448</v>
      </c>
      <c r="AZ11" s="75">
        <f t="shared" si="23"/>
        <v>50166.277777777781</v>
      </c>
      <c r="BA11" s="76">
        <f t="shared" si="24"/>
        <v>511696.03333333333</v>
      </c>
      <c r="BB11" s="78">
        <f t="shared" si="25"/>
        <v>391296.96666666667</v>
      </c>
    </row>
    <row r="12" spans="1:54" s="5" customFormat="1" ht="12.75">
      <c r="A12" s="144">
        <v>8</v>
      </c>
      <c r="B12" s="79" t="s">
        <v>61</v>
      </c>
      <c r="C12" s="63">
        <v>22</v>
      </c>
      <c r="D12" s="63" t="s">
        <v>62</v>
      </c>
      <c r="E12" s="63" t="s">
        <v>66</v>
      </c>
      <c r="F12" s="63" t="s">
        <v>71</v>
      </c>
      <c r="G12" s="63">
        <v>511</v>
      </c>
      <c r="H12" s="63" t="s">
        <v>65</v>
      </c>
      <c r="I12" s="67" t="s">
        <v>66</v>
      </c>
      <c r="J12" s="63"/>
      <c r="K12" s="80">
        <v>41995</v>
      </c>
      <c r="L12" s="65">
        <v>42613</v>
      </c>
      <c r="M12" s="65">
        <f t="shared" si="1"/>
        <v>45535</v>
      </c>
      <c r="N12" s="65">
        <v>42614</v>
      </c>
      <c r="O12" s="158" t="str">
        <f t="shared" si="16"/>
        <v>1</v>
      </c>
      <c r="P12" s="66">
        <f t="shared" si="17"/>
        <v>90</v>
      </c>
      <c r="Q12" s="162" t="s">
        <v>353</v>
      </c>
      <c r="R12" s="66"/>
      <c r="S12" s="67">
        <v>120</v>
      </c>
      <c r="T12" s="81">
        <v>12605042</v>
      </c>
      <c r="U12" s="69">
        <v>3</v>
      </c>
      <c r="V12" s="69">
        <v>2017</v>
      </c>
      <c r="W12" s="82"/>
      <c r="X12" s="82">
        <f t="shared" si="2"/>
        <v>10</v>
      </c>
      <c r="Y12" s="82">
        <f t="shared" si="3"/>
        <v>22</v>
      </c>
      <c r="Z12" s="70">
        <f t="shared" si="18"/>
        <v>34</v>
      </c>
      <c r="AA12" s="70">
        <f t="shared" si="18"/>
        <v>46</v>
      </c>
      <c r="AB12" s="70">
        <f t="shared" si="19"/>
        <v>51</v>
      </c>
      <c r="AC12" s="71">
        <f>+P12-AB12</f>
        <v>39</v>
      </c>
      <c r="AD12" s="69">
        <f t="shared" si="4"/>
        <v>140056.02222222224</v>
      </c>
      <c r="AE12" s="82">
        <f>+(T12/P12)*W12</f>
        <v>0</v>
      </c>
      <c r="AF12" s="82">
        <f t="shared" si="5"/>
        <v>1400560.2222222225</v>
      </c>
      <c r="AG12" s="82">
        <f t="shared" si="6"/>
        <v>1400560.2222222225</v>
      </c>
      <c r="AH12" s="82">
        <f t="shared" si="7"/>
        <v>1680672.2666666668</v>
      </c>
      <c r="AI12" s="70">
        <f t="shared" si="8"/>
        <v>3081232.4888888896</v>
      </c>
      <c r="AJ12" s="70">
        <f t="shared" si="9"/>
        <v>9523809.5111111104</v>
      </c>
      <c r="AK12" s="72">
        <f t="shared" si="20"/>
        <v>1680672.2666666668</v>
      </c>
      <c r="AL12" s="72">
        <f t="shared" si="10"/>
        <v>4761904.7555555562</v>
      </c>
      <c r="AM12" s="73">
        <f t="shared" si="11"/>
        <v>7843137.2444444438</v>
      </c>
      <c r="AO12" s="73">
        <f t="shared" si="12"/>
        <v>140056.02222222224</v>
      </c>
      <c r="AP12" s="72">
        <f t="shared" si="13"/>
        <v>1680672.2666666668</v>
      </c>
      <c r="AQ12" s="73">
        <f t="shared" si="21"/>
        <v>1680672.2666666668</v>
      </c>
      <c r="AR12" s="73">
        <f t="shared" si="21"/>
        <v>1680672.2666666668</v>
      </c>
      <c r="AS12" s="73">
        <f t="shared" si="21"/>
        <v>1680672.2666666668</v>
      </c>
      <c r="AT12" s="73">
        <f t="shared" si="21"/>
        <v>1680672.2666666668</v>
      </c>
      <c r="AU12" s="74">
        <f t="shared" si="14"/>
        <v>1120448.1777777779</v>
      </c>
      <c r="AW12" s="75">
        <f t="shared" si="15"/>
        <v>1680672.2666666668</v>
      </c>
      <c r="AX12" s="76">
        <f t="shared" si="22"/>
        <v>6442577.0222222228</v>
      </c>
      <c r="AY12" s="77">
        <v>6662464.9777777772</v>
      </c>
      <c r="AZ12" s="75">
        <f t="shared" si="23"/>
        <v>700280.11111111124</v>
      </c>
      <c r="BA12" s="76">
        <f t="shared" si="24"/>
        <v>7142857.1333333338</v>
      </c>
      <c r="BB12" s="78">
        <f t="shared" si="25"/>
        <v>5462184.8666666662</v>
      </c>
    </row>
    <row r="13" spans="1:54" s="5" customFormat="1" ht="12.75">
      <c r="A13" s="144">
        <v>8</v>
      </c>
      <c r="B13" s="79" t="s">
        <v>61</v>
      </c>
      <c r="C13" s="62">
        <v>112</v>
      </c>
      <c r="D13" s="62" t="s">
        <v>62</v>
      </c>
      <c r="E13" s="62" t="s">
        <v>72</v>
      </c>
      <c r="F13" s="62" t="s">
        <v>73</v>
      </c>
      <c r="G13" s="62">
        <v>21566</v>
      </c>
      <c r="H13" s="62" t="s">
        <v>65</v>
      </c>
      <c r="I13" s="67" t="s">
        <v>66</v>
      </c>
      <c r="J13" s="62"/>
      <c r="K13" s="64">
        <v>42032</v>
      </c>
      <c r="L13" s="65">
        <v>42613</v>
      </c>
      <c r="M13" s="65">
        <f t="shared" si="1"/>
        <v>45535</v>
      </c>
      <c r="N13" s="65">
        <v>42614</v>
      </c>
      <c r="O13" s="158" t="str">
        <f t="shared" si="16"/>
        <v>1</v>
      </c>
      <c r="P13" s="66">
        <f t="shared" si="17"/>
        <v>90</v>
      </c>
      <c r="Q13" s="162" t="s">
        <v>353</v>
      </c>
      <c r="R13" s="66"/>
      <c r="S13" s="67">
        <v>120</v>
      </c>
      <c r="T13" s="68">
        <v>537815</v>
      </c>
      <c r="U13" s="69">
        <v>3</v>
      </c>
      <c r="V13" s="69">
        <v>2017</v>
      </c>
      <c r="W13" s="70"/>
      <c r="X13" s="70">
        <f t="shared" si="2"/>
        <v>10</v>
      </c>
      <c r="Y13" s="70">
        <f t="shared" si="3"/>
        <v>22</v>
      </c>
      <c r="Z13" s="70">
        <f t="shared" si="18"/>
        <v>34</v>
      </c>
      <c r="AA13" s="70">
        <f t="shared" si="18"/>
        <v>46</v>
      </c>
      <c r="AB13" s="70">
        <f t="shared" si="19"/>
        <v>51</v>
      </c>
      <c r="AC13" s="71">
        <f>+P13-AB13</f>
        <v>39</v>
      </c>
      <c r="AD13" s="71">
        <f t="shared" si="4"/>
        <v>5975.7222222222226</v>
      </c>
      <c r="AE13" s="70">
        <f>+W13*AD13</f>
        <v>0</v>
      </c>
      <c r="AF13" s="72">
        <f t="shared" si="5"/>
        <v>59757.222222222226</v>
      </c>
      <c r="AG13" s="70">
        <f t="shared" si="6"/>
        <v>59757.222222222226</v>
      </c>
      <c r="AH13" s="70">
        <f t="shared" si="7"/>
        <v>71708.666666666672</v>
      </c>
      <c r="AI13" s="70">
        <f t="shared" si="8"/>
        <v>131465.88888888891</v>
      </c>
      <c r="AJ13" s="70">
        <f t="shared" si="9"/>
        <v>406349.11111111112</v>
      </c>
      <c r="AK13" s="72">
        <f t="shared" si="20"/>
        <v>71708.666666666672</v>
      </c>
      <c r="AL13" s="72">
        <f t="shared" si="10"/>
        <v>203174.55555555556</v>
      </c>
      <c r="AM13" s="73">
        <f t="shared" si="11"/>
        <v>334640.44444444444</v>
      </c>
      <c r="AO13" s="73">
        <f t="shared" si="12"/>
        <v>5975.7222222222226</v>
      </c>
      <c r="AP13" s="72">
        <f t="shared" si="13"/>
        <v>71708.666666666672</v>
      </c>
      <c r="AQ13" s="73">
        <f t="shared" si="21"/>
        <v>71708.666666666672</v>
      </c>
      <c r="AR13" s="73">
        <f t="shared" si="21"/>
        <v>71708.666666666672</v>
      </c>
      <c r="AS13" s="73">
        <f t="shared" si="21"/>
        <v>71708.666666666672</v>
      </c>
      <c r="AT13" s="73">
        <f t="shared" si="21"/>
        <v>71708.666666666672</v>
      </c>
      <c r="AU13" s="74">
        <f t="shared" si="14"/>
        <v>47805.777777777781</v>
      </c>
      <c r="AW13" s="75">
        <f t="shared" si="15"/>
        <v>71708.666666666672</v>
      </c>
      <c r="AX13" s="76">
        <f t="shared" si="22"/>
        <v>274883.22222222225</v>
      </c>
      <c r="AY13" s="77">
        <f t="shared" ref="AY13:AY24" si="26">+T13-AX13</f>
        <v>262931.77777777775</v>
      </c>
      <c r="AZ13" s="75">
        <f t="shared" si="23"/>
        <v>29878.611111111113</v>
      </c>
      <c r="BA13" s="76">
        <f t="shared" si="24"/>
        <v>304761.83333333337</v>
      </c>
      <c r="BB13" s="78">
        <f t="shared" si="25"/>
        <v>233053.16666666663</v>
      </c>
    </row>
    <row r="14" spans="1:54" s="5" customFormat="1" ht="12.75">
      <c r="A14" s="144">
        <v>8</v>
      </c>
      <c r="B14" s="79" t="s">
        <v>61</v>
      </c>
      <c r="C14" s="63">
        <v>49</v>
      </c>
      <c r="D14" s="63" t="s">
        <v>62</v>
      </c>
      <c r="E14" s="63" t="s">
        <v>66</v>
      </c>
      <c r="F14" s="63" t="s">
        <v>71</v>
      </c>
      <c r="G14" s="63">
        <v>514</v>
      </c>
      <c r="H14" s="63" t="s">
        <v>65</v>
      </c>
      <c r="I14" s="67" t="s">
        <v>66</v>
      </c>
      <c r="J14" s="63"/>
      <c r="K14" s="80">
        <v>42038</v>
      </c>
      <c r="L14" s="65">
        <v>42613</v>
      </c>
      <c r="M14" s="65">
        <f t="shared" si="1"/>
        <v>45535</v>
      </c>
      <c r="N14" s="65">
        <v>42614</v>
      </c>
      <c r="O14" s="158" t="str">
        <f t="shared" si="16"/>
        <v>1</v>
      </c>
      <c r="P14" s="66">
        <f t="shared" si="17"/>
        <v>90</v>
      </c>
      <c r="Q14" s="162" t="s">
        <v>353</v>
      </c>
      <c r="R14" s="66"/>
      <c r="S14" s="67">
        <v>120</v>
      </c>
      <c r="T14" s="81">
        <v>18965829</v>
      </c>
      <c r="U14" s="69">
        <v>3</v>
      </c>
      <c r="V14" s="69">
        <v>2017</v>
      </c>
      <c r="W14" s="82"/>
      <c r="X14" s="82">
        <f t="shared" si="2"/>
        <v>10</v>
      </c>
      <c r="Y14" s="82">
        <f t="shared" si="3"/>
        <v>22</v>
      </c>
      <c r="Z14" s="70">
        <f t="shared" si="18"/>
        <v>34</v>
      </c>
      <c r="AA14" s="70">
        <f t="shared" si="18"/>
        <v>46</v>
      </c>
      <c r="AB14" s="70">
        <f>+AA14+AB$5</f>
        <v>51</v>
      </c>
      <c r="AC14" s="71">
        <f>+P14-AB14</f>
        <v>39</v>
      </c>
      <c r="AD14" s="69">
        <f t="shared" si="4"/>
        <v>210731.43333333332</v>
      </c>
      <c r="AE14" s="82">
        <f>+(T14/P14)*W14</f>
        <v>0</v>
      </c>
      <c r="AF14" s="82">
        <f t="shared" si="5"/>
        <v>2107314.333333333</v>
      </c>
      <c r="AG14" s="82">
        <f t="shared" si="6"/>
        <v>2107314.333333333</v>
      </c>
      <c r="AH14" s="82">
        <f t="shared" si="7"/>
        <v>2528777.1999999997</v>
      </c>
      <c r="AI14" s="70">
        <f t="shared" si="8"/>
        <v>4636091.5333333332</v>
      </c>
      <c r="AJ14" s="70">
        <f t="shared" si="9"/>
        <v>14329737.466666667</v>
      </c>
      <c r="AK14" s="72">
        <f t="shared" si="20"/>
        <v>2528777.1999999997</v>
      </c>
      <c r="AL14" s="72">
        <f t="shared" si="10"/>
        <v>7164868.7333333325</v>
      </c>
      <c r="AM14" s="73">
        <f t="shared" si="11"/>
        <v>11800960.266666668</v>
      </c>
      <c r="AO14" s="73">
        <f t="shared" si="12"/>
        <v>210731.43333333332</v>
      </c>
      <c r="AP14" s="72">
        <f t="shared" si="13"/>
        <v>2528777.1999999997</v>
      </c>
      <c r="AQ14" s="73">
        <f t="shared" si="21"/>
        <v>2528777.1999999997</v>
      </c>
      <c r="AR14" s="73">
        <f t="shared" si="21"/>
        <v>2528777.1999999997</v>
      </c>
      <c r="AS14" s="73">
        <f t="shared" si="21"/>
        <v>2528777.1999999997</v>
      </c>
      <c r="AT14" s="73">
        <f t="shared" si="21"/>
        <v>2528777.1999999997</v>
      </c>
      <c r="AU14" s="74">
        <f t="shared" si="14"/>
        <v>1685851.4666666666</v>
      </c>
      <c r="AW14" s="75">
        <f t="shared" si="15"/>
        <v>2528777.1999999997</v>
      </c>
      <c r="AX14" s="76">
        <f t="shared" si="22"/>
        <v>9693645.9333333317</v>
      </c>
      <c r="AY14" s="77">
        <f t="shared" si="26"/>
        <v>9272183.0666666683</v>
      </c>
      <c r="AZ14" s="75">
        <f t="shared" si="23"/>
        <v>1053657.1666666665</v>
      </c>
      <c r="BA14" s="76">
        <f t="shared" si="24"/>
        <v>10747303.099999998</v>
      </c>
      <c r="BB14" s="78">
        <f t="shared" si="25"/>
        <v>8218525.9000000022</v>
      </c>
    </row>
    <row r="15" spans="1:54" s="5" customFormat="1" ht="12.75">
      <c r="A15" s="144">
        <v>8</v>
      </c>
      <c r="B15" s="79" t="s">
        <v>61</v>
      </c>
      <c r="C15" s="62">
        <v>153</v>
      </c>
      <c r="D15" s="62" t="s">
        <v>62</v>
      </c>
      <c r="E15" s="62" t="s">
        <v>74</v>
      </c>
      <c r="F15" s="62" t="s">
        <v>75</v>
      </c>
      <c r="G15" s="62">
        <v>7</v>
      </c>
      <c r="H15" s="62" t="s">
        <v>65</v>
      </c>
      <c r="I15" s="67" t="s">
        <v>66</v>
      </c>
      <c r="J15" s="62"/>
      <c r="K15" s="64">
        <v>42079</v>
      </c>
      <c r="L15" s="65">
        <v>42613</v>
      </c>
      <c r="M15" s="65">
        <f t="shared" si="1"/>
        <v>45535</v>
      </c>
      <c r="N15" s="65">
        <v>42614</v>
      </c>
      <c r="O15" s="158" t="str">
        <f t="shared" si="16"/>
        <v>1</v>
      </c>
      <c r="P15" s="66">
        <f t="shared" si="17"/>
        <v>90</v>
      </c>
      <c r="Q15" s="162" t="s">
        <v>353</v>
      </c>
      <c r="R15" s="66"/>
      <c r="S15" s="67">
        <v>120</v>
      </c>
      <c r="T15" s="68">
        <v>250000</v>
      </c>
      <c r="U15" s="69">
        <v>3</v>
      </c>
      <c r="V15" s="69">
        <v>2017</v>
      </c>
      <c r="W15" s="70"/>
      <c r="X15" s="70">
        <f t="shared" si="2"/>
        <v>10</v>
      </c>
      <c r="Y15" s="70">
        <f t="shared" si="3"/>
        <v>22</v>
      </c>
      <c r="Z15" s="70">
        <f t="shared" si="18"/>
        <v>34</v>
      </c>
      <c r="AA15" s="70">
        <f t="shared" si="18"/>
        <v>46</v>
      </c>
      <c r="AB15" s="70">
        <f t="shared" si="19"/>
        <v>51</v>
      </c>
      <c r="AC15" s="71">
        <f>+P15-AB15</f>
        <v>39</v>
      </c>
      <c r="AD15" s="71">
        <f t="shared" si="4"/>
        <v>2777.7777777777778</v>
      </c>
      <c r="AE15" s="70">
        <f>+W15*AD15</f>
        <v>0</v>
      </c>
      <c r="AF15" s="72">
        <f t="shared" si="5"/>
        <v>27777.777777777777</v>
      </c>
      <c r="AG15" s="70">
        <f t="shared" si="6"/>
        <v>27777.777777777777</v>
      </c>
      <c r="AH15" s="70">
        <f t="shared" si="7"/>
        <v>33333.333333333336</v>
      </c>
      <c r="AI15" s="70">
        <f t="shared" si="8"/>
        <v>61111.111111111109</v>
      </c>
      <c r="AJ15" s="70">
        <f t="shared" si="9"/>
        <v>188888.88888888888</v>
      </c>
      <c r="AK15" s="72">
        <f t="shared" si="20"/>
        <v>33333.333333333336</v>
      </c>
      <c r="AL15" s="72">
        <f t="shared" si="10"/>
        <v>94444.444444444438</v>
      </c>
      <c r="AM15" s="73">
        <f t="shared" si="11"/>
        <v>155555.55555555556</v>
      </c>
      <c r="AO15" s="73">
        <f t="shared" si="12"/>
        <v>2777.7777777777778</v>
      </c>
      <c r="AP15" s="72">
        <f t="shared" si="13"/>
        <v>33333.333333333336</v>
      </c>
      <c r="AQ15" s="73">
        <f t="shared" si="21"/>
        <v>33333.333333333336</v>
      </c>
      <c r="AR15" s="73">
        <f t="shared" si="21"/>
        <v>33333.333333333336</v>
      </c>
      <c r="AS15" s="73">
        <f t="shared" si="21"/>
        <v>33333.333333333336</v>
      </c>
      <c r="AT15" s="73">
        <f t="shared" si="21"/>
        <v>33333.333333333336</v>
      </c>
      <c r="AU15" s="74">
        <f t="shared" si="14"/>
        <v>22222.222222222223</v>
      </c>
      <c r="AW15" s="75">
        <f t="shared" si="15"/>
        <v>33333.333333333336</v>
      </c>
      <c r="AX15" s="76">
        <f t="shared" si="22"/>
        <v>127777.77777777778</v>
      </c>
      <c r="AY15" s="77">
        <f t="shared" si="26"/>
        <v>122222.22222222222</v>
      </c>
      <c r="AZ15" s="75">
        <f t="shared" si="23"/>
        <v>13888.888888888889</v>
      </c>
      <c r="BA15" s="76">
        <f t="shared" si="24"/>
        <v>141666.66666666666</v>
      </c>
      <c r="BB15" s="78">
        <f t="shared" si="25"/>
        <v>108333.33333333334</v>
      </c>
    </row>
    <row r="16" spans="1:54" s="5" customFormat="1" ht="12.75">
      <c r="A16" s="144">
        <v>8</v>
      </c>
      <c r="B16" s="79" t="s">
        <v>61</v>
      </c>
      <c r="C16" s="63">
        <v>32</v>
      </c>
      <c r="D16" s="63" t="s">
        <v>62</v>
      </c>
      <c r="E16" s="63" t="s">
        <v>66</v>
      </c>
      <c r="F16" s="63" t="s">
        <v>71</v>
      </c>
      <c r="G16" s="63">
        <v>561</v>
      </c>
      <c r="H16" s="63" t="s">
        <v>65</v>
      </c>
      <c r="I16" s="67" t="s">
        <v>66</v>
      </c>
      <c r="J16" s="63"/>
      <c r="K16" s="80">
        <v>42109</v>
      </c>
      <c r="L16" s="65">
        <v>42613</v>
      </c>
      <c r="M16" s="65">
        <f t="shared" si="1"/>
        <v>45535</v>
      </c>
      <c r="N16" s="65">
        <v>42614</v>
      </c>
      <c r="O16" s="158" t="str">
        <f t="shared" si="16"/>
        <v>1</v>
      </c>
      <c r="P16" s="66">
        <f t="shared" si="17"/>
        <v>90</v>
      </c>
      <c r="Q16" s="162" t="s">
        <v>353</v>
      </c>
      <c r="R16" s="66"/>
      <c r="S16" s="67">
        <v>120</v>
      </c>
      <c r="T16" s="81">
        <v>58140113</v>
      </c>
      <c r="U16" s="69">
        <v>3</v>
      </c>
      <c r="V16" s="69">
        <v>2017</v>
      </c>
      <c r="W16" s="82"/>
      <c r="X16" s="82">
        <f t="shared" si="2"/>
        <v>10</v>
      </c>
      <c r="Y16" s="82">
        <f t="shared" si="3"/>
        <v>22</v>
      </c>
      <c r="Z16" s="70">
        <f t="shared" si="18"/>
        <v>34</v>
      </c>
      <c r="AA16" s="70">
        <f t="shared" si="18"/>
        <v>46</v>
      </c>
      <c r="AB16" s="70">
        <f t="shared" si="19"/>
        <v>51</v>
      </c>
      <c r="AC16" s="71">
        <f>+P16-AB16</f>
        <v>39</v>
      </c>
      <c r="AD16" s="69">
        <f t="shared" si="4"/>
        <v>646001.25555555557</v>
      </c>
      <c r="AE16" s="82">
        <f>+(T16/P16)*W16</f>
        <v>0</v>
      </c>
      <c r="AF16" s="82">
        <f t="shared" si="5"/>
        <v>6460012.555555556</v>
      </c>
      <c r="AG16" s="82">
        <f t="shared" si="6"/>
        <v>6460012.555555556</v>
      </c>
      <c r="AH16" s="82">
        <f t="shared" si="7"/>
        <v>7752015.0666666664</v>
      </c>
      <c r="AI16" s="70">
        <f t="shared" si="8"/>
        <v>14212027.622222222</v>
      </c>
      <c r="AJ16" s="70">
        <f t="shared" si="9"/>
        <v>43928085.377777778</v>
      </c>
      <c r="AK16" s="72">
        <f t="shared" si="20"/>
        <v>7752015.0666666664</v>
      </c>
      <c r="AL16" s="72">
        <f t="shared" si="10"/>
        <v>21964042.688888889</v>
      </c>
      <c r="AM16" s="73">
        <f t="shared" si="11"/>
        <v>36176070.311111107</v>
      </c>
      <c r="AO16" s="73">
        <f t="shared" si="12"/>
        <v>646001.25555555557</v>
      </c>
      <c r="AP16" s="72">
        <f t="shared" si="13"/>
        <v>7752015.0666666664</v>
      </c>
      <c r="AQ16" s="73">
        <f t="shared" si="21"/>
        <v>7752015.0666666664</v>
      </c>
      <c r="AR16" s="73">
        <f t="shared" si="21"/>
        <v>7752015.0666666664</v>
      </c>
      <c r="AS16" s="73">
        <f t="shared" si="21"/>
        <v>7752015.0666666664</v>
      </c>
      <c r="AT16" s="73">
        <f t="shared" si="21"/>
        <v>7752015.0666666664</v>
      </c>
      <c r="AU16" s="74">
        <f t="shared" si="14"/>
        <v>5168010.0444444446</v>
      </c>
      <c r="AW16" s="75">
        <f t="shared" si="15"/>
        <v>7752015.0666666664</v>
      </c>
      <c r="AX16" s="76">
        <f t="shared" si="22"/>
        <v>29716057.755555555</v>
      </c>
      <c r="AY16" s="77">
        <f t="shared" si="26"/>
        <v>28424055.244444445</v>
      </c>
      <c r="AZ16" s="75">
        <f t="shared" si="23"/>
        <v>3230006.277777778</v>
      </c>
      <c r="BA16" s="76">
        <f t="shared" si="24"/>
        <v>32946064.033333331</v>
      </c>
      <c r="BB16" s="78">
        <f t="shared" si="25"/>
        <v>25194048.966666669</v>
      </c>
    </row>
    <row r="17" spans="1:54" s="5" customFormat="1" ht="12.75">
      <c r="A17" s="144">
        <v>8</v>
      </c>
      <c r="B17" s="79" t="s">
        <v>61</v>
      </c>
      <c r="C17" s="63">
        <v>29</v>
      </c>
      <c r="D17" s="63" t="s">
        <v>62</v>
      </c>
      <c r="E17" s="63" t="s">
        <v>66</v>
      </c>
      <c r="F17" s="63" t="s">
        <v>71</v>
      </c>
      <c r="G17" s="63">
        <v>563</v>
      </c>
      <c r="H17" s="63" t="s">
        <v>65</v>
      </c>
      <c r="I17" s="67" t="s">
        <v>66</v>
      </c>
      <c r="J17" s="63"/>
      <c r="K17" s="80">
        <v>42145</v>
      </c>
      <c r="L17" s="65">
        <v>42613</v>
      </c>
      <c r="M17" s="65">
        <f t="shared" si="1"/>
        <v>45535</v>
      </c>
      <c r="N17" s="65">
        <v>42614</v>
      </c>
      <c r="O17" s="158" t="str">
        <f t="shared" si="16"/>
        <v>1</v>
      </c>
      <c r="P17" s="66">
        <f t="shared" si="17"/>
        <v>90</v>
      </c>
      <c r="Q17" s="162" t="s">
        <v>353</v>
      </c>
      <c r="R17" s="66"/>
      <c r="S17" s="67">
        <v>120</v>
      </c>
      <c r="T17" s="81">
        <v>731000</v>
      </c>
      <c r="U17" s="69">
        <v>3</v>
      </c>
      <c r="V17" s="69">
        <v>2017</v>
      </c>
      <c r="W17" s="82"/>
      <c r="X17" s="82">
        <f t="shared" si="2"/>
        <v>10</v>
      </c>
      <c r="Y17" s="82">
        <f t="shared" si="3"/>
        <v>22</v>
      </c>
      <c r="Z17" s="70">
        <f t="shared" si="18"/>
        <v>34</v>
      </c>
      <c r="AA17" s="70">
        <f t="shared" si="18"/>
        <v>46</v>
      </c>
      <c r="AB17" s="70">
        <f t="shared" si="19"/>
        <v>51</v>
      </c>
      <c r="AC17" s="71">
        <f>+P17-AB17</f>
        <v>39</v>
      </c>
      <c r="AD17" s="69">
        <f t="shared" si="4"/>
        <v>8122.2222222222226</v>
      </c>
      <c r="AE17" s="69">
        <f>+(T17/P17)*W17</f>
        <v>0</v>
      </c>
      <c r="AF17" s="82">
        <f t="shared" si="5"/>
        <v>81222.222222222219</v>
      </c>
      <c r="AG17" s="69">
        <f t="shared" si="6"/>
        <v>81222.222222222219</v>
      </c>
      <c r="AH17" s="69">
        <f t="shared" si="7"/>
        <v>97466.666666666672</v>
      </c>
      <c r="AI17" s="70">
        <f t="shared" si="8"/>
        <v>178688.88888888888</v>
      </c>
      <c r="AJ17" s="70">
        <f t="shared" si="9"/>
        <v>552311.11111111112</v>
      </c>
      <c r="AK17" s="72">
        <f t="shared" si="20"/>
        <v>97466.666666666672</v>
      </c>
      <c r="AL17" s="72">
        <f t="shared" si="10"/>
        <v>276155.55555555556</v>
      </c>
      <c r="AM17" s="73">
        <f t="shared" si="11"/>
        <v>454844.44444444444</v>
      </c>
      <c r="AO17" s="73">
        <f t="shared" si="12"/>
        <v>8122.2222222222226</v>
      </c>
      <c r="AP17" s="72">
        <f t="shared" si="13"/>
        <v>97466.666666666672</v>
      </c>
      <c r="AQ17" s="73">
        <f t="shared" si="21"/>
        <v>97466.666666666672</v>
      </c>
      <c r="AR17" s="73">
        <f t="shared" si="21"/>
        <v>97466.666666666672</v>
      </c>
      <c r="AS17" s="73">
        <f t="shared" si="21"/>
        <v>97466.666666666672</v>
      </c>
      <c r="AT17" s="73">
        <f t="shared" si="21"/>
        <v>97466.666666666672</v>
      </c>
      <c r="AU17" s="74">
        <f t="shared" si="14"/>
        <v>64977.777777777781</v>
      </c>
      <c r="AW17" s="75">
        <f t="shared" si="15"/>
        <v>97466.666666666672</v>
      </c>
      <c r="AX17" s="76">
        <f t="shared" si="22"/>
        <v>373622.22222222225</v>
      </c>
      <c r="AY17" s="77">
        <f t="shared" si="26"/>
        <v>357377.77777777775</v>
      </c>
      <c r="AZ17" s="75">
        <f t="shared" si="23"/>
        <v>40611.111111111109</v>
      </c>
      <c r="BA17" s="76">
        <f t="shared" si="24"/>
        <v>414233.33333333337</v>
      </c>
      <c r="BB17" s="78">
        <f t="shared" si="25"/>
        <v>316766.66666666663</v>
      </c>
    </row>
    <row r="18" spans="1:54" s="5" customFormat="1" ht="12.75">
      <c r="A18" s="144">
        <v>8</v>
      </c>
      <c r="B18" s="61" t="s">
        <v>61</v>
      </c>
      <c r="C18" s="63">
        <v>28</v>
      </c>
      <c r="D18" s="63" t="s">
        <v>62</v>
      </c>
      <c r="E18" s="63" t="s">
        <v>66</v>
      </c>
      <c r="F18" s="63" t="s">
        <v>71</v>
      </c>
      <c r="G18" s="63">
        <v>564</v>
      </c>
      <c r="H18" s="63" t="s">
        <v>65</v>
      </c>
      <c r="I18" s="63" t="s">
        <v>66</v>
      </c>
      <c r="J18" s="63"/>
      <c r="K18" s="80">
        <v>42151</v>
      </c>
      <c r="L18" s="65">
        <v>42613</v>
      </c>
      <c r="M18" s="65">
        <f t="shared" si="1"/>
        <v>45535</v>
      </c>
      <c r="N18" s="65">
        <v>42614</v>
      </c>
      <c r="O18" s="158" t="str">
        <f t="shared" si="16"/>
        <v>1</v>
      </c>
      <c r="P18" s="66">
        <f t="shared" si="17"/>
        <v>90</v>
      </c>
      <c r="Q18" s="162" t="s">
        <v>353</v>
      </c>
      <c r="R18" s="66"/>
      <c r="S18" s="67">
        <v>120</v>
      </c>
      <c r="T18" s="81">
        <v>35424324</v>
      </c>
      <c r="U18" s="69">
        <v>3</v>
      </c>
      <c r="V18" s="69">
        <v>2017</v>
      </c>
      <c r="W18" s="82"/>
      <c r="X18" s="82">
        <f t="shared" si="2"/>
        <v>10</v>
      </c>
      <c r="Y18" s="82">
        <f t="shared" si="3"/>
        <v>22</v>
      </c>
      <c r="Z18" s="70">
        <f t="shared" si="18"/>
        <v>34</v>
      </c>
      <c r="AA18" s="70">
        <f t="shared" si="18"/>
        <v>46</v>
      </c>
      <c r="AB18" s="70">
        <f t="shared" si="19"/>
        <v>51</v>
      </c>
      <c r="AC18" s="71">
        <f>+P18-AB18</f>
        <v>39</v>
      </c>
      <c r="AD18" s="69">
        <f t="shared" si="4"/>
        <v>393603.6</v>
      </c>
      <c r="AE18" s="69">
        <f>+(T18/P18)*W18</f>
        <v>0</v>
      </c>
      <c r="AF18" s="82">
        <f t="shared" si="5"/>
        <v>3936036</v>
      </c>
      <c r="AG18" s="69">
        <f t="shared" si="6"/>
        <v>3936036</v>
      </c>
      <c r="AH18" s="69">
        <f t="shared" si="7"/>
        <v>4723243.1999999993</v>
      </c>
      <c r="AI18" s="70">
        <f t="shared" si="8"/>
        <v>8659279.1999999993</v>
      </c>
      <c r="AJ18" s="70">
        <f t="shared" si="9"/>
        <v>26765044.800000001</v>
      </c>
      <c r="AK18" s="72">
        <f t="shared" si="20"/>
        <v>4723243.1999999993</v>
      </c>
      <c r="AL18" s="72">
        <f t="shared" si="10"/>
        <v>13382522.399999999</v>
      </c>
      <c r="AM18" s="73">
        <f t="shared" si="11"/>
        <v>22041801.600000001</v>
      </c>
      <c r="AO18" s="73">
        <f t="shared" si="12"/>
        <v>393603.6</v>
      </c>
      <c r="AP18" s="72">
        <f t="shared" si="13"/>
        <v>4723243.1999999993</v>
      </c>
      <c r="AQ18" s="73">
        <f t="shared" si="21"/>
        <v>4723243.1999999993</v>
      </c>
      <c r="AR18" s="73">
        <f t="shared" si="21"/>
        <v>4723243.1999999993</v>
      </c>
      <c r="AS18" s="73">
        <f t="shared" si="21"/>
        <v>4723243.1999999993</v>
      </c>
      <c r="AT18" s="73">
        <f t="shared" si="21"/>
        <v>4723243.1999999993</v>
      </c>
      <c r="AU18" s="74">
        <f t="shared" si="14"/>
        <v>3148828.8</v>
      </c>
      <c r="AW18" s="75">
        <f t="shared" si="15"/>
        <v>4723243.1999999993</v>
      </c>
      <c r="AX18" s="76">
        <f t="shared" si="22"/>
        <v>18105765.599999998</v>
      </c>
      <c r="AY18" s="77">
        <f t="shared" si="26"/>
        <v>17318558.400000002</v>
      </c>
      <c r="AZ18" s="75">
        <f t="shared" si="23"/>
        <v>1968018</v>
      </c>
      <c r="BA18" s="76">
        <f t="shared" si="24"/>
        <v>20073783.599999998</v>
      </c>
      <c r="BB18" s="78">
        <f t="shared" si="25"/>
        <v>15350540.400000002</v>
      </c>
    </row>
    <row r="19" spans="1:54" s="5" customFormat="1" ht="12.75">
      <c r="A19" s="144">
        <v>8</v>
      </c>
      <c r="B19" s="79" t="s">
        <v>61</v>
      </c>
      <c r="C19" s="63">
        <v>41</v>
      </c>
      <c r="D19" s="63" t="s">
        <v>62</v>
      </c>
      <c r="E19" s="63" t="s">
        <v>66</v>
      </c>
      <c r="F19" s="63" t="s">
        <v>76</v>
      </c>
      <c r="G19" s="63">
        <v>156</v>
      </c>
      <c r="H19" s="63" t="s">
        <v>65</v>
      </c>
      <c r="I19" s="67" t="s">
        <v>66</v>
      </c>
      <c r="J19" s="63"/>
      <c r="K19" s="80">
        <v>42188</v>
      </c>
      <c r="L19" s="65">
        <v>42613</v>
      </c>
      <c r="M19" s="65">
        <f t="shared" si="1"/>
        <v>45535</v>
      </c>
      <c r="N19" s="65">
        <v>42614</v>
      </c>
      <c r="O19" s="158" t="str">
        <f t="shared" si="16"/>
        <v>1</v>
      </c>
      <c r="P19" s="66">
        <f t="shared" si="17"/>
        <v>90</v>
      </c>
      <c r="Q19" s="162" t="s">
        <v>353</v>
      </c>
      <c r="R19" s="66"/>
      <c r="S19" s="67">
        <v>120</v>
      </c>
      <c r="T19" s="81">
        <v>4588124</v>
      </c>
      <c r="U19" s="69">
        <v>3</v>
      </c>
      <c r="V19" s="69">
        <v>2017</v>
      </c>
      <c r="W19" s="82"/>
      <c r="X19" s="82">
        <f t="shared" si="2"/>
        <v>10</v>
      </c>
      <c r="Y19" s="82">
        <f t="shared" si="3"/>
        <v>22</v>
      </c>
      <c r="Z19" s="70">
        <f t="shared" si="18"/>
        <v>34</v>
      </c>
      <c r="AA19" s="70">
        <f t="shared" si="18"/>
        <v>46</v>
      </c>
      <c r="AB19" s="70">
        <f t="shared" si="19"/>
        <v>51</v>
      </c>
      <c r="AC19" s="71">
        <f>+P19-AB19</f>
        <v>39</v>
      </c>
      <c r="AD19" s="69">
        <f t="shared" si="4"/>
        <v>50979.155555555553</v>
      </c>
      <c r="AE19" s="69">
        <f>+(T19/P19)*W19</f>
        <v>0</v>
      </c>
      <c r="AF19" s="82">
        <f t="shared" si="5"/>
        <v>509791.5555555555</v>
      </c>
      <c r="AG19" s="69">
        <f t="shared" si="6"/>
        <v>509791.5555555555</v>
      </c>
      <c r="AH19" s="69">
        <f t="shared" si="7"/>
        <v>611749.8666666667</v>
      </c>
      <c r="AI19" s="70">
        <f t="shared" si="8"/>
        <v>1121541.4222222222</v>
      </c>
      <c r="AJ19" s="70">
        <f t="shared" si="9"/>
        <v>3466582.5777777778</v>
      </c>
      <c r="AK19" s="72">
        <f t="shared" si="20"/>
        <v>611749.8666666667</v>
      </c>
      <c r="AL19" s="72">
        <f t="shared" si="10"/>
        <v>1733291.2888888889</v>
      </c>
      <c r="AM19" s="73">
        <f t="shared" si="11"/>
        <v>2854832.7111111111</v>
      </c>
      <c r="AO19" s="73">
        <f t="shared" si="12"/>
        <v>50979.155555555553</v>
      </c>
      <c r="AP19" s="72">
        <f t="shared" si="13"/>
        <v>611749.8666666667</v>
      </c>
      <c r="AQ19" s="73">
        <f t="shared" si="21"/>
        <v>611749.8666666667</v>
      </c>
      <c r="AR19" s="73">
        <f t="shared" si="21"/>
        <v>611749.8666666667</v>
      </c>
      <c r="AS19" s="73">
        <f t="shared" si="21"/>
        <v>611749.8666666667</v>
      </c>
      <c r="AT19" s="73">
        <f t="shared" si="21"/>
        <v>611749.8666666667</v>
      </c>
      <c r="AU19" s="74">
        <f t="shared" si="14"/>
        <v>407833.24444444443</v>
      </c>
      <c r="AW19" s="75">
        <f t="shared" si="15"/>
        <v>611749.8666666667</v>
      </c>
      <c r="AX19" s="76">
        <f t="shared" si="22"/>
        <v>2345041.1555555556</v>
      </c>
      <c r="AY19" s="77">
        <f t="shared" si="26"/>
        <v>2243082.8444444444</v>
      </c>
      <c r="AZ19" s="75">
        <f t="shared" si="23"/>
        <v>254895.77777777775</v>
      </c>
      <c r="BA19" s="76">
        <f t="shared" si="24"/>
        <v>2599936.9333333336</v>
      </c>
      <c r="BB19" s="78">
        <f t="shared" si="25"/>
        <v>1988187.0666666664</v>
      </c>
    </row>
    <row r="20" spans="1:54" s="5" customFormat="1" ht="12.75">
      <c r="A20" s="144">
        <v>8</v>
      </c>
      <c r="B20" s="79" t="s">
        <v>61</v>
      </c>
      <c r="C20" s="63">
        <v>61</v>
      </c>
      <c r="D20" s="63" t="s">
        <v>62</v>
      </c>
      <c r="E20" s="63" t="s">
        <v>66</v>
      </c>
      <c r="F20" s="63" t="s">
        <v>71</v>
      </c>
      <c r="G20" s="63">
        <v>566</v>
      </c>
      <c r="H20" s="63" t="s">
        <v>65</v>
      </c>
      <c r="I20" s="67" t="s">
        <v>66</v>
      </c>
      <c r="J20" s="63"/>
      <c r="K20" s="80">
        <v>42207</v>
      </c>
      <c r="L20" s="65">
        <v>42613</v>
      </c>
      <c r="M20" s="65">
        <f t="shared" si="1"/>
        <v>45535</v>
      </c>
      <c r="N20" s="65">
        <v>42614</v>
      </c>
      <c r="O20" s="158" t="str">
        <f t="shared" si="16"/>
        <v>1</v>
      </c>
      <c r="P20" s="66">
        <f t="shared" si="17"/>
        <v>90</v>
      </c>
      <c r="Q20" s="162" t="s">
        <v>353</v>
      </c>
      <c r="R20" s="66"/>
      <c r="S20" s="67">
        <v>120</v>
      </c>
      <c r="T20" s="81">
        <v>16960768</v>
      </c>
      <c r="U20" s="69">
        <v>3</v>
      </c>
      <c r="V20" s="69">
        <v>2017</v>
      </c>
      <c r="W20" s="82"/>
      <c r="X20" s="82">
        <f t="shared" si="2"/>
        <v>10</v>
      </c>
      <c r="Y20" s="82">
        <f t="shared" si="3"/>
        <v>22</v>
      </c>
      <c r="Z20" s="70">
        <f t="shared" si="18"/>
        <v>34</v>
      </c>
      <c r="AA20" s="70">
        <f t="shared" si="18"/>
        <v>46</v>
      </c>
      <c r="AB20" s="70">
        <f t="shared" si="19"/>
        <v>51</v>
      </c>
      <c r="AC20" s="71">
        <f>+P20-AB20</f>
        <v>39</v>
      </c>
      <c r="AD20" s="69">
        <f t="shared" si="4"/>
        <v>188452.97777777776</v>
      </c>
      <c r="AE20" s="69">
        <f>+(T20/P20)*W20</f>
        <v>0</v>
      </c>
      <c r="AF20" s="82">
        <f t="shared" si="5"/>
        <v>1884529.7777777775</v>
      </c>
      <c r="AG20" s="69">
        <f t="shared" si="6"/>
        <v>1884529.7777777775</v>
      </c>
      <c r="AH20" s="69">
        <f t="shared" si="7"/>
        <v>2261435.7333333334</v>
      </c>
      <c r="AI20" s="70">
        <f t="shared" si="8"/>
        <v>4145965.5111111109</v>
      </c>
      <c r="AJ20" s="70">
        <f t="shared" si="9"/>
        <v>12814802.48888889</v>
      </c>
      <c r="AK20" s="72">
        <f t="shared" si="20"/>
        <v>2261435.7333333334</v>
      </c>
      <c r="AL20" s="72">
        <f t="shared" si="10"/>
        <v>6407401.2444444448</v>
      </c>
      <c r="AM20" s="73">
        <f t="shared" si="11"/>
        <v>10553366.755555555</v>
      </c>
      <c r="AO20" s="73">
        <f t="shared" si="12"/>
        <v>188452.97777777776</v>
      </c>
      <c r="AP20" s="72">
        <f t="shared" si="13"/>
        <v>2261435.7333333334</v>
      </c>
      <c r="AQ20" s="73">
        <f t="shared" si="21"/>
        <v>2261435.7333333334</v>
      </c>
      <c r="AR20" s="73">
        <f t="shared" si="21"/>
        <v>2261435.7333333334</v>
      </c>
      <c r="AS20" s="73">
        <f t="shared" si="21"/>
        <v>2261435.7333333334</v>
      </c>
      <c r="AT20" s="73">
        <f t="shared" si="21"/>
        <v>2261435.7333333334</v>
      </c>
      <c r="AU20" s="74">
        <f t="shared" si="14"/>
        <v>1507623.8222222221</v>
      </c>
      <c r="AW20" s="75">
        <f t="shared" si="15"/>
        <v>2261435.7333333334</v>
      </c>
      <c r="AX20" s="76">
        <f t="shared" si="22"/>
        <v>8668836.9777777791</v>
      </c>
      <c r="AY20" s="77">
        <f t="shared" si="26"/>
        <v>8291931.0222222209</v>
      </c>
      <c r="AZ20" s="75">
        <f t="shared" si="23"/>
        <v>942264.88888888876</v>
      </c>
      <c r="BA20" s="76">
        <f t="shared" si="24"/>
        <v>9611101.8666666672</v>
      </c>
      <c r="BB20" s="78">
        <f t="shared" si="25"/>
        <v>7349666.1333333328</v>
      </c>
    </row>
    <row r="21" spans="1:54" s="5" customFormat="1" ht="12.75">
      <c r="A21" s="144">
        <v>8</v>
      </c>
      <c r="B21" s="61" t="s">
        <v>61</v>
      </c>
      <c r="C21" s="62">
        <v>154</v>
      </c>
      <c r="D21" s="62" t="s">
        <v>62</v>
      </c>
      <c r="E21" s="62" t="s">
        <v>77</v>
      </c>
      <c r="F21" s="62" t="s">
        <v>78</v>
      </c>
      <c r="G21" s="62">
        <v>1631</v>
      </c>
      <c r="H21" s="62" t="s">
        <v>65</v>
      </c>
      <c r="I21" s="63" t="s">
        <v>66</v>
      </c>
      <c r="J21" s="62"/>
      <c r="K21" s="64">
        <v>42214</v>
      </c>
      <c r="L21" s="65">
        <v>42613</v>
      </c>
      <c r="M21" s="65">
        <f t="shared" si="1"/>
        <v>45535</v>
      </c>
      <c r="N21" s="65">
        <v>42614</v>
      </c>
      <c r="O21" s="158" t="str">
        <f t="shared" si="16"/>
        <v>1</v>
      </c>
      <c r="P21" s="66">
        <f t="shared" si="17"/>
        <v>90</v>
      </c>
      <c r="Q21" s="162" t="s">
        <v>353</v>
      </c>
      <c r="R21" s="66"/>
      <c r="S21" s="67">
        <v>120</v>
      </c>
      <c r="T21" s="68">
        <v>357844</v>
      </c>
      <c r="U21" s="69">
        <v>3</v>
      </c>
      <c r="V21" s="69">
        <v>2017</v>
      </c>
      <c r="W21" s="70"/>
      <c r="X21" s="70">
        <f t="shared" si="2"/>
        <v>10</v>
      </c>
      <c r="Y21" s="70">
        <f t="shared" si="3"/>
        <v>22</v>
      </c>
      <c r="Z21" s="70">
        <f t="shared" si="18"/>
        <v>34</v>
      </c>
      <c r="AA21" s="70">
        <f t="shared" si="18"/>
        <v>46</v>
      </c>
      <c r="AB21" s="70">
        <f t="shared" si="19"/>
        <v>51</v>
      </c>
      <c r="AC21" s="71">
        <f>+P21-AB21</f>
        <v>39</v>
      </c>
      <c r="AD21" s="71">
        <f t="shared" si="4"/>
        <v>3976.0444444444443</v>
      </c>
      <c r="AE21" s="71">
        <f>+W21*AD21</f>
        <v>0</v>
      </c>
      <c r="AF21" s="72">
        <f t="shared" si="5"/>
        <v>39760.444444444445</v>
      </c>
      <c r="AG21" s="71">
        <f t="shared" si="6"/>
        <v>39760.444444444445</v>
      </c>
      <c r="AH21" s="71">
        <f t="shared" si="7"/>
        <v>47712.533333333333</v>
      </c>
      <c r="AI21" s="70">
        <f t="shared" si="8"/>
        <v>87472.977777777778</v>
      </c>
      <c r="AJ21" s="70">
        <f t="shared" si="9"/>
        <v>270371.02222222224</v>
      </c>
      <c r="AK21" s="72">
        <f t="shared" si="20"/>
        <v>47712.533333333333</v>
      </c>
      <c r="AL21" s="72">
        <f t="shared" si="10"/>
        <v>135185.51111111112</v>
      </c>
      <c r="AM21" s="73">
        <f t="shared" si="11"/>
        <v>222658.48888888888</v>
      </c>
      <c r="AO21" s="73">
        <f t="shared" si="12"/>
        <v>3976.0444444444443</v>
      </c>
      <c r="AP21" s="72">
        <f t="shared" si="13"/>
        <v>47712.533333333333</v>
      </c>
      <c r="AQ21" s="73">
        <f t="shared" si="21"/>
        <v>47712.533333333333</v>
      </c>
      <c r="AR21" s="73">
        <f t="shared" si="21"/>
        <v>47712.533333333333</v>
      </c>
      <c r="AS21" s="73">
        <f t="shared" si="21"/>
        <v>47712.533333333333</v>
      </c>
      <c r="AT21" s="73">
        <f t="shared" si="21"/>
        <v>47712.533333333333</v>
      </c>
      <c r="AU21" s="74">
        <f t="shared" si="14"/>
        <v>31808.355555555554</v>
      </c>
      <c r="AW21" s="75">
        <f t="shared" si="15"/>
        <v>47712.533333333333</v>
      </c>
      <c r="AX21" s="76">
        <f t="shared" si="22"/>
        <v>182898.04444444444</v>
      </c>
      <c r="AY21" s="77">
        <f t="shared" si="26"/>
        <v>174945.95555555556</v>
      </c>
      <c r="AZ21" s="75">
        <f t="shared" si="23"/>
        <v>19880.222222222223</v>
      </c>
      <c r="BA21" s="76">
        <f t="shared" si="24"/>
        <v>202778.26666666666</v>
      </c>
      <c r="BB21" s="78">
        <f t="shared" si="25"/>
        <v>155065.73333333334</v>
      </c>
    </row>
    <row r="22" spans="1:54" s="5" customFormat="1" ht="12.75">
      <c r="A22" s="144">
        <v>8</v>
      </c>
      <c r="B22" s="61" t="s">
        <v>61</v>
      </c>
      <c r="C22" s="63">
        <v>31</v>
      </c>
      <c r="D22" s="63" t="s">
        <v>62</v>
      </c>
      <c r="E22" s="63" t="s">
        <v>66</v>
      </c>
      <c r="F22" s="63" t="s">
        <v>71</v>
      </c>
      <c r="G22" s="63">
        <v>567</v>
      </c>
      <c r="H22" s="63" t="s">
        <v>65</v>
      </c>
      <c r="I22" s="63" t="s">
        <v>66</v>
      </c>
      <c r="J22" s="63"/>
      <c r="K22" s="80">
        <v>42220</v>
      </c>
      <c r="L22" s="65">
        <v>42613</v>
      </c>
      <c r="M22" s="65">
        <f t="shared" si="1"/>
        <v>45535</v>
      </c>
      <c r="N22" s="65">
        <v>42614</v>
      </c>
      <c r="O22" s="158" t="str">
        <f t="shared" si="16"/>
        <v>1</v>
      </c>
      <c r="P22" s="66">
        <f t="shared" si="17"/>
        <v>90</v>
      </c>
      <c r="Q22" s="162" t="s">
        <v>353</v>
      </c>
      <c r="R22" s="66"/>
      <c r="S22" s="67">
        <v>120</v>
      </c>
      <c r="T22" s="81">
        <v>15871149</v>
      </c>
      <c r="U22" s="69">
        <v>3</v>
      </c>
      <c r="V22" s="69">
        <v>2017</v>
      </c>
      <c r="W22" s="82"/>
      <c r="X22" s="82">
        <f t="shared" si="2"/>
        <v>10</v>
      </c>
      <c r="Y22" s="82">
        <f t="shared" si="3"/>
        <v>22</v>
      </c>
      <c r="Z22" s="70">
        <f t="shared" si="18"/>
        <v>34</v>
      </c>
      <c r="AA22" s="70">
        <f t="shared" si="18"/>
        <v>46</v>
      </c>
      <c r="AB22" s="70">
        <f t="shared" si="19"/>
        <v>51</v>
      </c>
      <c r="AC22" s="71">
        <f>+P22-AB22</f>
        <v>39</v>
      </c>
      <c r="AD22" s="82">
        <f t="shared" si="4"/>
        <v>176346.1</v>
      </c>
      <c r="AE22" s="82">
        <f t="shared" ref="AE22:AE33" si="27">+(T22/P22)*W22</f>
        <v>0</v>
      </c>
      <c r="AF22" s="82">
        <f t="shared" si="5"/>
        <v>1763461</v>
      </c>
      <c r="AG22" s="82">
        <f t="shared" si="6"/>
        <v>1763461</v>
      </c>
      <c r="AH22" s="82">
        <f t="shared" si="7"/>
        <v>2116153.2000000002</v>
      </c>
      <c r="AI22" s="70">
        <f t="shared" si="8"/>
        <v>3879614.2</v>
      </c>
      <c r="AJ22" s="70">
        <f t="shared" si="9"/>
        <v>11991534.800000001</v>
      </c>
      <c r="AK22" s="72">
        <f t="shared" si="20"/>
        <v>2116153.2000000002</v>
      </c>
      <c r="AL22" s="72">
        <f t="shared" si="10"/>
        <v>5995767.4000000004</v>
      </c>
      <c r="AM22" s="73">
        <f t="shared" si="11"/>
        <v>9875381.5999999996</v>
      </c>
      <c r="AO22" s="73">
        <f t="shared" si="12"/>
        <v>176346.1</v>
      </c>
      <c r="AP22" s="72">
        <f t="shared" si="13"/>
        <v>2116153.2000000002</v>
      </c>
      <c r="AQ22" s="73">
        <f t="shared" si="21"/>
        <v>2116153.2000000002</v>
      </c>
      <c r="AR22" s="73">
        <f t="shared" si="21"/>
        <v>2116153.2000000002</v>
      </c>
      <c r="AS22" s="73">
        <f t="shared" si="21"/>
        <v>2116153.2000000002</v>
      </c>
      <c r="AT22" s="73">
        <f t="shared" si="21"/>
        <v>2116153.2000000002</v>
      </c>
      <c r="AU22" s="74">
        <f t="shared" si="14"/>
        <v>1410768.8</v>
      </c>
      <c r="AW22" s="75">
        <f t="shared" si="15"/>
        <v>2116153.2000000002</v>
      </c>
      <c r="AX22" s="76">
        <f t="shared" si="22"/>
        <v>8111920.6000000006</v>
      </c>
      <c r="AY22" s="77">
        <f t="shared" si="26"/>
        <v>7759228.3999999994</v>
      </c>
      <c r="AZ22" s="75">
        <f t="shared" si="23"/>
        <v>881730.5</v>
      </c>
      <c r="BA22" s="76">
        <f t="shared" si="24"/>
        <v>8993651.1000000015</v>
      </c>
      <c r="BB22" s="78">
        <f t="shared" si="25"/>
        <v>6877497.8999999985</v>
      </c>
    </row>
    <row r="23" spans="1:54" s="5" customFormat="1" ht="12.75">
      <c r="A23" s="144">
        <v>8</v>
      </c>
      <c r="B23" s="79" t="s">
        <v>61</v>
      </c>
      <c r="C23" s="63">
        <v>38</v>
      </c>
      <c r="D23" s="63" t="s">
        <v>62</v>
      </c>
      <c r="E23" s="63" t="s">
        <v>66</v>
      </c>
      <c r="F23" s="63" t="s">
        <v>71</v>
      </c>
      <c r="G23" s="63">
        <v>568</v>
      </c>
      <c r="H23" s="63" t="s">
        <v>65</v>
      </c>
      <c r="I23" s="67" t="s">
        <v>66</v>
      </c>
      <c r="J23" s="63"/>
      <c r="K23" s="80">
        <v>42229</v>
      </c>
      <c r="L23" s="65">
        <v>42613</v>
      </c>
      <c r="M23" s="65">
        <f t="shared" si="1"/>
        <v>45535</v>
      </c>
      <c r="N23" s="65">
        <v>42614</v>
      </c>
      <c r="O23" s="158" t="str">
        <f t="shared" si="16"/>
        <v>1</v>
      </c>
      <c r="P23" s="66">
        <f t="shared" si="17"/>
        <v>90</v>
      </c>
      <c r="Q23" s="162" t="s">
        <v>353</v>
      </c>
      <c r="R23" s="66"/>
      <c r="S23" s="67">
        <v>120</v>
      </c>
      <c r="T23" s="81">
        <v>31155805</v>
      </c>
      <c r="U23" s="69">
        <v>3</v>
      </c>
      <c r="V23" s="69">
        <v>2017</v>
      </c>
      <c r="W23" s="82"/>
      <c r="X23" s="82">
        <f t="shared" si="2"/>
        <v>10</v>
      </c>
      <c r="Y23" s="82">
        <f t="shared" si="3"/>
        <v>22</v>
      </c>
      <c r="Z23" s="70">
        <f t="shared" si="18"/>
        <v>34</v>
      </c>
      <c r="AA23" s="70">
        <f t="shared" si="18"/>
        <v>46</v>
      </c>
      <c r="AB23" s="70">
        <f t="shared" si="19"/>
        <v>51</v>
      </c>
      <c r="AC23" s="71">
        <f>+P23-AB23</f>
        <v>39</v>
      </c>
      <c r="AD23" s="82">
        <f t="shared" si="4"/>
        <v>346175.61111111112</v>
      </c>
      <c r="AE23" s="82">
        <f t="shared" si="27"/>
        <v>0</v>
      </c>
      <c r="AF23" s="82">
        <f t="shared" si="5"/>
        <v>3461756.111111111</v>
      </c>
      <c r="AG23" s="82">
        <f t="shared" si="6"/>
        <v>3461756.111111111</v>
      </c>
      <c r="AH23" s="82">
        <f t="shared" si="7"/>
        <v>4154107.3333333335</v>
      </c>
      <c r="AI23" s="70">
        <f t="shared" si="8"/>
        <v>7615863.444444444</v>
      </c>
      <c r="AJ23" s="70">
        <f t="shared" si="9"/>
        <v>23539941.555555556</v>
      </c>
      <c r="AK23" s="72">
        <f t="shared" si="20"/>
        <v>4154107.3333333335</v>
      </c>
      <c r="AL23" s="72">
        <f t="shared" si="10"/>
        <v>11769970.777777778</v>
      </c>
      <c r="AM23" s="73">
        <f t="shared" si="11"/>
        <v>19385834.222222224</v>
      </c>
      <c r="AO23" s="73">
        <f t="shared" si="12"/>
        <v>346175.61111111112</v>
      </c>
      <c r="AP23" s="72">
        <f t="shared" si="13"/>
        <v>4154107.3333333335</v>
      </c>
      <c r="AQ23" s="73">
        <f t="shared" si="21"/>
        <v>4154107.3333333335</v>
      </c>
      <c r="AR23" s="73">
        <f t="shared" si="21"/>
        <v>4154107.3333333335</v>
      </c>
      <c r="AS23" s="73">
        <f t="shared" si="21"/>
        <v>4154107.3333333335</v>
      </c>
      <c r="AT23" s="73">
        <f t="shared" si="21"/>
        <v>4154107.3333333335</v>
      </c>
      <c r="AU23" s="74">
        <f t="shared" si="14"/>
        <v>2769404.888888889</v>
      </c>
      <c r="AW23" s="75">
        <f t="shared" si="15"/>
        <v>4154107.3333333335</v>
      </c>
      <c r="AX23" s="76">
        <f t="shared" si="22"/>
        <v>15924078.111111112</v>
      </c>
      <c r="AY23" s="77">
        <f t="shared" si="26"/>
        <v>15231726.888888888</v>
      </c>
      <c r="AZ23" s="75">
        <f t="shared" si="23"/>
        <v>1730878.0555555555</v>
      </c>
      <c r="BA23" s="76">
        <f t="shared" si="24"/>
        <v>17654956.166666668</v>
      </c>
      <c r="BB23" s="78">
        <f t="shared" si="25"/>
        <v>13500848.833333332</v>
      </c>
    </row>
    <row r="24" spans="1:54" s="5" customFormat="1" ht="12.75">
      <c r="A24" s="144">
        <v>8</v>
      </c>
      <c r="B24" s="79" t="s">
        <v>61</v>
      </c>
      <c r="C24" s="63">
        <v>57</v>
      </c>
      <c r="D24" s="63" t="s">
        <v>62</v>
      </c>
      <c r="E24" s="63" t="s">
        <v>66</v>
      </c>
      <c r="F24" s="63" t="s">
        <v>71</v>
      </c>
      <c r="G24" s="63">
        <v>569</v>
      </c>
      <c r="H24" s="63" t="s">
        <v>65</v>
      </c>
      <c r="I24" s="67" t="s">
        <v>66</v>
      </c>
      <c r="J24" s="63"/>
      <c r="K24" s="80">
        <v>42237</v>
      </c>
      <c r="L24" s="65">
        <v>42613</v>
      </c>
      <c r="M24" s="65">
        <f t="shared" si="1"/>
        <v>45535</v>
      </c>
      <c r="N24" s="65">
        <v>42614</v>
      </c>
      <c r="O24" s="158" t="str">
        <f t="shared" si="16"/>
        <v>1</v>
      </c>
      <c r="P24" s="66">
        <f t="shared" si="17"/>
        <v>90</v>
      </c>
      <c r="Q24" s="162" t="s">
        <v>353</v>
      </c>
      <c r="R24" s="66"/>
      <c r="S24" s="67">
        <v>120</v>
      </c>
      <c r="T24" s="81">
        <v>7818336</v>
      </c>
      <c r="U24" s="69">
        <v>3</v>
      </c>
      <c r="V24" s="69">
        <v>2017</v>
      </c>
      <c r="W24" s="82"/>
      <c r="X24" s="82">
        <f t="shared" si="2"/>
        <v>10</v>
      </c>
      <c r="Y24" s="82">
        <f t="shared" si="3"/>
        <v>22</v>
      </c>
      <c r="Z24" s="70">
        <f t="shared" si="18"/>
        <v>34</v>
      </c>
      <c r="AA24" s="70">
        <f t="shared" si="18"/>
        <v>46</v>
      </c>
      <c r="AB24" s="70">
        <f t="shared" si="19"/>
        <v>51</v>
      </c>
      <c r="AC24" s="71">
        <f>+P24-AB24</f>
        <v>39</v>
      </c>
      <c r="AD24" s="82">
        <f t="shared" si="4"/>
        <v>86870.399999999994</v>
      </c>
      <c r="AE24" s="82">
        <f t="shared" si="27"/>
        <v>0</v>
      </c>
      <c r="AF24" s="82">
        <f t="shared" si="5"/>
        <v>868704</v>
      </c>
      <c r="AG24" s="82">
        <f t="shared" si="6"/>
        <v>868704</v>
      </c>
      <c r="AH24" s="82">
        <f t="shared" si="7"/>
        <v>1042444.7999999999</v>
      </c>
      <c r="AI24" s="70">
        <f t="shared" si="8"/>
        <v>1911148.7999999998</v>
      </c>
      <c r="AJ24" s="70">
        <f t="shared" si="9"/>
        <v>5907187.2000000002</v>
      </c>
      <c r="AK24" s="72">
        <f t="shared" si="20"/>
        <v>1042444.7999999999</v>
      </c>
      <c r="AL24" s="72">
        <f t="shared" si="10"/>
        <v>2953593.5999999996</v>
      </c>
      <c r="AM24" s="73">
        <f t="shared" si="11"/>
        <v>4864742.4000000004</v>
      </c>
      <c r="AO24" s="73">
        <f t="shared" si="12"/>
        <v>86870.399999999994</v>
      </c>
      <c r="AP24" s="72">
        <f t="shared" si="13"/>
        <v>1042444.7999999999</v>
      </c>
      <c r="AQ24" s="73">
        <f t="shared" si="21"/>
        <v>1042444.7999999999</v>
      </c>
      <c r="AR24" s="73">
        <f t="shared" si="21"/>
        <v>1042444.7999999999</v>
      </c>
      <c r="AS24" s="73">
        <f t="shared" si="21"/>
        <v>1042444.7999999999</v>
      </c>
      <c r="AT24" s="73">
        <f t="shared" si="21"/>
        <v>1042444.7999999999</v>
      </c>
      <c r="AU24" s="74">
        <f t="shared" si="14"/>
        <v>694963.19999999995</v>
      </c>
      <c r="AW24" s="75">
        <f t="shared" si="15"/>
        <v>1042444.7999999999</v>
      </c>
      <c r="AX24" s="76">
        <f t="shared" si="22"/>
        <v>3996038.3999999994</v>
      </c>
      <c r="AY24" s="77">
        <f t="shared" si="26"/>
        <v>3822297.6000000006</v>
      </c>
      <c r="AZ24" s="75">
        <f t="shared" si="23"/>
        <v>434352</v>
      </c>
      <c r="BA24" s="76">
        <f t="shared" si="24"/>
        <v>4430390.3999999994</v>
      </c>
      <c r="BB24" s="78">
        <f t="shared" si="25"/>
        <v>3387945.6000000006</v>
      </c>
    </row>
    <row r="25" spans="1:54" s="5" customFormat="1" ht="12.75">
      <c r="A25" s="144">
        <v>8</v>
      </c>
      <c r="B25" s="79" t="s">
        <v>61</v>
      </c>
      <c r="C25" s="63">
        <v>58</v>
      </c>
      <c r="D25" s="63" t="s">
        <v>62</v>
      </c>
      <c r="E25" s="63" t="s">
        <v>66</v>
      </c>
      <c r="F25" s="63" t="s">
        <v>71</v>
      </c>
      <c r="G25" s="63">
        <v>570</v>
      </c>
      <c r="H25" s="63" t="s">
        <v>65</v>
      </c>
      <c r="I25" s="67" t="s">
        <v>66</v>
      </c>
      <c r="J25" s="63"/>
      <c r="K25" s="80">
        <v>42251</v>
      </c>
      <c r="L25" s="65">
        <v>42613</v>
      </c>
      <c r="M25" s="65">
        <f t="shared" si="1"/>
        <v>45535</v>
      </c>
      <c r="N25" s="65">
        <v>42614</v>
      </c>
      <c r="O25" s="158" t="str">
        <f t="shared" si="16"/>
        <v>1</v>
      </c>
      <c r="P25" s="66">
        <f t="shared" si="17"/>
        <v>90</v>
      </c>
      <c r="Q25" s="162" t="s">
        <v>353</v>
      </c>
      <c r="R25" s="66"/>
      <c r="S25" s="67">
        <v>120</v>
      </c>
      <c r="T25" s="81">
        <v>13357453</v>
      </c>
      <c r="U25" s="69">
        <v>3</v>
      </c>
      <c r="V25" s="69">
        <v>2017</v>
      </c>
      <c r="W25" s="82"/>
      <c r="X25" s="82">
        <f t="shared" si="2"/>
        <v>10</v>
      </c>
      <c r="Y25" s="82">
        <f t="shared" si="3"/>
        <v>22</v>
      </c>
      <c r="Z25" s="70">
        <f t="shared" si="18"/>
        <v>34</v>
      </c>
      <c r="AA25" s="70">
        <f t="shared" si="18"/>
        <v>46</v>
      </c>
      <c r="AB25" s="70">
        <f t="shared" si="19"/>
        <v>51</v>
      </c>
      <c r="AC25" s="71">
        <f>+P25-AB25</f>
        <v>39</v>
      </c>
      <c r="AD25" s="69">
        <f t="shared" si="4"/>
        <v>148416.14444444445</v>
      </c>
      <c r="AE25" s="69">
        <f t="shared" si="27"/>
        <v>0</v>
      </c>
      <c r="AF25" s="82">
        <f t="shared" si="5"/>
        <v>1484161.4444444445</v>
      </c>
      <c r="AG25" s="69">
        <f t="shared" si="6"/>
        <v>1484161.4444444445</v>
      </c>
      <c r="AH25" s="69">
        <f t="shared" si="7"/>
        <v>1780993.7333333334</v>
      </c>
      <c r="AI25" s="70">
        <f t="shared" si="8"/>
        <v>3265155.1777777779</v>
      </c>
      <c r="AJ25" s="70">
        <f t="shared" si="9"/>
        <v>10092297.822222222</v>
      </c>
      <c r="AK25" s="72">
        <f t="shared" si="20"/>
        <v>1780993.7333333334</v>
      </c>
      <c r="AL25" s="72">
        <f t="shared" si="10"/>
        <v>5046148.9111111108</v>
      </c>
      <c r="AM25" s="73">
        <f t="shared" si="11"/>
        <v>8311304.0888888892</v>
      </c>
      <c r="AO25" s="73">
        <f t="shared" si="12"/>
        <v>148416.14444444445</v>
      </c>
      <c r="AP25" s="72">
        <f t="shared" si="13"/>
        <v>1780993.7333333334</v>
      </c>
      <c r="AQ25" s="73">
        <f t="shared" si="21"/>
        <v>1780993.7333333334</v>
      </c>
      <c r="AR25" s="73">
        <f t="shared" si="21"/>
        <v>1780993.7333333334</v>
      </c>
      <c r="AS25" s="73">
        <f t="shared" si="21"/>
        <v>1780993.7333333334</v>
      </c>
      <c r="AT25" s="73">
        <f t="shared" si="21"/>
        <v>1780993.7333333334</v>
      </c>
      <c r="AU25" s="74">
        <f t="shared" si="14"/>
        <v>1187329.1555555556</v>
      </c>
      <c r="AW25" s="75">
        <f t="shared" si="15"/>
        <v>1780993.7333333334</v>
      </c>
      <c r="AX25" s="76">
        <f t="shared" si="22"/>
        <v>6827142.6444444442</v>
      </c>
      <c r="AY25" s="77">
        <v>7530310.3555555558</v>
      </c>
      <c r="AZ25" s="75">
        <f t="shared" si="23"/>
        <v>742080.72222222225</v>
      </c>
      <c r="BA25" s="76">
        <f t="shared" si="24"/>
        <v>7569223.3666666662</v>
      </c>
      <c r="BB25" s="78">
        <f t="shared" si="25"/>
        <v>5788229.6333333338</v>
      </c>
    </row>
    <row r="26" spans="1:54" s="5" customFormat="1" ht="12.75">
      <c r="A26" s="144">
        <v>8</v>
      </c>
      <c r="B26" s="79" t="s">
        <v>61</v>
      </c>
      <c r="C26" s="63">
        <v>55</v>
      </c>
      <c r="D26" s="63" t="s">
        <v>62</v>
      </c>
      <c r="E26" s="63" t="s">
        <v>66</v>
      </c>
      <c r="F26" s="63" t="s">
        <v>71</v>
      </c>
      <c r="G26" s="63">
        <v>572</v>
      </c>
      <c r="H26" s="63" t="s">
        <v>65</v>
      </c>
      <c r="I26" s="67" t="s">
        <v>66</v>
      </c>
      <c r="J26" s="63"/>
      <c r="K26" s="80">
        <v>42264</v>
      </c>
      <c r="L26" s="65">
        <v>42613</v>
      </c>
      <c r="M26" s="65">
        <f t="shared" si="1"/>
        <v>45535</v>
      </c>
      <c r="N26" s="65">
        <v>42614</v>
      </c>
      <c r="O26" s="158" t="str">
        <f t="shared" si="16"/>
        <v>1</v>
      </c>
      <c r="P26" s="66">
        <f t="shared" si="17"/>
        <v>90</v>
      </c>
      <c r="Q26" s="162" t="s">
        <v>353</v>
      </c>
      <c r="R26" s="66"/>
      <c r="S26" s="67">
        <v>120</v>
      </c>
      <c r="T26" s="81">
        <v>2385821</v>
      </c>
      <c r="U26" s="69">
        <v>3</v>
      </c>
      <c r="V26" s="69">
        <v>2017</v>
      </c>
      <c r="W26" s="82"/>
      <c r="X26" s="82">
        <f t="shared" si="2"/>
        <v>10</v>
      </c>
      <c r="Y26" s="82">
        <f t="shared" si="3"/>
        <v>22</v>
      </c>
      <c r="Z26" s="70">
        <f t="shared" si="18"/>
        <v>34</v>
      </c>
      <c r="AA26" s="70">
        <f t="shared" si="18"/>
        <v>46</v>
      </c>
      <c r="AB26" s="70">
        <f t="shared" si="19"/>
        <v>51</v>
      </c>
      <c r="AC26" s="71">
        <f>+P26-AB26</f>
        <v>39</v>
      </c>
      <c r="AD26" s="69">
        <f t="shared" si="4"/>
        <v>26509.12222222222</v>
      </c>
      <c r="AE26" s="82">
        <f t="shared" si="27"/>
        <v>0</v>
      </c>
      <c r="AF26" s="82">
        <f t="shared" si="5"/>
        <v>265091.22222222219</v>
      </c>
      <c r="AG26" s="82">
        <f t="shared" si="6"/>
        <v>265091.22222222219</v>
      </c>
      <c r="AH26" s="82">
        <f t="shared" si="7"/>
        <v>318109.46666666667</v>
      </c>
      <c r="AI26" s="70">
        <f t="shared" si="8"/>
        <v>583200.68888888881</v>
      </c>
      <c r="AJ26" s="70">
        <f t="shared" si="9"/>
        <v>1802620.3111111112</v>
      </c>
      <c r="AK26" s="72">
        <f t="shared" si="20"/>
        <v>318109.46666666667</v>
      </c>
      <c r="AL26" s="72">
        <f t="shared" si="10"/>
        <v>901310.15555555548</v>
      </c>
      <c r="AM26" s="73">
        <f t="shared" si="11"/>
        <v>1484510.8444444444</v>
      </c>
      <c r="AO26" s="73">
        <f t="shared" si="12"/>
        <v>26509.12222222222</v>
      </c>
      <c r="AP26" s="72">
        <f t="shared" si="13"/>
        <v>318109.46666666667</v>
      </c>
      <c r="AQ26" s="73">
        <f t="shared" ref="AQ26:AT41" si="28">+AP26</f>
        <v>318109.46666666667</v>
      </c>
      <c r="AR26" s="73">
        <f t="shared" si="28"/>
        <v>318109.46666666667</v>
      </c>
      <c r="AS26" s="73">
        <f t="shared" si="28"/>
        <v>318109.46666666667</v>
      </c>
      <c r="AT26" s="73">
        <f t="shared" si="28"/>
        <v>318109.46666666667</v>
      </c>
      <c r="AU26" s="74">
        <f t="shared" si="14"/>
        <v>212072.97777777776</v>
      </c>
      <c r="AW26" s="75">
        <f t="shared" si="15"/>
        <v>318109.46666666667</v>
      </c>
      <c r="AX26" s="76">
        <f t="shared" si="22"/>
        <v>1219419.6222222222</v>
      </c>
      <c r="AY26" s="77">
        <f>+T26-AX26</f>
        <v>1166401.3777777778</v>
      </c>
      <c r="AZ26" s="75">
        <f t="shared" si="23"/>
        <v>132545.61111111109</v>
      </c>
      <c r="BA26" s="76">
        <f t="shared" si="24"/>
        <v>1351965.2333333332</v>
      </c>
      <c r="BB26" s="78">
        <f t="shared" si="25"/>
        <v>1033855.7666666668</v>
      </c>
    </row>
    <row r="27" spans="1:54" s="5" customFormat="1" ht="12.75">
      <c r="A27" s="144">
        <v>8</v>
      </c>
      <c r="B27" s="79" t="s">
        <v>61</v>
      </c>
      <c r="C27" s="63">
        <v>56</v>
      </c>
      <c r="D27" s="63" t="s">
        <v>62</v>
      </c>
      <c r="E27" s="63" t="s">
        <v>66</v>
      </c>
      <c r="F27" s="63" t="s">
        <v>71</v>
      </c>
      <c r="G27" s="63">
        <v>573</v>
      </c>
      <c r="H27" s="63" t="s">
        <v>65</v>
      </c>
      <c r="I27" s="67" t="s">
        <v>66</v>
      </c>
      <c r="J27" s="63"/>
      <c r="K27" s="80">
        <v>42276</v>
      </c>
      <c r="L27" s="65">
        <v>42613</v>
      </c>
      <c r="M27" s="65">
        <f t="shared" si="1"/>
        <v>45535</v>
      </c>
      <c r="N27" s="65">
        <v>42614</v>
      </c>
      <c r="O27" s="158" t="str">
        <f t="shared" si="16"/>
        <v>1</v>
      </c>
      <c r="P27" s="66">
        <f t="shared" si="17"/>
        <v>90</v>
      </c>
      <c r="Q27" s="162" t="s">
        <v>353</v>
      </c>
      <c r="R27" s="66"/>
      <c r="S27" s="67">
        <v>120</v>
      </c>
      <c r="T27" s="81">
        <v>9934094</v>
      </c>
      <c r="U27" s="69">
        <v>3</v>
      </c>
      <c r="V27" s="69">
        <v>2017</v>
      </c>
      <c r="W27" s="82"/>
      <c r="X27" s="82">
        <f t="shared" si="2"/>
        <v>10</v>
      </c>
      <c r="Y27" s="82">
        <f t="shared" si="3"/>
        <v>22</v>
      </c>
      <c r="Z27" s="70">
        <f t="shared" si="18"/>
        <v>34</v>
      </c>
      <c r="AA27" s="70">
        <f t="shared" si="18"/>
        <v>46</v>
      </c>
      <c r="AB27" s="70">
        <f t="shared" si="19"/>
        <v>51</v>
      </c>
      <c r="AC27" s="71">
        <f>+P27-AB27</f>
        <v>39</v>
      </c>
      <c r="AD27" s="69">
        <f t="shared" si="4"/>
        <v>110378.82222222222</v>
      </c>
      <c r="AE27" s="82">
        <f t="shared" si="27"/>
        <v>0</v>
      </c>
      <c r="AF27" s="82">
        <f t="shared" si="5"/>
        <v>1103788.2222222222</v>
      </c>
      <c r="AG27" s="82">
        <f t="shared" si="6"/>
        <v>1103788.2222222222</v>
      </c>
      <c r="AH27" s="82">
        <f t="shared" si="7"/>
        <v>1324545.8666666667</v>
      </c>
      <c r="AI27" s="70">
        <f t="shared" si="8"/>
        <v>2428334.0888888892</v>
      </c>
      <c r="AJ27" s="70">
        <f t="shared" si="9"/>
        <v>7505759.9111111108</v>
      </c>
      <c r="AK27" s="72">
        <f t="shared" si="20"/>
        <v>1324545.8666666667</v>
      </c>
      <c r="AL27" s="72">
        <f t="shared" si="10"/>
        <v>3752879.9555555559</v>
      </c>
      <c r="AM27" s="73">
        <f t="shared" si="11"/>
        <v>6181214.0444444437</v>
      </c>
      <c r="AO27" s="73">
        <f t="shared" si="12"/>
        <v>110378.82222222222</v>
      </c>
      <c r="AP27" s="72">
        <f t="shared" si="13"/>
        <v>1324545.8666666667</v>
      </c>
      <c r="AQ27" s="73">
        <f t="shared" si="28"/>
        <v>1324545.8666666667</v>
      </c>
      <c r="AR27" s="73">
        <f t="shared" si="28"/>
        <v>1324545.8666666667</v>
      </c>
      <c r="AS27" s="73">
        <f t="shared" si="28"/>
        <v>1324545.8666666667</v>
      </c>
      <c r="AT27" s="73">
        <f t="shared" si="28"/>
        <v>1324545.8666666667</v>
      </c>
      <c r="AU27" s="74">
        <f t="shared" si="14"/>
        <v>883030.5777777778</v>
      </c>
      <c r="AW27" s="75">
        <f t="shared" si="15"/>
        <v>1324545.8666666667</v>
      </c>
      <c r="AX27" s="76">
        <f t="shared" si="22"/>
        <v>5077425.8222222226</v>
      </c>
      <c r="AY27" s="77">
        <f>+T27-AX27</f>
        <v>4856668.1777777774</v>
      </c>
      <c r="AZ27" s="75">
        <f t="shared" si="23"/>
        <v>551894.11111111112</v>
      </c>
      <c r="BA27" s="76">
        <f t="shared" si="24"/>
        <v>5629319.9333333336</v>
      </c>
      <c r="BB27" s="78">
        <f t="shared" si="25"/>
        <v>4304774.0666666664</v>
      </c>
    </row>
    <row r="28" spans="1:54" s="5" customFormat="1" ht="12.75">
      <c r="A28" s="144">
        <v>8</v>
      </c>
      <c r="B28" s="79" t="s">
        <v>61</v>
      </c>
      <c r="C28" s="63">
        <v>59</v>
      </c>
      <c r="D28" s="63" t="s">
        <v>62</v>
      </c>
      <c r="E28" s="63" t="s">
        <v>66</v>
      </c>
      <c r="F28" s="63" t="s">
        <v>71</v>
      </c>
      <c r="G28" s="63">
        <v>575</v>
      </c>
      <c r="H28" s="63" t="s">
        <v>65</v>
      </c>
      <c r="I28" s="67" t="s">
        <v>66</v>
      </c>
      <c r="J28" s="63"/>
      <c r="K28" s="80">
        <v>42285</v>
      </c>
      <c r="L28" s="65">
        <v>42613</v>
      </c>
      <c r="M28" s="65">
        <f t="shared" si="1"/>
        <v>45535</v>
      </c>
      <c r="N28" s="65">
        <v>42614</v>
      </c>
      <c r="O28" s="158" t="str">
        <f t="shared" si="16"/>
        <v>1</v>
      </c>
      <c r="P28" s="66">
        <f t="shared" si="17"/>
        <v>90</v>
      </c>
      <c r="Q28" s="162" t="s">
        <v>353</v>
      </c>
      <c r="R28" s="66"/>
      <c r="S28" s="67">
        <v>120</v>
      </c>
      <c r="T28" s="81">
        <v>16922913</v>
      </c>
      <c r="U28" s="69">
        <v>3</v>
      </c>
      <c r="V28" s="69">
        <v>2017</v>
      </c>
      <c r="W28" s="82"/>
      <c r="X28" s="82">
        <f t="shared" si="2"/>
        <v>10</v>
      </c>
      <c r="Y28" s="82">
        <f t="shared" si="3"/>
        <v>22</v>
      </c>
      <c r="Z28" s="70">
        <f t="shared" si="18"/>
        <v>34</v>
      </c>
      <c r="AA28" s="70">
        <f t="shared" si="18"/>
        <v>46</v>
      </c>
      <c r="AB28" s="70">
        <f t="shared" si="19"/>
        <v>51</v>
      </c>
      <c r="AC28" s="71">
        <f>+P28-AB28</f>
        <v>39</v>
      </c>
      <c r="AD28" s="69">
        <f t="shared" si="4"/>
        <v>188032.36666666667</v>
      </c>
      <c r="AE28" s="82">
        <f t="shared" si="27"/>
        <v>0</v>
      </c>
      <c r="AF28" s="82">
        <f t="shared" si="5"/>
        <v>1880323.6666666667</v>
      </c>
      <c r="AG28" s="82">
        <f t="shared" si="6"/>
        <v>1880323.6666666667</v>
      </c>
      <c r="AH28" s="82">
        <f t="shared" si="7"/>
        <v>2256388.4</v>
      </c>
      <c r="AI28" s="70">
        <f t="shared" si="8"/>
        <v>4136712.0666666664</v>
      </c>
      <c r="AJ28" s="70">
        <f t="shared" si="9"/>
        <v>12786200.933333334</v>
      </c>
      <c r="AK28" s="72">
        <f t="shared" si="20"/>
        <v>2256388.4</v>
      </c>
      <c r="AL28" s="72">
        <f t="shared" si="10"/>
        <v>6393100.4666666668</v>
      </c>
      <c r="AM28" s="73">
        <f t="shared" si="11"/>
        <v>10529812.533333333</v>
      </c>
      <c r="AO28" s="73">
        <f t="shared" si="12"/>
        <v>188032.36666666667</v>
      </c>
      <c r="AP28" s="72">
        <f t="shared" si="13"/>
        <v>2256388.4</v>
      </c>
      <c r="AQ28" s="73">
        <f t="shared" si="28"/>
        <v>2256388.4</v>
      </c>
      <c r="AR28" s="73">
        <f t="shared" si="28"/>
        <v>2256388.4</v>
      </c>
      <c r="AS28" s="73">
        <f t="shared" si="28"/>
        <v>2256388.4</v>
      </c>
      <c r="AT28" s="73">
        <f t="shared" si="28"/>
        <v>2256388.4</v>
      </c>
      <c r="AU28" s="74">
        <f t="shared" si="14"/>
        <v>1504258.9333333333</v>
      </c>
      <c r="AW28" s="75">
        <f t="shared" si="15"/>
        <v>2256388.4</v>
      </c>
      <c r="AX28" s="76">
        <f t="shared" si="22"/>
        <v>8649488.8666666672</v>
      </c>
      <c r="AY28" s="77">
        <v>8773424.1333333328</v>
      </c>
      <c r="AZ28" s="75">
        <f t="shared" si="23"/>
        <v>940161.83333333337</v>
      </c>
      <c r="BA28" s="76">
        <f t="shared" si="24"/>
        <v>9589650.7000000011</v>
      </c>
      <c r="BB28" s="78">
        <f t="shared" si="25"/>
        <v>7333262.2999999989</v>
      </c>
    </row>
    <row r="29" spans="1:54" s="5" customFormat="1" ht="12.75">
      <c r="A29" s="144">
        <v>8</v>
      </c>
      <c r="B29" s="61" t="s">
        <v>61</v>
      </c>
      <c r="C29" s="63">
        <v>65</v>
      </c>
      <c r="D29" s="63" t="s">
        <v>62</v>
      </c>
      <c r="E29" s="63" t="s">
        <v>66</v>
      </c>
      <c r="F29" s="63" t="s">
        <v>71</v>
      </c>
      <c r="G29" s="63">
        <v>576</v>
      </c>
      <c r="H29" s="63" t="s">
        <v>65</v>
      </c>
      <c r="I29" s="63" t="s">
        <v>66</v>
      </c>
      <c r="J29" s="63"/>
      <c r="K29" s="80">
        <v>42297</v>
      </c>
      <c r="L29" s="65">
        <v>42613</v>
      </c>
      <c r="M29" s="65">
        <f t="shared" si="1"/>
        <v>45535</v>
      </c>
      <c r="N29" s="65">
        <v>42614</v>
      </c>
      <c r="O29" s="158" t="str">
        <f t="shared" si="16"/>
        <v>1</v>
      </c>
      <c r="P29" s="66">
        <f t="shared" si="17"/>
        <v>90</v>
      </c>
      <c r="Q29" s="162" t="s">
        <v>353</v>
      </c>
      <c r="R29" s="66"/>
      <c r="S29" s="67">
        <v>120</v>
      </c>
      <c r="T29" s="81">
        <v>12420994</v>
      </c>
      <c r="U29" s="69">
        <v>3</v>
      </c>
      <c r="V29" s="69">
        <v>2017</v>
      </c>
      <c r="W29" s="82"/>
      <c r="X29" s="82">
        <f t="shared" si="2"/>
        <v>10</v>
      </c>
      <c r="Y29" s="82">
        <f t="shared" si="3"/>
        <v>22</v>
      </c>
      <c r="Z29" s="70">
        <f t="shared" si="18"/>
        <v>34</v>
      </c>
      <c r="AA29" s="70">
        <f t="shared" si="18"/>
        <v>46</v>
      </c>
      <c r="AB29" s="70">
        <f t="shared" si="19"/>
        <v>51</v>
      </c>
      <c r="AC29" s="71">
        <f>+P29-AB29</f>
        <v>39</v>
      </c>
      <c r="AD29" s="69">
        <f t="shared" si="4"/>
        <v>138011.04444444444</v>
      </c>
      <c r="AE29" s="69">
        <f t="shared" si="27"/>
        <v>0</v>
      </c>
      <c r="AF29" s="82">
        <f t="shared" si="5"/>
        <v>1380110.4444444445</v>
      </c>
      <c r="AG29" s="69">
        <f t="shared" si="6"/>
        <v>1380110.4444444445</v>
      </c>
      <c r="AH29" s="69">
        <f t="shared" si="7"/>
        <v>1656132.5333333332</v>
      </c>
      <c r="AI29" s="70">
        <f t="shared" si="8"/>
        <v>3036242.9777777777</v>
      </c>
      <c r="AJ29" s="70">
        <f t="shared" si="9"/>
        <v>9384751.0222222228</v>
      </c>
      <c r="AK29" s="72">
        <f t="shared" si="20"/>
        <v>1656132.5333333332</v>
      </c>
      <c r="AL29" s="72">
        <f t="shared" si="10"/>
        <v>4692375.5111111104</v>
      </c>
      <c r="AM29" s="73">
        <f t="shared" si="11"/>
        <v>7728618.4888888896</v>
      </c>
      <c r="AO29" s="73">
        <f t="shared" si="12"/>
        <v>138011.04444444444</v>
      </c>
      <c r="AP29" s="72">
        <f t="shared" si="13"/>
        <v>1656132.5333333332</v>
      </c>
      <c r="AQ29" s="73">
        <f t="shared" si="28"/>
        <v>1656132.5333333332</v>
      </c>
      <c r="AR29" s="73">
        <f t="shared" si="28"/>
        <v>1656132.5333333332</v>
      </c>
      <c r="AS29" s="73">
        <f t="shared" si="28"/>
        <v>1656132.5333333332</v>
      </c>
      <c r="AT29" s="73">
        <f t="shared" si="28"/>
        <v>1656132.5333333332</v>
      </c>
      <c r="AU29" s="74">
        <f t="shared" si="14"/>
        <v>1104088.3555555556</v>
      </c>
      <c r="AW29" s="75">
        <f t="shared" si="15"/>
        <v>1656132.5333333332</v>
      </c>
      <c r="AX29" s="76">
        <f t="shared" si="22"/>
        <v>6348508.0444444437</v>
      </c>
      <c r="AY29" s="77">
        <f t="shared" ref="AY29:AY36" si="29">+T29-AX29</f>
        <v>6072485.9555555563</v>
      </c>
      <c r="AZ29" s="75">
        <f t="shared" si="23"/>
        <v>690055.22222222225</v>
      </c>
      <c r="BA29" s="76">
        <f t="shared" si="24"/>
        <v>7038563.2666666657</v>
      </c>
      <c r="BB29" s="78">
        <f t="shared" si="25"/>
        <v>5382430.7333333343</v>
      </c>
    </row>
    <row r="30" spans="1:54" s="5" customFormat="1" ht="12.75">
      <c r="A30" s="144">
        <v>8</v>
      </c>
      <c r="B30" s="61" t="s">
        <v>61</v>
      </c>
      <c r="C30" s="63">
        <v>47</v>
      </c>
      <c r="D30" s="63" t="s">
        <v>62</v>
      </c>
      <c r="E30" s="63" t="s">
        <v>66</v>
      </c>
      <c r="F30" s="63" t="s">
        <v>76</v>
      </c>
      <c r="G30" s="63">
        <v>161</v>
      </c>
      <c r="H30" s="63" t="s">
        <v>65</v>
      </c>
      <c r="I30" s="63" t="s">
        <v>66</v>
      </c>
      <c r="J30" s="63"/>
      <c r="K30" s="80">
        <v>42300</v>
      </c>
      <c r="L30" s="65">
        <v>42613</v>
      </c>
      <c r="M30" s="65">
        <f t="shared" si="1"/>
        <v>45535</v>
      </c>
      <c r="N30" s="65">
        <v>42614</v>
      </c>
      <c r="O30" s="158" t="str">
        <f t="shared" si="16"/>
        <v>1</v>
      </c>
      <c r="P30" s="66">
        <f t="shared" si="17"/>
        <v>90</v>
      </c>
      <c r="Q30" s="162" t="s">
        <v>353</v>
      </c>
      <c r="R30" s="66"/>
      <c r="S30" s="67">
        <v>120</v>
      </c>
      <c r="T30" s="81">
        <v>4674295</v>
      </c>
      <c r="U30" s="69">
        <v>3</v>
      </c>
      <c r="V30" s="69">
        <v>2017</v>
      </c>
      <c r="W30" s="82"/>
      <c r="X30" s="82">
        <f t="shared" si="2"/>
        <v>10</v>
      </c>
      <c r="Y30" s="82">
        <f t="shared" si="3"/>
        <v>22</v>
      </c>
      <c r="Z30" s="70">
        <f t="shared" si="18"/>
        <v>34</v>
      </c>
      <c r="AA30" s="70">
        <f t="shared" si="18"/>
        <v>46</v>
      </c>
      <c r="AB30" s="70">
        <f t="shared" si="19"/>
        <v>51</v>
      </c>
      <c r="AC30" s="71">
        <f>+P30-AB30</f>
        <v>39</v>
      </c>
      <c r="AD30" s="69">
        <f t="shared" si="4"/>
        <v>51936.611111111109</v>
      </c>
      <c r="AE30" s="69">
        <f t="shared" si="27"/>
        <v>0</v>
      </c>
      <c r="AF30" s="82">
        <f t="shared" si="5"/>
        <v>519366.11111111112</v>
      </c>
      <c r="AG30" s="69">
        <f t="shared" si="6"/>
        <v>519366.11111111112</v>
      </c>
      <c r="AH30" s="69">
        <f t="shared" si="7"/>
        <v>623239.33333333326</v>
      </c>
      <c r="AI30" s="70">
        <f t="shared" si="8"/>
        <v>1142605.4444444445</v>
      </c>
      <c r="AJ30" s="70">
        <f t="shared" si="9"/>
        <v>3531689.5555555555</v>
      </c>
      <c r="AK30" s="72">
        <f t="shared" si="20"/>
        <v>623239.33333333326</v>
      </c>
      <c r="AL30" s="72">
        <f t="shared" si="10"/>
        <v>1765844.7777777778</v>
      </c>
      <c r="AM30" s="73">
        <f t="shared" si="11"/>
        <v>2908450.222222222</v>
      </c>
      <c r="AO30" s="73">
        <f t="shared" si="12"/>
        <v>51936.611111111109</v>
      </c>
      <c r="AP30" s="72">
        <f t="shared" si="13"/>
        <v>623239.33333333326</v>
      </c>
      <c r="AQ30" s="73">
        <f t="shared" si="28"/>
        <v>623239.33333333326</v>
      </c>
      <c r="AR30" s="73">
        <f t="shared" si="28"/>
        <v>623239.33333333326</v>
      </c>
      <c r="AS30" s="73">
        <f t="shared" si="28"/>
        <v>623239.33333333326</v>
      </c>
      <c r="AT30" s="73">
        <f t="shared" si="28"/>
        <v>623239.33333333326</v>
      </c>
      <c r="AU30" s="74">
        <f t="shared" si="14"/>
        <v>415492.88888888888</v>
      </c>
      <c r="AW30" s="75">
        <f t="shared" si="15"/>
        <v>623239.33333333326</v>
      </c>
      <c r="AX30" s="76">
        <f t="shared" si="22"/>
        <v>2389084.111111111</v>
      </c>
      <c r="AY30" s="77">
        <f t="shared" si="29"/>
        <v>2285210.888888889</v>
      </c>
      <c r="AZ30" s="75">
        <f t="shared" si="23"/>
        <v>259683.05555555556</v>
      </c>
      <c r="BA30" s="76">
        <f t="shared" si="24"/>
        <v>2648767.1666666665</v>
      </c>
      <c r="BB30" s="78">
        <f t="shared" si="25"/>
        <v>2025527.8333333335</v>
      </c>
    </row>
    <row r="31" spans="1:54" s="5" customFormat="1" ht="12.75">
      <c r="A31" s="144">
        <v>8</v>
      </c>
      <c r="B31" s="79" t="s">
        <v>61</v>
      </c>
      <c r="C31" s="63">
        <v>20</v>
      </c>
      <c r="D31" s="63" t="s">
        <v>62</v>
      </c>
      <c r="E31" s="63" t="s">
        <v>66</v>
      </c>
      <c r="F31" s="63" t="s">
        <v>71</v>
      </c>
      <c r="G31" s="63">
        <v>577</v>
      </c>
      <c r="H31" s="63" t="s">
        <v>65</v>
      </c>
      <c r="I31" s="67" t="s">
        <v>66</v>
      </c>
      <c r="J31" s="63"/>
      <c r="K31" s="80">
        <v>42306</v>
      </c>
      <c r="L31" s="65">
        <v>42613</v>
      </c>
      <c r="M31" s="65">
        <f t="shared" si="1"/>
        <v>45535</v>
      </c>
      <c r="N31" s="65">
        <v>42614</v>
      </c>
      <c r="O31" s="158" t="str">
        <f t="shared" si="16"/>
        <v>1</v>
      </c>
      <c r="P31" s="66">
        <f t="shared" si="17"/>
        <v>90</v>
      </c>
      <c r="Q31" s="162" t="s">
        <v>353</v>
      </c>
      <c r="R31" s="66"/>
      <c r="S31" s="67">
        <v>120</v>
      </c>
      <c r="T31" s="81">
        <v>30451655</v>
      </c>
      <c r="U31" s="69">
        <v>3</v>
      </c>
      <c r="V31" s="69">
        <v>2017</v>
      </c>
      <c r="W31" s="82"/>
      <c r="X31" s="82">
        <f t="shared" si="2"/>
        <v>10</v>
      </c>
      <c r="Y31" s="82">
        <f t="shared" si="3"/>
        <v>22</v>
      </c>
      <c r="Z31" s="70">
        <f t="shared" si="18"/>
        <v>34</v>
      </c>
      <c r="AA31" s="70">
        <f t="shared" si="18"/>
        <v>46</v>
      </c>
      <c r="AB31" s="70">
        <f t="shared" si="19"/>
        <v>51</v>
      </c>
      <c r="AC31" s="71">
        <f>+P31-AB31</f>
        <v>39</v>
      </c>
      <c r="AD31" s="69">
        <f t="shared" si="4"/>
        <v>338351.72222222225</v>
      </c>
      <c r="AE31" s="69">
        <f t="shared" si="27"/>
        <v>0</v>
      </c>
      <c r="AF31" s="82">
        <f t="shared" si="5"/>
        <v>3383517.2222222225</v>
      </c>
      <c r="AG31" s="69">
        <f t="shared" si="6"/>
        <v>3383517.2222222225</v>
      </c>
      <c r="AH31" s="69">
        <f t="shared" si="7"/>
        <v>4060220.666666667</v>
      </c>
      <c r="AI31" s="70">
        <f t="shared" si="8"/>
        <v>7443737.8888888899</v>
      </c>
      <c r="AJ31" s="70">
        <f t="shared" si="9"/>
        <v>23007917.111111112</v>
      </c>
      <c r="AK31" s="72">
        <f t="shared" si="20"/>
        <v>4060220.666666667</v>
      </c>
      <c r="AL31" s="72">
        <f t="shared" si="10"/>
        <v>11503958.555555556</v>
      </c>
      <c r="AM31" s="73">
        <f t="shared" si="11"/>
        <v>18947696.444444444</v>
      </c>
      <c r="AO31" s="73">
        <f t="shared" si="12"/>
        <v>338351.72222222225</v>
      </c>
      <c r="AP31" s="72">
        <f t="shared" si="13"/>
        <v>4060220.666666667</v>
      </c>
      <c r="AQ31" s="73">
        <f t="shared" si="28"/>
        <v>4060220.666666667</v>
      </c>
      <c r="AR31" s="73">
        <f t="shared" si="28"/>
        <v>4060220.666666667</v>
      </c>
      <c r="AS31" s="73">
        <f t="shared" si="28"/>
        <v>4060220.666666667</v>
      </c>
      <c r="AT31" s="73">
        <f t="shared" si="28"/>
        <v>4060220.666666667</v>
      </c>
      <c r="AU31" s="74">
        <f t="shared" si="14"/>
        <v>2706813.777777778</v>
      </c>
      <c r="AW31" s="75">
        <f t="shared" si="15"/>
        <v>4060220.666666667</v>
      </c>
      <c r="AX31" s="76">
        <f t="shared" si="22"/>
        <v>15564179.222222224</v>
      </c>
      <c r="AY31" s="77">
        <f t="shared" si="29"/>
        <v>14887475.777777776</v>
      </c>
      <c r="AZ31" s="75">
        <f t="shared" si="23"/>
        <v>1691758.6111111112</v>
      </c>
      <c r="BA31" s="76">
        <f t="shared" si="24"/>
        <v>17255937.833333336</v>
      </c>
      <c r="BB31" s="78">
        <f t="shared" si="25"/>
        <v>13195717.166666664</v>
      </c>
    </row>
    <row r="32" spans="1:54" s="5" customFormat="1" ht="12.75">
      <c r="A32" s="144">
        <v>8</v>
      </c>
      <c r="B32" s="79" t="s">
        <v>61</v>
      </c>
      <c r="C32" s="63">
        <v>64</v>
      </c>
      <c r="D32" s="63" t="s">
        <v>62</v>
      </c>
      <c r="E32" s="63" t="s">
        <v>66</v>
      </c>
      <c r="F32" s="63" t="s">
        <v>71</v>
      </c>
      <c r="G32" s="63">
        <v>578</v>
      </c>
      <c r="H32" s="63" t="s">
        <v>65</v>
      </c>
      <c r="I32" s="63" t="s">
        <v>66</v>
      </c>
      <c r="J32" s="63"/>
      <c r="K32" s="80">
        <v>42319</v>
      </c>
      <c r="L32" s="65">
        <v>42613</v>
      </c>
      <c r="M32" s="65">
        <f t="shared" si="1"/>
        <v>45535</v>
      </c>
      <c r="N32" s="65">
        <v>42614</v>
      </c>
      <c r="O32" s="158" t="str">
        <f t="shared" si="16"/>
        <v>1</v>
      </c>
      <c r="P32" s="66">
        <f t="shared" si="17"/>
        <v>90</v>
      </c>
      <c r="Q32" s="162" t="s">
        <v>353</v>
      </c>
      <c r="R32" s="66"/>
      <c r="S32" s="67">
        <v>120</v>
      </c>
      <c r="T32" s="81">
        <v>10334351</v>
      </c>
      <c r="U32" s="69">
        <v>3</v>
      </c>
      <c r="V32" s="69">
        <v>2017</v>
      </c>
      <c r="W32" s="82"/>
      <c r="X32" s="82">
        <f t="shared" si="2"/>
        <v>10</v>
      </c>
      <c r="Y32" s="82">
        <f t="shared" si="3"/>
        <v>22</v>
      </c>
      <c r="Z32" s="70">
        <f t="shared" si="18"/>
        <v>34</v>
      </c>
      <c r="AA32" s="70">
        <f t="shared" si="18"/>
        <v>46</v>
      </c>
      <c r="AB32" s="70">
        <f t="shared" si="19"/>
        <v>51</v>
      </c>
      <c r="AC32" s="71">
        <f>+P32-AB32</f>
        <v>39</v>
      </c>
      <c r="AD32" s="69">
        <f t="shared" si="4"/>
        <v>114826.12222222223</v>
      </c>
      <c r="AE32" s="69">
        <f t="shared" si="27"/>
        <v>0</v>
      </c>
      <c r="AF32" s="82">
        <f t="shared" si="5"/>
        <v>1148261.2222222222</v>
      </c>
      <c r="AG32" s="69">
        <f t="shared" si="6"/>
        <v>1148261.2222222222</v>
      </c>
      <c r="AH32" s="69">
        <f t="shared" si="7"/>
        <v>1377913.4666666668</v>
      </c>
      <c r="AI32" s="70">
        <f t="shared" si="8"/>
        <v>2526174.6888888888</v>
      </c>
      <c r="AJ32" s="70">
        <f t="shared" si="9"/>
        <v>7808176.3111111112</v>
      </c>
      <c r="AK32" s="72">
        <f t="shared" si="20"/>
        <v>1377913.4666666668</v>
      </c>
      <c r="AL32" s="72">
        <f t="shared" si="10"/>
        <v>3904088.1555555556</v>
      </c>
      <c r="AM32" s="73">
        <f t="shared" si="11"/>
        <v>6430262.8444444444</v>
      </c>
      <c r="AO32" s="73">
        <f t="shared" si="12"/>
        <v>114826.12222222223</v>
      </c>
      <c r="AP32" s="72">
        <f t="shared" si="13"/>
        <v>1377913.4666666668</v>
      </c>
      <c r="AQ32" s="73">
        <f t="shared" si="28"/>
        <v>1377913.4666666668</v>
      </c>
      <c r="AR32" s="73">
        <f t="shared" si="28"/>
        <v>1377913.4666666668</v>
      </c>
      <c r="AS32" s="73">
        <f t="shared" si="28"/>
        <v>1377913.4666666668</v>
      </c>
      <c r="AT32" s="73">
        <f t="shared" si="28"/>
        <v>1377913.4666666668</v>
      </c>
      <c r="AU32" s="74">
        <f t="shared" si="14"/>
        <v>918608.97777777782</v>
      </c>
      <c r="AW32" s="75">
        <f t="shared" si="15"/>
        <v>1377913.4666666668</v>
      </c>
      <c r="AX32" s="76">
        <f t="shared" si="22"/>
        <v>5282001.6222222224</v>
      </c>
      <c r="AY32" s="77">
        <f t="shared" si="29"/>
        <v>5052349.3777777776</v>
      </c>
      <c r="AZ32" s="75">
        <f t="shared" si="23"/>
        <v>574130.61111111112</v>
      </c>
      <c r="BA32" s="76">
        <f t="shared" si="24"/>
        <v>5856132.2333333334</v>
      </c>
      <c r="BB32" s="78">
        <f t="shared" si="25"/>
        <v>4478218.7666666666</v>
      </c>
    </row>
    <row r="33" spans="1:54" s="5" customFormat="1" ht="12.75">
      <c r="A33" s="144">
        <v>8</v>
      </c>
      <c r="B33" s="79" t="s">
        <v>61</v>
      </c>
      <c r="C33" s="63">
        <v>9</v>
      </c>
      <c r="D33" s="63" t="s">
        <v>62</v>
      </c>
      <c r="E33" s="63" t="s">
        <v>66</v>
      </c>
      <c r="F33" s="63" t="s">
        <v>79</v>
      </c>
      <c r="G33" s="63">
        <v>35</v>
      </c>
      <c r="H33" s="63" t="s">
        <v>65</v>
      </c>
      <c r="I33" s="63" t="s">
        <v>66</v>
      </c>
      <c r="J33" s="63"/>
      <c r="K33" s="80">
        <v>42327</v>
      </c>
      <c r="L33" s="65">
        <v>42613</v>
      </c>
      <c r="M33" s="65">
        <f t="shared" si="1"/>
        <v>45535</v>
      </c>
      <c r="N33" s="65">
        <v>42614</v>
      </c>
      <c r="O33" s="158" t="str">
        <f t="shared" si="16"/>
        <v>1</v>
      </c>
      <c r="P33" s="66">
        <f t="shared" si="17"/>
        <v>90</v>
      </c>
      <c r="Q33" s="162" t="s">
        <v>353</v>
      </c>
      <c r="R33" s="66"/>
      <c r="S33" s="67">
        <v>120</v>
      </c>
      <c r="T33" s="81">
        <v>11400000</v>
      </c>
      <c r="U33" s="69">
        <v>3</v>
      </c>
      <c r="V33" s="69">
        <v>2017</v>
      </c>
      <c r="W33" s="82"/>
      <c r="X33" s="82">
        <f t="shared" si="2"/>
        <v>10</v>
      </c>
      <c r="Y33" s="82">
        <f t="shared" si="3"/>
        <v>22</v>
      </c>
      <c r="Z33" s="70">
        <f t="shared" si="18"/>
        <v>34</v>
      </c>
      <c r="AA33" s="70">
        <f t="shared" si="18"/>
        <v>46</v>
      </c>
      <c r="AB33" s="70">
        <f t="shared" si="19"/>
        <v>51</v>
      </c>
      <c r="AC33" s="71">
        <f>+P33-AB33</f>
        <v>39</v>
      </c>
      <c r="AD33" s="69">
        <f t="shared" si="4"/>
        <v>126666.66666666667</v>
      </c>
      <c r="AE33" s="69">
        <f t="shared" si="27"/>
        <v>0</v>
      </c>
      <c r="AF33" s="82">
        <f t="shared" si="5"/>
        <v>1266666.6666666667</v>
      </c>
      <c r="AG33" s="69">
        <f t="shared" si="6"/>
        <v>1266666.6666666667</v>
      </c>
      <c r="AH33" s="69">
        <f t="shared" si="7"/>
        <v>1520000</v>
      </c>
      <c r="AI33" s="70">
        <f t="shared" si="8"/>
        <v>2786666.666666667</v>
      </c>
      <c r="AJ33" s="70">
        <f t="shared" si="9"/>
        <v>8613333.3333333321</v>
      </c>
      <c r="AK33" s="72">
        <f t="shared" si="20"/>
        <v>1520000</v>
      </c>
      <c r="AL33" s="72">
        <f t="shared" si="10"/>
        <v>4306666.666666667</v>
      </c>
      <c r="AM33" s="73">
        <f t="shared" si="11"/>
        <v>7093333.333333333</v>
      </c>
      <c r="AO33" s="73">
        <f t="shared" si="12"/>
        <v>126666.66666666667</v>
      </c>
      <c r="AP33" s="72">
        <f t="shared" si="13"/>
        <v>1520000</v>
      </c>
      <c r="AQ33" s="73">
        <f t="shared" si="28"/>
        <v>1520000</v>
      </c>
      <c r="AR33" s="73">
        <f t="shared" si="28"/>
        <v>1520000</v>
      </c>
      <c r="AS33" s="73">
        <f t="shared" si="28"/>
        <v>1520000</v>
      </c>
      <c r="AT33" s="73">
        <f t="shared" si="28"/>
        <v>1520000</v>
      </c>
      <c r="AU33" s="74">
        <f t="shared" si="14"/>
        <v>1013333.3333333334</v>
      </c>
      <c r="AW33" s="75">
        <f t="shared" si="15"/>
        <v>1520000</v>
      </c>
      <c r="AX33" s="76">
        <f t="shared" si="22"/>
        <v>5826666.666666667</v>
      </c>
      <c r="AY33" s="77">
        <f t="shared" si="29"/>
        <v>5573333.333333333</v>
      </c>
      <c r="AZ33" s="75">
        <f t="shared" si="23"/>
        <v>633333.33333333337</v>
      </c>
      <c r="BA33" s="76">
        <f t="shared" si="24"/>
        <v>6460000</v>
      </c>
      <c r="BB33" s="78">
        <f t="shared" si="25"/>
        <v>4940000</v>
      </c>
    </row>
    <row r="34" spans="1:54" s="5" customFormat="1" ht="12.75">
      <c r="A34" s="144">
        <v>8</v>
      </c>
      <c r="B34" s="83" t="s">
        <v>80</v>
      </c>
      <c r="C34" s="62">
        <v>158</v>
      </c>
      <c r="D34" s="62" t="s">
        <v>62</v>
      </c>
      <c r="E34" s="62" t="s">
        <v>81</v>
      </c>
      <c r="F34" s="62" t="s">
        <v>82</v>
      </c>
      <c r="G34" s="62">
        <v>1</v>
      </c>
      <c r="H34" s="62" t="s">
        <v>65</v>
      </c>
      <c r="I34" s="83" t="s">
        <v>83</v>
      </c>
      <c r="J34" s="62"/>
      <c r="K34" s="64">
        <v>42331</v>
      </c>
      <c r="L34" s="84">
        <v>42613</v>
      </c>
      <c r="M34" s="84">
        <v>45535</v>
      </c>
      <c r="N34" s="84">
        <v>42614</v>
      </c>
      <c r="O34" s="158" t="str">
        <f t="shared" si="16"/>
        <v>1</v>
      </c>
      <c r="P34" s="66">
        <f t="shared" si="17"/>
        <v>90</v>
      </c>
      <c r="Q34" s="162" t="s">
        <v>353</v>
      </c>
      <c r="R34" s="66"/>
      <c r="S34" s="83">
        <v>120</v>
      </c>
      <c r="T34" s="68">
        <v>10504999</v>
      </c>
      <c r="U34" s="71">
        <v>3</v>
      </c>
      <c r="V34" s="71">
        <v>2017</v>
      </c>
      <c r="W34" s="70"/>
      <c r="X34" s="70">
        <f t="shared" si="2"/>
        <v>10</v>
      </c>
      <c r="Y34" s="70">
        <f t="shared" si="3"/>
        <v>22</v>
      </c>
      <c r="Z34" s="70">
        <f t="shared" si="18"/>
        <v>34</v>
      </c>
      <c r="AA34" s="70">
        <f t="shared" si="18"/>
        <v>46</v>
      </c>
      <c r="AB34" s="70">
        <f t="shared" si="19"/>
        <v>51</v>
      </c>
      <c r="AC34" s="71">
        <f>+P34-AB34</f>
        <v>39</v>
      </c>
      <c r="AD34" s="71">
        <f t="shared" si="4"/>
        <v>116722.21111111112</v>
      </c>
      <c r="AE34" s="71">
        <f>+W34*AD34</f>
        <v>0</v>
      </c>
      <c r="AF34" s="72">
        <f t="shared" si="5"/>
        <v>1167222.1111111112</v>
      </c>
      <c r="AG34" s="71">
        <f t="shared" si="6"/>
        <v>1167222.1111111112</v>
      </c>
      <c r="AH34" s="71">
        <f t="shared" si="7"/>
        <v>1400666.5333333334</v>
      </c>
      <c r="AI34" s="70">
        <f t="shared" si="8"/>
        <v>2567888.6444444447</v>
      </c>
      <c r="AJ34" s="70">
        <f t="shared" si="9"/>
        <v>7937110.3555555549</v>
      </c>
      <c r="AK34" s="72">
        <f t="shared" si="20"/>
        <v>1400666.5333333334</v>
      </c>
      <c r="AL34" s="72">
        <f t="shared" si="10"/>
        <v>3968555.1777777784</v>
      </c>
      <c r="AM34" s="73">
        <f t="shared" si="11"/>
        <v>6536443.8222222216</v>
      </c>
      <c r="AO34" s="73">
        <f t="shared" si="12"/>
        <v>116722.21111111112</v>
      </c>
      <c r="AP34" s="72">
        <f t="shared" si="13"/>
        <v>1400666.5333333334</v>
      </c>
      <c r="AQ34" s="73">
        <f t="shared" si="28"/>
        <v>1400666.5333333334</v>
      </c>
      <c r="AR34" s="73">
        <f t="shared" si="28"/>
        <v>1400666.5333333334</v>
      </c>
      <c r="AS34" s="73">
        <f t="shared" si="28"/>
        <v>1400666.5333333334</v>
      </c>
      <c r="AT34" s="73">
        <f t="shared" si="28"/>
        <v>1400666.5333333334</v>
      </c>
      <c r="AU34" s="74">
        <f t="shared" si="14"/>
        <v>933777.68888888892</v>
      </c>
      <c r="AW34" s="75">
        <f t="shared" si="15"/>
        <v>1400666.5333333334</v>
      </c>
      <c r="AX34" s="76">
        <f t="shared" si="22"/>
        <v>5369221.7111111116</v>
      </c>
      <c r="AY34" s="77">
        <f t="shared" si="29"/>
        <v>5135777.2888888884</v>
      </c>
      <c r="AZ34" s="75">
        <f t="shared" si="23"/>
        <v>583611.05555555562</v>
      </c>
      <c r="BA34" s="76">
        <f t="shared" si="24"/>
        <v>5952832.7666666675</v>
      </c>
      <c r="BB34" s="78">
        <f t="shared" si="25"/>
        <v>4552166.2333333325</v>
      </c>
    </row>
    <row r="35" spans="1:54" s="5" customFormat="1" ht="12.75">
      <c r="A35" s="144">
        <v>8</v>
      </c>
      <c r="B35" s="79" t="s">
        <v>61</v>
      </c>
      <c r="C35" s="63">
        <v>35</v>
      </c>
      <c r="D35" s="63" t="s">
        <v>62</v>
      </c>
      <c r="E35" s="63" t="s">
        <v>66</v>
      </c>
      <c r="F35" s="63" t="s">
        <v>71</v>
      </c>
      <c r="G35" s="63">
        <v>579</v>
      </c>
      <c r="H35" s="63" t="s">
        <v>65</v>
      </c>
      <c r="I35" s="63" t="s">
        <v>66</v>
      </c>
      <c r="J35" s="63"/>
      <c r="K35" s="80">
        <v>42333</v>
      </c>
      <c r="L35" s="65">
        <v>42613</v>
      </c>
      <c r="M35" s="65">
        <f>+EDATE(L35,96)</f>
        <v>45535</v>
      </c>
      <c r="N35" s="65">
        <v>42614</v>
      </c>
      <c r="O35" s="158" t="str">
        <f t="shared" si="16"/>
        <v>1</v>
      </c>
      <c r="P35" s="66">
        <f t="shared" si="17"/>
        <v>90</v>
      </c>
      <c r="Q35" s="162" t="s">
        <v>353</v>
      </c>
      <c r="R35" s="160"/>
      <c r="S35" s="63">
        <v>120</v>
      </c>
      <c r="T35" s="81">
        <v>6359245</v>
      </c>
      <c r="U35" s="69">
        <v>3</v>
      </c>
      <c r="V35" s="69">
        <v>2017</v>
      </c>
      <c r="W35" s="82"/>
      <c r="X35" s="82">
        <f t="shared" si="2"/>
        <v>10</v>
      </c>
      <c r="Y35" s="82">
        <f t="shared" si="3"/>
        <v>22</v>
      </c>
      <c r="Z35" s="70">
        <f t="shared" si="18"/>
        <v>34</v>
      </c>
      <c r="AA35" s="70">
        <f t="shared" si="18"/>
        <v>46</v>
      </c>
      <c r="AB35" s="70">
        <f t="shared" si="19"/>
        <v>51</v>
      </c>
      <c r="AC35" s="71">
        <f>+P35-AB35</f>
        <v>39</v>
      </c>
      <c r="AD35" s="69">
        <f t="shared" si="4"/>
        <v>70658.277777777781</v>
      </c>
      <c r="AE35" s="69">
        <f>+(T35/P35)*W35</f>
        <v>0</v>
      </c>
      <c r="AF35" s="82">
        <f t="shared" si="5"/>
        <v>706582.77777777775</v>
      </c>
      <c r="AG35" s="69">
        <f t="shared" si="6"/>
        <v>706582.77777777775</v>
      </c>
      <c r="AH35" s="69">
        <f t="shared" si="7"/>
        <v>847899.33333333337</v>
      </c>
      <c r="AI35" s="70">
        <f t="shared" si="8"/>
        <v>1554482.111111111</v>
      </c>
      <c r="AJ35" s="70">
        <f t="shared" si="9"/>
        <v>4804762.888888889</v>
      </c>
      <c r="AK35" s="72">
        <f t="shared" si="20"/>
        <v>847899.33333333337</v>
      </c>
      <c r="AL35" s="72">
        <f t="shared" si="10"/>
        <v>2402381.4444444445</v>
      </c>
      <c r="AM35" s="73">
        <f t="shared" si="11"/>
        <v>3956863.5555555555</v>
      </c>
      <c r="AO35" s="73">
        <f t="shared" si="12"/>
        <v>70658.277777777781</v>
      </c>
      <c r="AP35" s="72">
        <f t="shared" si="13"/>
        <v>847899.33333333337</v>
      </c>
      <c r="AQ35" s="73">
        <f t="shared" si="28"/>
        <v>847899.33333333337</v>
      </c>
      <c r="AR35" s="73">
        <f t="shared" si="28"/>
        <v>847899.33333333337</v>
      </c>
      <c r="AS35" s="73">
        <f t="shared" si="28"/>
        <v>847899.33333333337</v>
      </c>
      <c r="AT35" s="73">
        <f t="shared" si="28"/>
        <v>847899.33333333337</v>
      </c>
      <c r="AU35" s="74">
        <f t="shared" si="14"/>
        <v>565266.22222222225</v>
      </c>
      <c r="AW35" s="75">
        <f t="shared" si="15"/>
        <v>847899.33333333337</v>
      </c>
      <c r="AX35" s="76">
        <f t="shared" si="22"/>
        <v>3250280.777777778</v>
      </c>
      <c r="AY35" s="77">
        <f t="shared" si="29"/>
        <v>3108964.222222222</v>
      </c>
      <c r="AZ35" s="75">
        <f t="shared" si="23"/>
        <v>353291.38888888888</v>
      </c>
      <c r="BA35" s="76">
        <f t="shared" si="24"/>
        <v>3603572.166666667</v>
      </c>
      <c r="BB35" s="78">
        <f t="shared" si="25"/>
        <v>2755672.833333333</v>
      </c>
    </row>
    <row r="36" spans="1:54" s="5" customFormat="1" ht="12.75">
      <c r="A36" s="144">
        <v>8</v>
      </c>
      <c r="B36" s="79" t="s">
        <v>61</v>
      </c>
      <c r="C36" s="63">
        <v>53</v>
      </c>
      <c r="D36" s="63" t="s">
        <v>62</v>
      </c>
      <c r="E36" s="63" t="s">
        <v>66</v>
      </c>
      <c r="F36" s="63" t="s">
        <v>84</v>
      </c>
      <c r="G36" s="63">
        <v>49</v>
      </c>
      <c r="H36" s="63" t="s">
        <v>65</v>
      </c>
      <c r="I36" s="63" t="s">
        <v>66</v>
      </c>
      <c r="J36" s="63"/>
      <c r="K36" s="80">
        <v>42333</v>
      </c>
      <c r="L36" s="65">
        <v>42613</v>
      </c>
      <c r="M36" s="65">
        <f>+EDATE(L36,96)</f>
        <v>45535</v>
      </c>
      <c r="N36" s="65">
        <v>42614</v>
      </c>
      <c r="O36" s="158" t="str">
        <f t="shared" si="16"/>
        <v>1</v>
      </c>
      <c r="P36" s="66">
        <f t="shared" si="17"/>
        <v>90</v>
      </c>
      <c r="Q36" s="162" t="s">
        <v>353</v>
      </c>
      <c r="R36" s="160"/>
      <c r="S36" s="63">
        <v>120</v>
      </c>
      <c r="T36" s="81">
        <v>984884</v>
      </c>
      <c r="U36" s="69">
        <v>3</v>
      </c>
      <c r="V36" s="69">
        <v>2017</v>
      </c>
      <c r="W36" s="82"/>
      <c r="X36" s="82">
        <f t="shared" si="2"/>
        <v>10</v>
      </c>
      <c r="Y36" s="82">
        <f t="shared" si="3"/>
        <v>22</v>
      </c>
      <c r="Z36" s="70">
        <f t="shared" si="18"/>
        <v>34</v>
      </c>
      <c r="AA36" s="70">
        <f t="shared" si="18"/>
        <v>46</v>
      </c>
      <c r="AB36" s="70">
        <f t="shared" si="19"/>
        <v>51</v>
      </c>
      <c r="AC36" s="71">
        <f>+P36-AB36</f>
        <v>39</v>
      </c>
      <c r="AD36" s="69">
        <f t="shared" si="4"/>
        <v>10943.155555555555</v>
      </c>
      <c r="AE36" s="69">
        <f>+(T36/P36)*W36</f>
        <v>0</v>
      </c>
      <c r="AF36" s="82">
        <f t="shared" si="5"/>
        <v>109431.55555555555</v>
      </c>
      <c r="AG36" s="69">
        <f t="shared" si="6"/>
        <v>109431.55555555555</v>
      </c>
      <c r="AH36" s="69">
        <f t="shared" si="7"/>
        <v>131317.86666666667</v>
      </c>
      <c r="AI36" s="70">
        <f t="shared" si="8"/>
        <v>240749.4222222222</v>
      </c>
      <c r="AJ36" s="70">
        <f t="shared" si="9"/>
        <v>744134.5777777778</v>
      </c>
      <c r="AK36" s="72">
        <f t="shared" si="20"/>
        <v>131317.86666666667</v>
      </c>
      <c r="AL36" s="72">
        <f t="shared" si="10"/>
        <v>372067.2888888889</v>
      </c>
      <c r="AM36" s="73">
        <f t="shared" si="11"/>
        <v>612816.7111111111</v>
      </c>
      <c r="AO36" s="73">
        <f t="shared" si="12"/>
        <v>10943.155555555555</v>
      </c>
      <c r="AP36" s="72">
        <f t="shared" si="13"/>
        <v>131317.86666666667</v>
      </c>
      <c r="AQ36" s="73">
        <f t="shared" si="28"/>
        <v>131317.86666666667</v>
      </c>
      <c r="AR36" s="73">
        <f t="shared" si="28"/>
        <v>131317.86666666667</v>
      </c>
      <c r="AS36" s="73">
        <f t="shared" si="28"/>
        <v>131317.86666666667</v>
      </c>
      <c r="AT36" s="73">
        <f t="shared" si="28"/>
        <v>131317.86666666667</v>
      </c>
      <c r="AU36" s="74">
        <f t="shared" si="14"/>
        <v>87545.244444444441</v>
      </c>
      <c r="AW36" s="75">
        <f t="shared" si="15"/>
        <v>131317.86666666667</v>
      </c>
      <c r="AX36" s="76">
        <f t="shared" si="22"/>
        <v>503385.1555555556</v>
      </c>
      <c r="AY36" s="77">
        <f t="shared" si="29"/>
        <v>481498.8444444444</v>
      </c>
      <c r="AZ36" s="75">
        <f t="shared" si="23"/>
        <v>54715.777777777774</v>
      </c>
      <c r="BA36" s="76">
        <f t="shared" si="24"/>
        <v>558100.93333333335</v>
      </c>
      <c r="BB36" s="78">
        <f t="shared" si="25"/>
        <v>426783.06666666665</v>
      </c>
    </row>
    <row r="37" spans="1:54" s="5" customFormat="1" ht="12.75">
      <c r="A37" s="144">
        <v>8</v>
      </c>
      <c r="B37" s="79" t="s">
        <v>61</v>
      </c>
      <c r="C37" s="63">
        <v>60</v>
      </c>
      <c r="D37" s="63" t="s">
        <v>62</v>
      </c>
      <c r="E37" s="63" t="s">
        <v>66</v>
      </c>
      <c r="F37" s="63" t="s">
        <v>71</v>
      </c>
      <c r="G37" s="63">
        <v>580</v>
      </c>
      <c r="H37" s="63" t="s">
        <v>65</v>
      </c>
      <c r="I37" s="63" t="s">
        <v>66</v>
      </c>
      <c r="J37" s="63"/>
      <c r="K37" s="80">
        <v>42347</v>
      </c>
      <c r="L37" s="65">
        <v>42613</v>
      </c>
      <c r="M37" s="65">
        <f>+EDATE(L37,96)</f>
        <v>45535</v>
      </c>
      <c r="N37" s="65">
        <v>42614</v>
      </c>
      <c r="O37" s="158" t="str">
        <f t="shared" si="16"/>
        <v>1</v>
      </c>
      <c r="P37" s="66">
        <f t="shared" si="17"/>
        <v>90</v>
      </c>
      <c r="Q37" s="162" t="s">
        <v>353</v>
      </c>
      <c r="R37" s="66"/>
      <c r="S37" s="67">
        <v>120</v>
      </c>
      <c r="T37" s="81">
        <v>16806723</v>
      </c>
      <c r="U37" s="69">
        <v>3</v>
      </c>
      <c r="V37" s="69">
        <v>2017</v>
      </c>
      <c r="W37" s="82"/>
      <c r="X37" s="82">
        <f t="shared" si="2"/>
        <v>10</v>
      </c>
      <c r="Y37" s="82">
        <f t="shared" si="3"/>
        <v>22</v>
      </c>
      <c r="Z37" s="70">
        <f t="shared" si="18"/>
        <v>34</v>
      </c>
      <c r="AA37" s="70">
        <f t="shared" si="18"/>
        <v>46</v>
      </c>
      <c r="AB37" s="70">
        <f t="shared" si="19"/>
        <v>51</v>
      </c>
      <c r="AC37" s="71">
        <f>+P37-AB37</f>
        <v>39</v>
      </c>
      <c r="AD37" s="69">
        <f t="shared" si="4"/>
        <v>186741.36666666667</v>
      </c>
      <c r="AE37" s="69">
        <f>+(T37/P37)*W37</f>
        <v>0</v>
      </c>
      <c r="AF37" s="82">
        <f t="shared" si="5"/>
        <v>1867413.6666666667</v>
      </c>
      <c r="AG37" s="69">
        <f t="shared" si="6"/>
        <v>1867413.6666666667</v>
      </c>
      <c r="AH37" s="69">
        <f t="shared" si="7"/>
        <v>2240896.4</v>
      </c>
      <c r="AI37" s="70">
        <f t="shared" si="8"/>
        <v>4108310.0666666664</v>
      </c>
      <c r="AJ37" s="70">
        <f t="shared" si="9"/>
        <v>12698412.933333334</v>
      </c>
      <c r="AK37" s="72">
        <f t="shared" si="20"/>
        <v>2240896.4</v>
      </c>
      <c r="AL37" s="72">
        <f t="shared" si="10"/>
        <v>6349206.4666666668</v>
      </c>
      <c r="AM37" s="73">
        <f t="shared" si="11"/>
        <v>10457516.533333333</v>
      </c>
      <c r="AO37" s="73">
        <f t="shared" si="12"/>
        <v>186741.36666666667</v>
      </c>
      <c r="AP37" s="72">
        <f t="shared" si="13"/>
        <v>2240896.4</v>
      </c>
      <c r="AQ37" s="73">
        <f t="shared" si="28"/>
        <v>2240896.4</v>
      </c>
      <c r="AR37" s="73">
        <f t="shared" si="28"/>
        <v>2240896.4</v>
      </c>
      <c r="AS37" s="73">
        <f t="shared" si="28"/>
        <v>2240896.4</v>
      </c>
      <c r="AT37" s="73">
        <f t="shared" si="28"/>
        <v>2240896.4</v>
      </c>
      <c r="AU37" s="74">
        <f t="shared" si="14"/>
        <v>1493930.9333333333</v>
      </c>
      <c r="AW37" s="75">
        <f t="shared" si="15"/>
        <v>2240896.4</v>
      </c>
      <c r="AX37" s="76">
        <f t="shared" si="22"/>
        <v>8590102.8666666672</v>
      </c>
      <c r="AY37" s="77">
        <v>9016620.1333333328</v>
      </c>
      <c r="AZ37" s="75">
        <f t="shared" si="23"/>
        <v>933706.83333333337</v>
      </c>
      <c r="BA37" s="76">
        <f t="shared" si="24"/>
        <v>9523809.7000000011</v>
      </c>
      <c r="BB37" s="78">
        <f t="shared" si="25"/>
        <v>7282913.2999999989</v>
      </c>
    </row>
    <row r="38" spans="1:54" s="5" customFormat="1" ht="12.75">
      <c r="A38" s="144">
        <v>8</v>
      </c>
      <c r="B38" s="79" t="s">
        <v>61</v>
      </c>
      <c r="C38" s="63">
        <v>68</v>
      </c>
      <c r="D38" s="63" t="s">
        <v>62</v>
      </c>
      <c r="E38" s="63" t="s">
        <v>66</v>
      </c>
      <c r="F38" s="63" t="s">
        <v>71</v>
      </c>
      <c r="G38" s="63">
        <v>581</v>
      </c>
      <c r="H38" s="63" t="s">
        <v>65</v>
      </c>
      <c r="I38" s="63" t="s">
        <v>66</v>
      </c>
      <c r="J38" s="63"/>
      <c r="K38" s="80">
        <v>42354</v>
      </c>
      <c r="L38" s="65">
        <v>42613</v>
      </c>
      <c r="M38" s="65">
        <f>+EDATE(L38,96)</f>
        <v>45535</v>
      </c>
      <c r="N38" s="65">
        <v>42614</v>
      </c>
      <c r="O38" s="158" t="str">
        <f t="shared" si="16"/>
        <v>1</v>
      </c>
      <c r="P38" s="66">
        <f t="shared" si="17"/>
        <v>90</v>
      </c>
      <c r="Q38" s="162" t="s">
        <v>353</v>
      </c>
      <c r="R38" s="66"/>
      <c r="S38" s="67">
        <v>120</v>
      </c>
      <c r="T38" s="81">
        <v>7987125</v>
      </c>
      <c r="U38" s="69">
        <v>3</v>
      </c>
      <c r="V38" s="69">
        <v>2017</v>
      </c>
      <c r="W38" s="82"/>
      <c r="X38" s="82">
        <f t="shared" si="2"/>
        <v>10</v>
      </c>
      <c r="Y38" s="82">
        <f t="shared" si="3"/>
        <v>22</v>
      </c>
      <c r="Z38" s="70">
        <f t="shared" si="18"/>
        <v>34</v>
      </c>
      <c r="AA38" s="70">
        <f t="shared" si="18"/>
        <v>46</v>
      </c>
      <c r="AB38" s="70">
        <f t="shared" si="19"/>
        <v>51</v>
      </c>
      <c r="AC38" s="71">
        <f>+P38-AB38</f>
        <v>39</v>
      </c>
      <c r="AD38" s="69">
        <f t="shared" si="4"/>
        <v>88745.833333333328</v>
      </c>
      <c r="AE38" s="69">
        <f>+(T38/P38)*W38</f>
        <v>0</v>
      </c>
      <c r="AF38" s="82">
        <f t="shared" si="5"/>
        <v>887458.33333333326</v>
      </c>
      <c r="AG38" s="69">
        <f t="shared" si="6"/>
        <v>887458.33333333326</v>
      </c>
      <c r="AH38" s="69">
        <f t="shared" si="7"/>
        <v>1064950</v>
      </c>
      <c r="AI38" s="70">
        <f t="shared" si="8"/>
        <v>1952408.3333333333</v>
      </c>
      <c r="AJ38" s="70">
        <f t="shared" si="9"/>
        <v>6034716.666666667</v>
      </c>
      <c r="AK38" s="72">
        <f t="shared" si="20"/>
        <v>1064950</v>
      </c>
      <c r="AL38" s="72">
        <f t="shared" si="10"/>
        <v>3017358.333333333</v>
      </c>
      <c r="AM38" s="73">
        <f t="shared" si="11"/>
        <v>4969766.666666667</v>
      </c>
      <c r="AO38" s="73">
        <f t="shared" si="12"/>
        <v>88745.833333333328</v>
      </c>
      <c r="AP38" s="72">
        <f t="shared" si="13"/>
        <v>1064950</v>
      </c>
      <c r="AQ38" s="73">
        <f t="shared" si="28"/>
        <v>1064950</v>
      </c>
      <c r="AR38" s="73">
        <f t="shared" si="28"/>
        <v>1064950</v>
      </c>
      <c r="AS38" s="73">
        <f t="shared" si="28"/>
        <v>1064950</v>
      </c>
      <c r="AT38" s="73">
        <f t="shared" si="28"/>
        <v>1064950</v>
      </c>
      <c r="AU38" s="74">
        <f t="shared" si="14"/>
        <v>709966.66666666663</v>
      </c>
      <c r="AW38" s="75">
        <f t="shared" si="15"/>
        <v>1064950</v>
      </c>
      <c r="AX38" s="76">
        <f t="shared" si="22"/>
        <v>4082308.333333333</v>
      </c>
      <c r="AY38" s="77">
        <f>+T38-AX38</f>
        <v>3904816.666666667</v>
      </c>
      <c r="AZ38" s="75">
        <f t="shared" si="23"/>
        <v>443729.16666666663</v>
      </c>
      <c r="BA38" s="76">
        <f t="shared" si="24"/>
        <v>4526037.5</v>
      </c>
      <c r="BB38" s="78">
        <f t="shared" si="25"/>
        <v>3461087.5</v>
      </c>
    </row>
    <row r="39" spans="1:54" s="5" customFormat="1" ht="12.75">
      <c r="A39" s="144">
        <v>8</v>
      </c>
      <c r="B39" s="79" t="s">
        <v>61</v>
      </c>
      <c r="C39" s="63">
        <v>54</v>
      </c>
      <c r="D39" s="63" t="s">
        <v>62</v>
      </c>
      <c r="E39" s="63" t="s">
        <v>66</v>
      </c>
      <c r="F39" s="63" t="s">
        <v>71</v>
      </c>
      <c r="G39" s="63">
        <v>582</v>
      </c>
      <c r="H39" s="63" t="s">
        <v>65</v>
      </c>
      <c r="I39" s="63" t="s">
        <v>66</v>
      </c>
      <c r="J39" s="63"/>
      <c r="K39" s="80">
        <v>42361</v>
      </c>
      <c r="L39" s="65">
        <v>42613</v>
      </c>
      <c r="M39" s="65">
        <f>+EDATE(L39,96)</f>
        <v>45535</v>
      </c>
      <c r="N39" s="65">
        <v>42614</v>
      </c>
      <c r="O39" s="158" t="str">
        <f t="shared" si="16"/>
        <v>1</v>
      </c>
      <c r="P39" s="66">
        <f t="shared" si="17"/>
        <v>90</v>
      </c>
      <c r="Q39" s="162" t="s">
        <v>353</v>
      </c>
      <c r="R39" s="66"/>
      <c r="S39" s="67">
        <v>120</v>
      </c>
      <c r="T39" s="81">
        <v>8418403</v>
      </c>
      <c r="U39" s="69">
        <v>3</v>
      </c>
      <c r="V39" s="69">
        <v>2017</v>
      </c>
      <c r="W39" s="82"/>
      <c r="X39" s="82">
        <f t="shared" si="2"/>
        <v>10</v>
      </c>
      <c r="Y39" s="82">
        <f t="shared" si="3"/>
        <v>22</v>
      </c>
      <c r="Z39" s="70">
        <f t="shared" si="18"/>
        <v>34</v>
      </c>
      <c r="AA39" s="70">
        <f t="shared" si="18"/>
        <v>46</v>
      </c>
      <c r="AB39" s="70">
        <f t="shared" si="19"/>
        <v>51</v>
      </c>
      <c r="AC39" s="71">
        <f>+P39-AB39</f>
        <v>39</v>
      </c>
      <c r="AD39" s="69">
        <f t="shared" si="4"/>
        <v>93537.811111111107</v>
      </c>
      <c r="AE39" s="69">
        <f>+(T39/P39)*W39</f>
        <v>0</v>
      </c>
      <c r="AF39" s="82">
        <f t="shared" si="5"/>
        <v>935378.11111111101</v>
      </c>
      <c r="AG39" s="69">
        <f t="shared" si="6"/>
        <v>935378.11111111101</v>
      </c>
      <c r="AH39" s="69">
        <f t="shared" si="7"/>
        <v>1122453.7333333334</v>
      </c>
      <c r="AI39" s="70">
        <f t="shared" si="8"/>
        <v>2057831.8444444444</v>
      </c>
      <c r="AJ39" s="70">
        <f t="shared" si="9"/>
        <v>6360571.1555555556</v>
      </c>
      <c r="AK39" s="72">
        <f t="shared" si="20"/>
        <v>1122453.7333333334</v>
      </c>
      <c r="AL39" s="72">
        <f t="shared" si="10"/>
        <v>3180285.5777777778</v>
      </c>
      <c r="AM39" s="73">
        <f t="shared" si="11"/>
        <v>5238117.4222222222</v>
      </c>
      <c r="AO39" s="73">
        <f t="shared" si="12"/>
        <v>93537.811111111107</v>
      </c>
      <c r="AP39" s="72">
        <f t="shared" si="13"/>
        <v>1122453.7333333334</v>
      </c>
      <c r="AQ39" s="73">
        <f t="shared" si="28"/>
        <v>1122453.7333333334</v>
      </c>
      <c r="AR39" s="73">
        <f t="shared" si="28"/>
        <v>1122453.7333333334</v>
      </c>
      <c r="AS39" s="73">
        <f t="shared" si="28"/>
        <v>1122453.7333333334</v>
      </c>
      <c r="AT39" s="73">
        <f t="shared" si="28"/>
        <v>1122453.7333333334</v>
      </c>
      <c r="AU39" s="74">
        <f t="shared" si="14"/>
        <v>748302.48888888885</v>
      </c>
      <c r="AW39" s="75">
        <f t="shared" si="15"/>
        <v>1122453.7333333334</v>
      </c>
      <c r="AX39" s="76">
        <f t="shared" si="22"/>
        <v>4302739.3111111112</v>
      </c>
      <c r="AY39" s="77">
        <v>4615663.6888888888</v>
      </c>
      <c r="AZ39" s="75">
        <f t="shared" si="23"/>
        <v>467689.0555555555</v>
      </c>
      <c r="BA39" s="76">
        <f t="shared" si="24"/>
        <v>4770428.3666666672</v>
      </c>
      <c r="BB39" s="78">
        <f t="shared" si="25"/>
        <v>3647974.6333333328</v>
      </c>
    </row>
    <row r="40" spans="1:54" s="5" customFormat="1" ht="12.75">
      <c r="A40" s="144">
        <v>8</v>
      </c>
      <c r="B40" s="83" t="s">
        <v>80</v>
      </c>
      <c r="C40" s="62">
        <v>159</v>
      </c>
      <c r="D40" s="62" t="s">
        <v>62</v>
      </c>
      <c r="E40" s="62" t="s">
        <v>81</v>
      </c>
      <c r="F40" s="62" t="s">
        <v>82</v>
      </c>
      <c r="G40" s="62">
        <v>4</v>
      </c>
      <c r="H40" s="62" t="s">
        <v>65</v>
      </c>
      <c r="I40" s="62" t="s">
        <v>83</v>
      </c>
      <c r="J40" s="62"/>
      <c r="K40" s="64">
        <v>42363</v>
      </c>
      <c r="L40" s="84">
        <v>42613</v>
      </c>
      <c r="M40" s="84">
        <v>45535</v>
      </c>
      <c r="N40" s="84">
        <v>42614</v>
      </c>
      <c r="O40" s="158" t="str">
        <f t="shared" si="16"/>
        <v>1</v>
      </c>
      <c r="P40" s="66">
        <f t="shared" si="17"/>
        <v>90</v>
      </c>
      <c r="Q40" s="162" t="s">
        <v>353</v>
      </c>
      <c r="R40" s="66"/>
      <c r="S40" s="83">
        <v>120</v>
      </c>
      <c r="T40" s="68">
        <v>9960934</v>
      </c>
      <c r="U40" s="71">
        <v>3</v>
      </c>
      <c r="V40" s="71">
        <v>2017</v>
      </c>
      <c r="W40" s="70"/>
      <c r="X40" s="70">
        <f t="shared" si="2"/>
        <v>10</v>
      </c>
      <c r="Y40" s="70">
        <f t="shared" si="3"/>
        <v>22</v>
      </c>
      <c r="Z40" s="70">
        <f t="shared" si="18"/>
        <v>34</v>
      </c>
      <c r="AA40" s="70">
        <f t="shared" si="18"/>
        <v>46</v>
      </c>
      <c r="AB40" s="70">
        <f t="shared" si="19"/>
        <v>51</v>
      </c>
      <c r="AC40" s="71">
        <f>+P40-AB40</f>
        <v>39</v>
      </c>
      <c r="AD40" s="71">
        <f t="shared" si="4"/>
        <v>110677.04444444444</v>
      </c>
      <c r="AE40" s="70">
        <f>+W40*AD40</f>
        <v>0</v>
      </c>
      <c r="AF40" s="72">
        <f t="shared" si="5"/>
        <v>1106770.4444444445</v>
      </c>
      <c r="AG40" s="70">
        <f t="shared" si="6"/>
        <v>1106770.4444444445</v>
      </c>
      <c r="AH40" s="70">
        <f t="shared" si="7"/>
        <v>1328124.5333333332</v>
      </c>
      <c r="AI40" s="70">
        <f t="shared" si="8"/>
        <v>2434894.9777777777</v>
      </c>
      <c r="AJ40" s="70">
        <f t="shared" si="9"/>
        <v>7526039.0222222228</v>
      </c>
      <c r="AK40" s="72">
        <f t="shared" si="20"/>
        <v>1328124.5333333332</v>
      </c>
      <c r="AL40" s="72">
        <f t="shared" si="10"/>
        <v>3763019.5111111109</v>
      </c>
      <c r="AM40" s="73">
        <f t="shared" si="11"/>
        <v>6197914.4888888896</v>
      </c>
      <c r="AO40" s="73">
        <f t="shared" si="12"/>
        <v>110677.04444444444</v>
      </c>
      <c r="AP40" s="72">
        <f t="shared" si="13"/>
        <v>1328124.5333333332</v>
      </c>
      <c r="AQ40" s="73">
        <f t="shared" si="28"/>
        <v>1328124.5333333332</v>
      </c>
      <c r="AR40" s="73">
        <f t="shared" si="28"/>
        <v>1328124.5333333332</v>
      </c>
      <c r="AS40" s="73">
        <f t="shared" si="28"/>
        <v>1328124.5333333332</v>
      </c>
      <c r="AT40" s="73">
        <f t="shared" si="28"/>
        <v>1328124.5333333332</v>
      </c>
      <c r="AU40" s="74">
        <f t="shared" si="14"/>
        <v>885416.35555555555</v>
      </c>
      <c r="AW40" s="75">
        <f t="shared" si="15"/>
        <v>1328124.5333333332</v>
      </c>
      <c r="AX40" s="76">
        <f t="shared" si="22"/>
        <v>5091144.0444444437</v>
      </c>
      <c r="AY40" s="77">
        <f t="shared" ref="AY40:AY45" si="30">+T40-AX40</f>
        <v>4869789.9555555563</v>
      </c>
      <c r="AZ40" s="75">
        <f t="shared" si="23"/>
        <v>553385.22222222225</v>
      </c>
      <c r="BA40" s="76">
        <f t="shared" si="24"/>
        <v>5644529.2666666657</v>
      </c>
      <c r="BB40" s="78">
        <f t="shared" si="25"/>
        <v>4316404.7333333343</v>
      </c>
    </row>
    <row r="41" spans="1:54" s="5" customFormat="1" ht="12.75">
      <c r="A41" s="144">
        <v>8</v>
      </c>
      <c r="B41" s="79" t="s">
        <v>61</v>
      </c>
      <c r="C41" s="63">
        <v>62</v>
      </c>
      <c r="D41" s="63" t="s">
        <v>62</v>
      </c>
      <c r="E41" s="63" t="s">
        <v>66</v>
      </c>
      <c r="F41" s="63" t="s">
        <v>71</v>
      </c>
      <c r="G41" s="63">
        <v>585</v>
      </c>
      <c r="H41" s="63" t="s">
        <v>65</v>
      </c>
      <c r="I41" s="63" t="s">
        <v>66</v>
      </c>
      <c r="J41" s="63"/>
      <c r="K41" s="80">
        <v>42381</v>
      </c>
      <c r="L41" s="65">
        <v>42613</v>
      </c>
      <c r="M41" s="65">
        <f t="shared" ref="M41:M104" si="31">+EDATE(L41,96)</f>
        <v>45535</v>
      </c>
      <c r="N41" s="65">
        <v>42614</v>
      </c>
      <c r="O41" s="158" t="str">
        <f t="shared" si="16"/>
        <v>1</v>
      </c>
      <c r="P41" s="66">
        <f t="shared" si="17"/>
        <v>90</v>
      </c>
      <c r="Q41" s="162" t="s">
        <v>353</v>
      </c>
      <c r="R41" s="66"/>
      <c r="S41" s="67">
        <v>120</v>
      </c>
      <c r="T41" s="81">
        <v>3857286</v>
      </c>
      <c r="U41" s="69">
        <v>3</v>
      </c>
      <c r="V41" s="69">
        <v>2017</v>
      </c>
      <c r="W41" s="82"/>
      <c r="X41" s="82">
        <f t="shared" si="2"/>
        <v>10</v>
      </c>
      <c r="Y41" s="82">
        <f t="shared" si="3"/>
        <v>22</v>
      </c>
      <c r="Z41" s="70">
        <f t="shared" si="18"/>
        <v>34</v>
      </c>
      <c r="AA41" s="70">
        <f t="shared" si="18"/>
        <v>46</v>
      </c>
      <c r="AB41" s="70">
        <f t="shared" si="19"/>
        <v>51</v>
      </c>
      <c r="AC41" s="71">
        <f>+P41-AB41</f>
        <v>39</v>
      </c>
      <c r="AD41" s="69">
        <f t="shared" si="4"/>
        <v>42858.73333333333</v>
      </c>
      <c r="AE41" s="69">
        <f>+(T41/P41)*W41</f>
        <v>0</v>
      </c>
      <c r="AF41" s="82">
        <f t="shared" si="5"/>
        <v>428587.33333333331</v>
      </c>
      <c r="AG41" s="69">
        <f t="shared" si="6"/>
        <v>428587.33333333331</v>
      </c>
      <c r="AH41" s="69">
        <f t="shared" si="7"/>
        <v>514304.79999999993</v>
      </c>
      <c r="AI41" s="70">
        <f t="shared" si="8"/>
        <v>942892.1333333333</v>
      </c>
      <c r="AJ41" s="70">
        <f t="shared" si="9"/>
        <v>2914393.8666666667</v>
      </c>
      <c r="AK41" s="72">
        <f t="shared" si="20"/>
        <v>514304.79999999993</v>
      </c>
      <c r="AL41" s="72">
        <f t="shared" si="10"/>
        <v>1457196.9333333331</v>
      </c>
      <c r="AM41" s="73">
        <f t="shared" si="11"/>
        <v>2400089.0666666669</v>
      </c>
      <c r="AO41" s="73">
        <f t="shared" si="12"/>
        <v>42858.73333333333</v>
      </c>
      <c r="AP41" s="72">
        <f t="shared" si="13"/>
        <v>514304.79999999993</v>
      </c>
      <c r="AQ41" s="73">
        <f t="shared" si="28"/>
        <v>514304.79999999993</v>
      </c>
      <c r="AR41" s="73">
        <f t="shared" si="28"/>
        <v>514304.79999999993</v>
      </c>
      <c r="AS41" s="73">
        <f t="shared" si="28"/>
        <v>514304.79999999993</v>
      </c>
      <c r="AT41" s="73">
        <f t="shared" si="28"/>
        <v>514304.79999999993</v>
      </c>
      <c r="AU41" s="74">
        <f t="shared" si="14"/>
        <v>342869.86666666664</v>
      </c>
      <c r="AW41" s="75">
        <f t="shared" si="15"/>
        <v>514304.79999999993</v>
      </c>
      <c r="AX41" s="76">
        <f t="shared" si="22"/>
        <v>1971501.7333333329</v>
      </c>
      <c r="AY41" s="77">
        <f t="shared" si="30"/>
        <v>1885784.2666666671</v>
      </c>
      <c r="AZ41" s="75">
        <f t="shared" si="23"/>
        <v>214293.66666666666</v>
      </c>
      <c r="BA41" s="76">
        <f t="shared" si="24"/>
        <v>2185795.3999999994</v>
      </c>
      <c r="BB41" s="78">
        <f t="shared" si="25"/>
        <v>1671490.6000000006</v>
      </c>
    </row>
    <row r="42" spans="1:54" s="5" customFormat="1" ht="12.75">
      <c r="A42" s="144">
        <v>8</v>
      </c>
      <c r="B42" s="79" t="s">
        <v>61</v>
      </c>
      <c r="C42" s="62">
        <v>146</v>
      </c>
      <c r="D42" s="62" t="s">
        <v>62</v>
      </c>
      <c r="E42" s="63" t="s">
        <v>85</v>
      </c>
      <c r="F42" s="63" t="s">
        <v>71</v>
      </c>
      <c r="G42" s="63">
        <v>584</v>
      </c>
      <c r="H42" s="63" t="s">
        <v>65</v>
      </c>
      <c r="I42" s="63" t="s">
        <v>66</v>
      </c>
      <c r="J42" s="62"/>
      <c r="K42" s="64">
        <v>42381</v>
      </c>
      <c r="L42" s="65">
        <v>42613</v>
      </c>
      <c r="M42" s="65">
        <f t="shared" si="31"/>
        <v>45535</v>
      </c>
      <c r="N42" s="65">
        <v>42614</v>
      </c>
      <c r="O42" s="158" t="str">
        <f t="shared" si="16"/>
        <v>1</v>
      </c>
      <c r="P42" s="66">
        <f t="shared" si="17"/>
        <v>90</v>
      </c>
      <c r="Q42" s="162" t="s">
        <v>353</v>
      </c>
      <c r="R42" s="66"/>
      <c r="S42" s="67">
        <v>120</v>
      </c>
      <c r="T42" s="68">
        <v>1000000</v>
      </c>
      <c r="U42" s="69">
        <v>3</v>
      </c>
      <c r="V42" s="69">
        <v>2017</v>
      </c>
      <c r="W42" s="70"/>
      <c r="X42" s="70">
        <f t="shared" si="2"/>
        <v>10</v>
      </c>
      <c r="Y42" s="70">
        <f t="shared" si="3"/>
        <v>22</v>
      </c>
      <c r="Z42" s="70">
        <f t="shared" si="18"/>
        <v>34</v>
      </c>
      <c r="AA42" s="70">
        <f t="shared" si="18"/>
        <v>46</v>
      </c>
      <c r="AB42" s="70">
        <f t="shared" si="19"/>
        <v>51</v>
      </c>
      <c r="AC42" s="71">
        <f>+P42-AB42</f>
        <v>39</v>
      </c>
      <c r="AD42" s="71">
        <f t="shared" si="4"/>
        <v>11111.111111111111</v>
      </c>
      <c r="AE42" s="71">
        <f>+W42*AD42</f>
        <v>0</v>
      </c>
      <c r="AF42" s="72">
        <f t="shared" si="5"/>
        <v>111111.11111111111</v>
      </c>
      <c r="AG42" s="71">
        <f t="shared" si="6"/>
        <v>111111.11111111111</v>
      </c>
      <c r="AH42" s="71">
        <f t="shared" si="7"/>
        <v>133333.33333333334</v>
      </c>
      <c r="AI42" s="70">
        <f t="shared" si="8"/>
        <v>244444.44444444444</v>
      </c>
      <c r="AJ42" s="70">
        <f t="shared" si="9"/>
        <v>755555.5555555555</v>
      </c>
      <c r="AK42" s="72">
        <f t="shared" si="20"/>
        <v>133333.33333333334</v>
      </c>
      <c r="AL42" s="72">
        <f t="shared" si="10"/>
        <v>377777.77777777775</v>
      </c>
      <c r="AM42" s="73">
        <f t="shared" si="11"/>
        <v>622222.22222222225</v>
      </c>
      <c r="AO42" s="73">
        <f t="shared" si="12"/>
        <v>11111.111111111111</v>
      </c>
      <c r="AP42" s="72">
        <f t="shared" si="13"/>
        <v>133333.33333333334</v>
      </c>
      <c r="AQ42" s="73">
        <f t="shared" ref="AQ42:AT57" si="32">+AP42</f>
        <v>133333.33333333334</v>
      </c>
      <c r="AR42" s="73">
        <f t="shared" si="32"/>
        <v>133333.33333333334</v>
      </c>
      <c r="AS42" s="73">
        <f t="shared" si="32"/>
        <v>133333.33333333334</v>
      </c>
      <c r="AT42" s="73">
        <f t="shared" si="32"/>
        <v>133333.33333333334</v>
      </c>
      <c r="AU42" s="74">
        <f t="shared" si="14"/>
        <v>88888.888888888891</v>
      </c>
      <c r="AW42" s="75">
        <f t="shared" si="15"/>
        <v>133333.33333333334</v>
      </c>
      <c r="AX42" s="76">
        <f t="shared" si="22"/>
        <v>511111.11111111112</v>
      </c>
      <c r="AY42" s="77">
        <f t="shared" si="30"/>
        <v>488888.88888888888</v>
      </c>
      <c r="AZ42" s="75">
        <f t="shared" si="23"/>
        <v>55555.555555555555</v>
      </c>
      <c r="BA42" s="76">
        <f t="shared" si="24"/>
        <v>566666.66666666663</v>
      </c>
      <c r="BB42" s="78">
        <f t="shared" si="25"/>
        <v>433333.33333333337</v>
      </c>
    </row>
    <row r="43" spans="1:54" s="5" customFormat="1" ht="12.75">
      <c r="A43" s="144">
        <v>8</v>
      </c>
      <c r="B43" s="79" t="s">
        <v>61</v>
      </c>
      <c r="C43" s="63">
        <v>63</v>
      </c>
      <c r="D43" s="63" t="s">
        <v>62</v>
      </c>
      <c r="E43" s="63" t="s">
        <v>66</v>
      </c>
      <c r="F43" s="63" t="s">
        <v>71</v>
      </c>
      <c r="G43" s="63">
        <v>586</v>
      </c>
      <c r="H43" s="63" t="s">
        <v>65</v>
      </c>
      <c r="I43" s="63" t="s">
        <v>66</v>
      </c>
      <c r="J43" s="63"/>
      <c r="K43" s="80">
        <v>42398</v>
      </c>
      <c r="L43" s="65">
        <v>42613</v>
      </c>
      <c r="M43" s="65">
        <f t="shared" si="31"/>
        <v>45535</v>
      </c>
      <c r="N43" s="65">
        <v>42614</v>
      </c>
      <c r="O43" s="158" t="str">
        <f t="shared" si="16"/>
        <v>1</v>
      </c>
      <c r="P43" s="66">
        <f t="shared" si="17"/>
        <v>90</v>
      </c>
      <c r="Q43" s="162" t="s">
        <v>353</v>
      </c>
      <c r="R43" s="66"/>
      <c r="S43" s="67">
        <v>120</v>
      </c>
      <c r="T43" s="81">
        <v>2410642</v>
      </c>
      <c r="U43" s="69">
        <v>3</v>
      </c>
      <c r="V43" s="69">
        <v>2017</v>
      </c>
      <c r="W43" s="82"/>
      <c r="X43" s="82">
        <f t="shared" si="2"/>
        <v>10</v>
      </c>
      <c r="Y43" s="82">
        <f t="shared" si="3"/>
        <v>22</v>
      </c>
      <c r="Z43" s="70">
        <f t="shared" si="18"/>
        <v>34</v>
      </c>
      <c r="AA43" s="70">
        <f t="shared" si="18"/>
        <v>46</v>
      </c>
      <c r="AB43" s="70">
        <f t="shared" si="19"/>
        <v>51</v>
      </c>
      <c r="AC43" s="71">
        <f>+P43-AB43</f>
        <v>39</v>
      </c>
      <c r="AD43" s="69">
        <f t="shared" si="4"/>
        <v>26784.911111111112</v>
      </c>
      <c r="AE43" s="82">
        <f>+(T43/P43)*W43</f>
        <v>0</v>
      </c>
      <c r="AF43" s="82">
        <f t="shared" si="5"/>
        <v>267849.11111111112</v>
      </c>
      <c r="AG43" s="82">
        <f t="shared" si="6"/>
        <v>267849.11111111112</v>
      </c>
      <c r="AH43" s="82">
        <f t="shared" si="7"/>
        <v>321418.93333333335</v>
      </c>
      <c r="AI43" s="70">
        <f t="shared" si="8"/>
        <v>589268.04444444447</v>
      </c>
      <c r="AJ43" s="70">
        <f t="shared" si="9"/>
        <v>1821373.9555555554</v>
      </c>
      <c r="AK43" s="72">
        <f t="shared" si="20"/>
        <v>321418.93333333335</v>
      </c>
      <c r="AL43" s="72">
        <f t="shared" si="10"/>
        <v>910686.97777777782</v>
      </c>
      <c r="AM43" s="73">
        <f t="shared" si="11"/>
        <v>1499955.0222222223</v>
      </c>
      <c r="AO43" s="73">
        <f t="shared" si="12"/>
        <v>26784.911111111112</v>
      </c>
      <c r="AP43" s="72">
        <f t="shared" si="13"/>
        <v>321418.93333333335</v>
      </c>
      <c r="AQ43" s="73">
        <f t="shared" si="32"/>
        <v>321418.93333333335</v>
      </c>
      <c r="AR43" s="73">
        <f t="shared" si="32"/>
        <v>321418.93333333335</v>
      </c>
      <c r="AS43" s="73">
        <f t="shared" si="32"/>
        <v>321418.93333333335</v>
      </c>
      <c r="AT43" s="73">
        <f t="shared" si="32"/>
        <v>321418.93333333335</v>
      </c>
      <c r="AU43" s="74">
        <f t="shared" si="14"/>
        <v>214279.2888888889</v>
      </c>
      <c r="AW43" s="75">
        <f t="shared" si="15"/>
        <v>321418.93333333335</v>
      </c>
      <c r="AX43" s="76">
        <f t="shared" si="22"/>
        <v>1232105.9111111113</v>
      </c>
      <c r="AY43" s="77">
        <f t="shared" si="30"/>
        <v>1178536.0888888887</v>
      </c>
      <c r="AZ43" s="75">
        <f t="shared" si="23"/>
        <v>133924.55555555556</v>
      </c>
      <c r="BA43" s="76">
        <f t="shared" si="24"/>
        <v>1366030.4666666668</v>
      </c>
      <c r="BB43" s="78">
        <f t="shared" si="25"/>
        <v>1044611.5333333332</v>
      </c>
    </row>
    <row r="44" spans="1:54" s="5" customFormat="1" ht="12.75">
      <c r="A44" s="144">
        <v>8</v>
      </c>
      <c r="B44" s="79" t="s">
        <v>61</v>
      </c>
      <c r="C44" s="63">
        <v>67</v>
      </c>
      <c r="D44" s="63" t="s">
        <v>62</v>
      </c>
      <c r="E44" s="63" t="s">
        <v>66</v>
      </c>
      <c r="F44" s="63" t="s">
        <v>76</v>
      </c>
      <c r="G44" s="63">
        <v>168</v>
      </c>
      <c r="H44" s="63" t="s">
        <v>65</v>
      </c>
      <c r="I44" s="63" t="s">
        <v>66</v>
      </c>
      <c r="J44" s="63"/>
      <c r="K44" s="80">
        <v>42430</v>
      </c>
      <c r="L44" s="65">
        <v>42613</v>
      </c>
      <c r="M44" s="65">
        <f t="shared" si="31"/>
        <v>45535</v>
      </c>
      <c r="N44" s="65">
        <v>42614</v>
      </c>
      <c r="O44" s="158" t="str">
        <f t="shared" si="16"/>
        <v>1</v>
      </c>
      <c r="P44" s="66">
        <f t="shared" si="17"/>
        <v>90</v>
      </c>
      <c r="Q44" s="162" t="s">
        <v>353</v>
      </c>
      <c r="R44" s="66"/>
      <c r="S44" s="67">
        <v>120</v>
      </c>
      <c r="T44" s="81">
        <v>6592568</v>
      </c>
      <c r="U44" s="69">
        <v>3</v>
      </c>
      <c r="V44" s="69">
        <v>2017</v>
      </c>
      <c r="W44" s="82"/>
      <c r="X44" s="82">
        <f t="shared" si="2"/>
        <v>10</v>
      </c>
      <c r="Y44" s="82">
        <f t="shared" si="3"/>
        <v>22</v>
      </c>
      <c r="Z44" s="70">
        <f t="shared" si="18"/>
        <v>34</v>
      </c>
      <c r="AA44" s="70">
        <f t="shared" si="18"/>
        <v>46</v>
      </c>
      <c r="AB44" s="70">
        <f t="shared" si="19"/>
        <v>51</v>
      </c>
      <c r="AC44" s="71">
        <f>+P44-AB44</f>
        <v>39</v>
      </c>
      <c r="AD44" s="69">
        <f t="shared" si="4"/>
        <v>73250.755555555559</v>
      </c>
      <c r="AE44" s="69">
        <f>+(T44/P44)*W44</f>
        <v>0</v>
      </c>
      <c r="AF44" s="82">
        <f t="shared" si="5"/>
        <v>732507.55555555562</v>
      </c>
      <c r="AG44" s="69">
        <f t="shared" si="6"/>
        <v>732507.55555555562</v>
      </c>
      <c r="AH44" s="69">
        <f t="shared" si="7"/>
        <v>879009.06666666665</v>
      </c>
      <c r="AI44" s="70">
        <f t="shared" si="8"/>
        <v>1611516.6222222224</v>
      </c>
      <c r="AJ44" s="70">
        <f t="shared" si="9"/>
        <v>4981051.3777777776</v>
      </c>
      <c r="AK44" s="72">
        <f t="shared" si="20"/>
        <v>879009.06666666665</v>
      </c>
      <c r="AL44" s="72">
        <f t="shared" si="10"/>
        <v>2490525.6888888888</v>
      </c>
      <c r="AM44" s="73">
        <f t="shared" si="11"/>
        <v>4102042.3111111112</v>
      </c>
      <c r="AO44" s="73">
        <f t="shared" si="12"/>
        <v>73250.755555555559</v>
      </c>
      <c r="AP44" s="72">
        <f t="shared" si="13"/>
        <v>879009.06666666665</v>
      </c>
      <c r="AQ44" s="73">
        <f t="shared" si="32"/>
        <v>879009.06666666665</v>
      </c>
      <c r="AR44" s="73">
        <f t="shared" si="32"/>
        <v>879009.06666666665</v>
      </c>
      <c r="AS44" s="73">
        <f t="shared" si="32"/>
        <v>879009.06666666665</v>
      </c>
      <c r="AT44" s="73">
        <f t="shared" si="32"/>
        <v>879009.06666666665</v>
      </c>
      <c r="AU44" s="74">
        <f t="shared" si="14"/>
        <v>586006.04444444447</v>
      </c>
      <c r="AW44" s="75">
        <f t="shared" si="15"/>
        <v>879009.06666666665</v>
      </c>
      <c r="AX44" s="76">
        <f t="shared" si="22"/>
        <v>3369534.7555555552</v>
      </c>
      <c r="AY44" s="77">
        <f t="shared" si="30"/>
        <v>3223033.2444444448</v>
      </c>
      <c r="AZ44" s="75">
        <f t="shared" si="23"/>
        <v>366253.77777777781</v>
      </c>
      <c r="BA44" s="76">
        <f t="shared" si="24"/>
        <v>3735788.5333333332</v>
      </c>
      <c r="BB44" s="78">
        <f t="shared" si="25"/>
        <v>2856779.4666666668</v>
      </c>
    </row>
    <row r="45" spans="1:54" s="5" customFormat="1" ht="12.75">
      <c r="A45" s="144">
        <v>8</v>
      </c>
      <c r="B45" s="79" t="s">
        <v>61</v>
      </c>
      <c r="C45" s="63">
        <v>30</v>
      </c>
      <c r="D45" s="63" t="s">
        <v>62</v>
      </c>
      <c r="E45" s="63" t="s">
        <v>66</v>
      </c>
      <c r="F45" s="63" t="s">
        <v>71</v>
      </c>
      <c r="G45" s="63">
        <v>587</v>
      </c>
      <c r="H45" s="63" t="s">
        <v>65</v>
      </c>
      <c r="I45" s="63" t="s">
        <v>66</v>
      </c>
      <c r="J45" s="63"/>
      <c r="K45" s="80">
        <v>42439</v>
      </c>
      <c r="L45" s="65">
        <v>42613</v>
      </c>
      <c r="M45" s="65">
        <f t="shared" si="31"/>
        <v>45535</v>
      </c>
      <c r="N45" s="65">
        <v>42614</v>
      </c>
      <c r="O45" s="158" t="str">
        <f t="shared" si="16"/>
        <v>1</v>
      </c>
      <c r="P45" s="66">
        <f t="shared" si="17"/>
        <v>90</v>
      </c>
      <c r="Q45" s="162" t="s">
        <v>353</v>
      </c>
      <c r="R45" s="66"/>
      <c r="S45" s="67">
        <v>120</v>
      </c>
      <c r="T45" s="81">
        <v>4046218</v>
      </c>
      <c r="U45" s="69">
        <v>3</v>
      </c>
      <c r="V45" s="69">
        <v>2017</v>
      </c>
      <c r="W45" s="82"/>
      <c r="X45" s="82">
        <f t="shared" si="2"/>
        <v>10</v>
      </c>
      <c r="Y45" s="82">
        <f t="shared" si="3"/>
        <v>22</v>
      </c>
      <c r="Z45" s="70">
        <f t="shared" si="18"/>
        <v>34</v>
      </c>
      <c r="AA45" s="70">
        <f t="shared" si="18"/>
        <v>46</v>
      </c>
      <c r="AB45" s="70">
        <f t="shared" si="19"/>
        <v>51</v>
      </c>
      <c r="AC45" s="71">
        <f>+P45-AB45</f>
        <v>39</v>
      </c>
      <c r="AD45" s="69">
        <f t="shared" si="4"/>
        <v>44957.977777777778</v>
      </c>
      <c r="AE45" s="69">
        <f>+(T45/P45)*W45</f>
        <v>0</v>
      </c>
      <c r="AF45" s="82">
        <f t="shared" si="5"/>
        <v>449579.77777777775</v>
      </c>
      <c r="AG45" s="69">
        <f t="shared" si="6"/>
        <v>449579.77777777775</v>
      </c>
      <c r="AH45" s="69">
        <f t="shared" si="7"/>
        <v>539495.7333333334</v>
      </c>
      <c r="AI45" s="70">
        <f t="shared" si="8"/>
        <v>989075.51111111115</v>
      </c>
      <c r="AJ45" s="70">
        <f t="shared" si="9"/>
        <v>3057142.4888888886</v>
      </c>
      <c r="AK45" s="72">
        <f t="shared" si="20"/>
        <v>539495.7333333334</v>
      </c>
      <c r="AL45" s="72">
        <f t="shared" si="10"/>
        <v>1528571.2444444445</v>
      </c>
      <c r="AM45" s="73">
        <f t="shared" si="11"/>
        <v>2517646.7555555552</v>
      </c>
      <c r="AO45" s="73">
        <f t="shared" si="12"/>
        <v>44957.977777777778</v>
      </c>
      <c r="AP45" s="72">
        <f t="shared" si="13"/>
        <v>539495.7333333334</v>
      </c>
      <c r="AQ45" s="73">
        <f t="shared" si="32"/>
        <v>539495.7333333334</v>
      </c>
      <c r="AR45" s="73">
        <f t="shared" si="32"/>
        <v>539495.7333333334</v>
      </c>
      <c r="AS45" s="73">
        <f t="shared" si="32"/>
        <v>539495.7333333334</v>
      </c>
      <c r="AT45" s="73">
        <f t="shared" si="32"/>
        <v>539495.7333333334</v>
      </c>
      <c r="AU45" s="74">
        <f t="shared" si="14"/>
        <v>359663.82222222222</v>
      </c>
      <c r="AW45" s="75">
        <f t="shared" si="15"/>
        <v>539495.7333333334</v>
      </c>
      <c r="AX45" s="76">
        <f t="shared" si="22"/>
        <v>2068066.9777777779</v>
      </c>
      <c r="AY45" s="77">
        <f t="shared" si="30"/>
        <v>1978151.0222222221</v>
      </c>
      <c r="AZ45" s="75">
        <f t="shared" si="23"/>
        <v>224789.88888888888</v>
      </c>
      <c r="BA45" s="76">
        <f t="shared" si="24"/>
        <v>2292856.8666666667</v>
      </c>
      <c r="BB45" s="78">
        <f t="shared" si="25"/>
        <v>1753361.1333333333</v>
      </c>
    </row>
    <row r="46" spans="1:54" s="5" customFormat="1" ht="12.75">
      <c r="A46" s="144">
        <v>8</v>
      </c>
      <c r="B46" s="79" t="s">
        <v>61</v>
      </c>
      <c r="C46" s="63">
        <v>52</v>
      </c>
      <c r="D46" s="63" t="s">
        <v>62</v>
      </c>
      <c r="E46" s="63" t="s">
        <v>66</v>
      </c>
      <c r="F46" s="63" t="s">
        <v>71</v>
      </c>
      <c r="G46" s="63">
        <v>588</v>
      </c>
      <c r="H46" s="63" t="s">
        <v>65</v>
      </c>
      <c r="I46" s="63" t="s">
        <v>66</v>
      </c>
      <c r="J46" s="63"/>
      <c r="K46" s="80">
        <v>42439</v>
      </c>
      <c r="L46" s="65">
        <v>42613</v>
      </c>
      <c r="M46" s="65">
        <f t="shared" si="31"/>
        <v>45535</v>
      </c>
      <c r="N46" s="65">
        <v>42614</v>
      </c>
      <c r="O46" s="158" t="str">
        <f t="shared" si="16"/>
        <v>1</v>
      </c>
      <c r="P46" s="66">
        <f t="shared" si="17"/>
        <v>90</v>
      </c>
      <c r="Q46" s="162" t="s">
        <v>353</v>
      </c>
      <c r="R46" s="66"/>
      <c r="S46" s="67">
        <v>120</v>
      </c>
      <c r="T46" s="81">
        <v>2852993</v>
      </c>
      <c r="U46" s="69">
        <v>3</v>
      </c>
      <c r="V46" s="69">
        <v>2017</v>
      </c>
      <c r="W46" s="82"/>
      <c r="X46" s="82">
        <f t="shared" si="2"/>
        <v>10</v>
      </c>
      <c r="Y46" s="82">
        <f t="shared" si="3"/>
        <v>22</v>
      </c>
      <c r="Z46" s="70">
        <f t="shared" si="18"/>
        <v>34</v>
      </c>
      <c r="AA46" s="70">
        <f t="shared" si="18"/>
        <v>46</v>
      </c>
      <c r="AB46" s="70">
        <f t="shared" si="19"/>
        <v>51</v>
      </c>
      <c r="AC46" s="71">
        <f>+P46-AB46</f>
        <v>39</v>
      </c>
      <c r="AD46" s="69">
        <f t="shared" ref="AD46:AD109" si="33">+T46/P46</f>
        <v>31699.922222222223</v>
      </c>
      <c r="AE46" s="69">
        <f>+(T46/P46)*W46</f>
        <v>0</v>
      </c>
      <c r="AF46" s="82">
        <f t="shared" ref="AF46:AF109" si="34">+(X46-W46)*AD46</f>
        <v>316999.22222222225</v>
      </c>
      <c r="AG46" s="69">
        <f t="shared" si="6"/>
        <v>316999.22222222225</v>
      </c>
      <c r="AH46" s="69">
        <f t="shared" ref="AH46:AH109" si="35">+(Y46-X46)*AD46</f>
        <v>380399.06666666665</v>
      </c>
      <c r="AI46" s="70">
        <f t="shared" si="8"/>
        <v>697398.2888888889</v>
      </c>
      <c r="AJ46" s="70">
        <f t="shared" ref="AJ46:AJ109" si="36">+T46-AI46</f>
        <v>2155594.7111111111</v>
      </c>
      <c r="AK46" s="72">
        <f t="shared" si="20"/>
        <v>380399.06666666665</v>
      </c>
      <c r="AL46" s="72">
        <f t="shared" si="10"/>
        <v>1077797.3555555556</v>
      </c>
      <c r="AM46" s="73">
        <f t="shared" ref="AM46:AM109" si="37">+T46-AL46</f>
        <v>1775195.6444444444</v>
      </c>
      <c r="AO46" s="73">
        <f t="shared" si="12"/>
        <v>31699.922222222223</v>
      </c>
      <c r="AP46" s="72">
        <f t="shared" si="13"/>
        <v>380399.06666666665</v>
      </c>
      <c r="AQ46" s="73">
        <f t="shared" si="32"/>
        <v>380399.06666666665</v>
      </c>
      <c r="AR46" s="73">
        <f t="shared" si="32"/>
        <v>380399.06666666665</v>
      </c>
      <c r="AS46" s="73">
        <f t="shared" si="32"/>
        <v>380399.06666666665</v>
      </c>
      <c r="AT46" s="73">
        <f t="shared" si="32"/>
        <v>380399.06666666665</v>
      </c>
      <c r="AU46" s="74">
        <f t="shared" si="14"/>
        <v>253599.37777777779</v>
      </c>
      <c r="AW46" s="75">
        <f t="shared" ref="AW46:AW109" si="38">(AA46-Z46)*AD46</f>
        <v>380399.06666666665</v>
      </c>
      <c r="AX46" s="76">
        <f t="shared" si="22"/>
        <v>1458196.4222222222</v>
      </c>
      <c r="AY46" s="77">
        <f t="shared" ref="AY46:AY52" si="39">+T46-AX46</f>
        <v>1394796.5777777778</v>
      </c>
      <c r="AZ46" s="75">
        <f t="shared" si="23"/>
        <v>158499.61111111112</v>
      </c>
      <c r="BA46" s="76">
        <f t="shared" si="24"/>
        <v>1616696.0333333332</v>
      </c>
      <c r="BB46" s="78">
        <f t="shared" si="25"/>
        <v>1236296.9666666668</v>
      </c>
    </row>
    <row r="47" spans="1:54" s="5" customFormat="1" ht="12.75">
      <c r="A47" s="144">
        <v>8</v>
      </c>
      <c r="B47" s="79" t="s">
        <v>61</v>
      </c>
      <c r="C47" s="63">
        <v>48</v>
      </c>
      <c r="D47" s="63" t="s">
        <v>62</v>
      </c>
      <c r="E47" s="63" t="s">
        <v>66</v>
      </c>
      <c r="F47" s="63" t="s">
        <v>84</v>
      </c>
      <c r="G47" s="63">
        <v>69</v>
      </c>
      <c r="H47" s="63" t="s">
        <v>65</v>
      </c>
      <c r="I47" s="63" t="s">
        <v>66</v>
      </c>
      <c r="J47" s="63"/>
      <c r="K47" s="80">
        <v>42444</v>
      </c>
      <c r="L47" s="65">
        <v>42613</v>
      </c>
      <c r="M47" s="65">
        <f t="shared" si="31"/>
        <v>45535</v>
      </c>
      <c r="N47" s="65">
        <v>42614</v>
      </c>
      <c r="O47" s="158" t="str">
        <f t="shared" si="16"/>
        <v>1</v>
      </c>
      <c r="P47" s="66">
        <f t="shared" si="17"/>
        <v>90</v>
      </c>
      <c r="Q47" s="162" t="s">
        <v>353</v>
      </c>
      <c r="R47" s="66"/>
      <c r="S47" s="67">
        <v>120</v>
      </c>
      <c r="T47" s="81">
        <v>984884</v>
      </c>
      <c r="U47" s="69">
        <v>3</v>
      </c>
      <c r="V47" s="69">
        <v>2017</v>
      </c>
      <c r="W47" s="82"/>
      <c r="X47" s="82">
        <f t="shared" si="2"/>
        <v>10</v>
      </c>
      <c r="Y47" s="82">
        <f t="shared" si="3"/>
        <v>22</v>
      </c>
      <c r="Z47" s="70">
        <f t="shared" si="18"/>
        <v>34</v>
      </c>
      <c r="AA47" s="70">
        <f t="shared" si="18"/>
        <v>46</v>
      </c>
      <c r="AB47" s="70">
        <f t="shared" si="19"/>
        <v>51</v>
      </c>
      <c r="AC47" s="71">
        <f>+P47-AB47</f>
        <v>39</v>
      </c>
      <c r="AD47" s="69">
        <f t="shared" si="33"/>
        <v>10943.155555555555</v>
      </c>
      <c r="AE47" s="69">
        <f>+(T47/P47)*W47</f>
        <v>0</v>
      </c>
      <c r="AF47" s="82">
        <f t="shared" si="34"/>
        <v>109431.55555555555</v>
      </c>
      <c r="AG47" s="69">
        <f t="shared" si="6"/>
        <v>109431.55555555555</v>
      </c>
      <c r="AH47" s="69">
        <f t="shared" si="35"/>
        <v>131317.86666666667</v>
      </c>
      <c r="AI47" s="70">
        <f t="shared" si="8"/>
        <v>240749.4222222222</v>
      </c>
      <c r="AJ47" s="70">
        <f t="shared" si="36"/>
        <v>744134.5777777778</v>
      </c>
      <c r="AK47" s="72">
        <f t="shared" si="20"/>
        <v>131317.86666666667</v>
      </c>
      <c r="AL47" s="72">
        <f t="shared" si="10"/>
        <v>372067.2888888889</v>
      </c>
      <c r="AM47" s="73">
        <f t="shared" si="37"/>
        <v>612816.7111111111</v>
      </c>
      <c r="AO47" s="73">
        <f t="shared" si="12"/>
        <v>10943.155555555555</v>
      </c>
      <c r="AP47" s="72">
        <f t="shared" si="13"/>
        <v>131317.86666666667</v>
      </c>
      <c r="AQ47" s="73">
        <f t="shared" si="32"/>
        <v>131317.86666666667</v>
      </c>
      <c r="AR47" s="73">
        <f t="shared" si="32"/>
        <v>131317.86666666667</v>
      </c>
      <c r="AS47" s="73">
        <f t="shared" si="32"/>
        <v>131317.86666666667</v>
      </c>
      <c r="AT47" s="73">
        <f t="shared" si="32"/>
        <v>131317.86666666667</v>
      </c>
      <c r="AU47" s="74">
        <f t="shared" si="14"/>
        <v>87545.244444444441</v>
      </c>
      <c r="AW47" s="75">
        <f t="shared" si="38"/>
        <v>131317.86666666667</v>
      </c>
      <c r="AX47" s="76">
        <f t="shared" si="22"/>
        <v>503385.1555555556</v>
      </c>
      <c r="AY47" s="77">
        <f t="shared" si="39"/>
        <v>481498.8444444444</v>
      </c>
      <c r="AZ47" s="75">
        <f t="shared" si="23"/>
        <v>54715.777777777774</v>
      </c>
      <c r="BA47" s="76">
        <f t="shared" si="24"/>
        <v>558100.93333333335</v>
      </c>
      <c r="BB47" s="78">
        <f t="shared" si="25"/>
        <v>426783.06666666665</v>
      </c>
    </row>
    <row r="48" spans="1:54" s="5" customFormat="1" ht="12.75">
      <c r="A48" s="144">
        <v>8</v>
      </c>
      <c r="B48" s="61" t="s">
        <v>61</v>
      </c>
      <c r="C48" s="62">
        <v>82</v>
      </c>
      <c r="D48" s="62" t="s">
        <v>62</v>
      </c>
      <c r="E48" s="63" t="s">
        <v>86</v>
      </c>
      <c r="F48" s="63" t="s">
        <v>87</v>
      </c>
      <c r="G48" s="63">
        <v>75022526</v>
      </c>
      <c r="H48" s="63" t="s">
        <v>65</v>
      </c>
      <c r="I48" s="63" t="s">
        <v>66</v>
      </c>
      <c r="J48" s="62"/>
      <c r="K48" s="64">
        <v>42461</v>
      </c>
      <c r="L48" s="65">
        <v>42613</v>
      </c>
      <c r="M48" s="65">
        <f t="shared" si="31"/>
        <v>45535</v>
      </c>
      <c r="N48" s="65">
        <v>42614</v>
      </c>
      <c r="O48" s="158" t="str">
        <f t="shared" si="16"/>
        <v>1</v>
      </c>
      <c r="P48" s="66">
        <f t="shared" si="17"/>
        <v>90</v>
      </c>
      <c r="Q48" s="162" t="s">
        <v>353</v>
      </c>
      <c r="R48" s="66"/>
      <c r="S48" s="67">
        <v>120</v>
      </c>
      <c r="T48" s="81">
        <v>2681</v>
      </c>
      <c r="U48" s="69">
        <v>3</v>
      </c>
      <c r="V48" s="69">
        <v>2017</v>
      </c>
      <c r="W48" s="70"/>
      <c r="X48" s="70">
        <f t="shared" si="2"/>
        <v>10</v>
      </c>
      <c r="Y48" s="70">
        <f t="shared" si="3"/>
        <v>22</v>
      </c>
      <c r="Z48" s="70">
        <f t="shared" si="18"/>
        <v>34</v>
      </c>
      <c r="AA48" s="70">
        <f t="shared" si="18"/>
        <v>46</v>
      </c>
      <c r="AB48" s="70">
        <f t="shared" si="19"/>
        <v>51</v>
      </c>
      <c r="AC48" s="71">
        <f>+P48-AB48</f>
        <v>39</v>
      </c>
      <c r="AD48" s="71">
        <f t="shared" si="33"/>
        <v>29.788888888888888</v>
      </c>
      <c r="AE48" s="71">
        <f t="shared" ref="AE48:AE65" si="40">+W48*AD48</f>
        <v>0</v>
      </c>
      <c r="AF48" s="72">
        <f t="shared" si="34"/>
        <v>297.88888888888886</v>
      </c>
      <c r="AG48" s="71">
        <f t="shared" si="6"/>
        <v>297.88888888888886</v>
      </c>
      <c r="AH48" s="71">
        <f t="shared" si="35"/>
        <v>357.46666666666664</v>
      </c>
      <c r="AI48" s="70">
        <f t="shared" si="8"/>
        <v>655.3555555555555</v>
      </c>
      <c r="AJ48" s="70">
        <f t="shared" si="36"/>
        <v>2025.6444444444446</v>
      </c>
      <c r="AK48" s="72">
        <f t="shared" si="20"/>
        <v>357.46666666666664</v>
      </c>
      <c r="AL48" s="72">
        <f t="shared" si="10"/>
        <v>1012.8222222222221</v>
      </c>
      <c r="AM48" s="73">
        <f t="shared" si="37"/>
        <v>1668.1777777777779</v>
      </c>
      <c r="AO48" s="73">
        <f t="shared" si="12"/>
        <v>29.788888888888888</v>
      </c>
      <c r="AP48" s="72">
        <f t="shared" si="13"/>
        <v>357.46666666666664</v>
      </c>
      <c r="AQ48" s="73">
        <f t="shared" si="32"/>
        <v>357.46666666666664</v>
      </c>
      <c r="AR48" s="73">
        <f t="shared" si="32"/>
        <v>357.46666666666664</v>
      </c>
      <c r="AS48" s="73">
        <f t="shared" si="32"/>
        <v>357.46666666666664</v>
      </c>
      <c r="AT48" s="73">
        <f t="shared" si="32"/>
        <v>357.46666666666664</v>
      </c>
      <c r="AU48" s="74">
        <f t="shared" si="14"/>
        <v>238.3111111111111</v>
      </c>
      <c r="AW48" s="75">
        <f t="shared" si="38"/>
        <v>357.46666666666664</v>
      </c>
      <c r="AX48" s="76">
        <f t="shared" si="22"/>
        <v>1370.2888888888888</v>
      </c>
      <c r="AY48" s="77">
        <f t="shared" si="39"/>
        <v>1310.7111111111112</v>
      </c>
      <c r="AZ48" s="75">
        <f t="shared" si="23"/>
        <v>148.94444444444443</v>
      </c>
      <c r="BA48" s="76">
        <f t="shared" si="24"/>
        <v>1519.2333333333331</v>
      </c>
      <c r="BB48" s="78">
        <f t="shared" si="25"/>
        <v>1161.7666666666669</v>
      </c>
    </row>
    <row r="49" spans="1:54" s="5" customFormat="1" ht="12.75">
      <c r="A49" s="144">
        <v>8</v>
      </c>
      <c r="B49" s="61" t="s">
        <v>61</v>
      </c>
      <c r="C49" s="62">
        <v>111</v>
      </c>
      <c r="D49" s="62" t="s">
        <v>62</v>
      </c>
      <c r="E49" s="62" t="s">
        <v>88</v>
      </c>
      <c r="F49" s="62" t="s">
        <v>89</v>
      </c>
      <c r="G49" s="62">
        <v>42613</v>
      </c>
      <c r="H49" s="62" t="s">
        <v>65</v>
      </c>
      <c r="I49" s="63" t="s">
        <v>66</v>
      </c>
      <c r="J49" s="62"/>
      <c r="K49" s="64">
        <v>42465</v>
      </c>
      <c r="L49" s="65">
        <v>42613</v>
      </c>
      <c r="M49" s="65">
        <f t="shared" si="31"/>
        <v>45535</v>
      </c>
      <c r="N49" s="65">
        <v>42614</v>
      </c>
      <c r="O49" s="158" t="str">
        <f t="shared" si="16"/>
        <v>1</v>
      </c>
      <c r="P49" s="66">
        <f t="shared" si="17"/>
        <v>90</v>
      </c>
      <c r="Q49" s="162" t="s">
        <v>353</v>
      </c>
      <c r="R49" s="66"/>
      <c r="S49" s="67">
        <v>120</v>
      </c>
      <c r="T49" s="68">
        <v>1144758</v>
      </c>
      <c r="U49" s="69">
        <v>3</v>
      </c>
      <c r="V49" s="69">
        <v>2017</v>
      </c>
      <c r="W49" s="70"/>
      <c r="X49" s="70">
        <f t="shared" si="2"/>
        <v>10</v>
      </c>
      <c r="Y49" s="70">
        <f t="shared" si="3"/>
        <v>22</v>
      </c>
      <c r="Z49" s="70">
        <f t="shared" si="18"/>
        <v>34</v>
      </c>
      <c r="AA49" s="70">
        <f t="shared" si="18"/>
        <v>46</v>
      </c>
      <c r="AB49" s="70">
        <f t="shared" si="19"/>
        <v>51</v>
      </c>
      <c r="AC49" s="71">
        <f>+P49-AB49</f>
        <v>39</v>
      </c>
      <c r="AD49" s="71">
        <f t="shared" si="33"/>
        <v>12719.533333333333</v>
      </c>
      <c r="AE49" s="71">
        <f t="shared" si="40"/>
        <v>0</v>
      </c>
      <c r="AF49" s="72">
        <f t="shared" si="34"/>
        <v>127195.33333333333</v>
      </c>
      <c r="AG49" s="71">
        <f t="shared" si="6"/>
        <v>127195.33333333333</v>
      </c>
      <c r="AH49" s="71">
        <f t="shared" si="35"/>
        <v>152634.4</v>
      </c>
      <c r="AI49" s="70">
        <f t="shared" si="8"/>
        <v>279829.73333333334</v>
      </c>
      <c r="AJ49" s="70">
        <f t="shared" si="36"/>
        <v>864928.2666666666</v>
      </c>
      <c r="AK49" s="72">
        <f t="shared" si="20"/>
        <v>152634.4</v>
      </c>
      <c r="AL49" s="72">
        <f t="shared" si="10"/>
        <v>432464.1333333333</v>
      </c>
      <c r="AM49" s="73">
        <f t="shared" si="37"/>
        <v>712293.8666666667</v>
      </c>
      <c r="AO49" s="73">
        <f t="shared" si="12"/>
        <v>12719.533333333333</v>
      </c>
      <c r="AP49" s="72">
        <f t="shared" si="13"/>
        <v>152634.4</v>
      </c>
      <c r="AQ49" s="73">
        <f t="shared" si="32"/>
        <v>152634.4</v>
      </c>
      <c r="AR49" s="73">
        <f t="shared" si="32"/>
        <v>152634.4</v>
      </c>
      <c r="AS49" s="73">
        <f t="shared" si="32"/>
        <v>152634.4</v>
      </c>
      <c r="AT49" s="73">
        <f t="shared" si="32"/>
        <v>152634.4</v>
      </c>
      <c r="AU49" s="74">
        <f t="shared" si="14"/>
        <v>101756.26666666666</v>
      </c>
      <c r="AW49" s="75">
        <f t="shared" si="38"/>
        <v>152634.4</v>
      </c>
      <c r="AX49" s="76">
        <f t="shared" si="22"/>
        <v>585098.53333333333</v>
      </c>
      <c r="AY49" s="77">
        <f t="shared" si="39"/>
        <v>559659.46666666667</v>
      </c>
      <c r="AZ49" s="75">
        <f t="shared" si="23"/>
        <v>63597.666666666664</v>
      </c>
      <c r="BA49" s="76">
        <f t="shared" si="24"/>
        <v>648696.19999999995</v>
      </c>
      <c r="BB49" s="78">
        <f t="shared" si="25"/>
        <v>496061.80000000005</v>
      </c>
    </row>
    <row r="50" spans="1:54" s="5" customFormat="1" ht="12.75">
      <c r="A50" s="144">
        <v>8</v>
      </c>
      <c r="B50" s="61" t="s">
        <v>61</v>
      </c>
      <c r="C50" s="62">
        <v>86</v>
      </c>
      <c r="D50" s="62" t="s">
        <v>62</v>
      </c>
      <c r="E50" s="63" t="s">
        <v>90</v>
      </c>
      <c r="F50" s="63" t="s">
        <v>91</v>
      </c>
      <c r="G50" s="63">
        <v>82</v>
      </c>
      <c r="H50" s="63" t="s">
        <v>65</v>
      </c>
      <c r="I50" s="63" t="s">
        <v>66</v>
      </c>
      <c r="J50" s="63"/>
      <c r="K50" s="80">
        <v>42465</v>
      </c>
      <c r="L50" s="65">
        <v>42613</v>
      </c>
      <c r="M50" s="65">
        <f t="shared" si="31"/>
        <v>45535</v>
      </c>
      <c r="N50" s="65">
        <v>42614</v>
      </c>
      <c r="O50" s="158" t="str">
        <f t="shared" si="16"/>
        <v>1</v>
      </c>
      <c r="P50" s="66">
        <f t="shared" si="17"/>
        <v>90</v>
      </c>
      <c r="Q50" s="162" t="s">
        <v>353</v>
      </c>
      <c r="R50" s="66"/>
      <c r="S50" s="67">
        <v>120</v>
      </c>
      <c r="T50" s="81">
        <v>8333</v>
      </c>
      <c r="U50" s="69">
        <v>3</v>
      </c>
      <c r="V50" s="69">
        <v>2017</v>
      </c>
      <c r="W50" s="70"/>
      <c r="X50" s="70">
        <f t="shared" si="2"/>
        <v>10</v>
      </c>
      <c r="Y50" s="70">
        <f t="shared" si="3"/>
        <v>22</v>
      </c>
      <c r="Z50" s="70">
        <f t="shared" si="18"/>
        <v>34</v>
      </c>
      <c r="AA50" s="70">
        <f t="shared" si="18"/>
        <v>46</v>
      </c>
      <c r="AB50" s="70">
        <f t="shared" si="19"/>
        <v>51</v>
      </c>
      <c r="AC50" s="71">
        <f>+P50-AB50</f>
        <v>39</v>
      </c>
      <c r="AD50" s="71">
        <f t="shared" si="33"/>
        <v>92.588888888888889</v>
      </c>
      <c r="AE50" s="71">
        <f t="shared" si="40"/>
        <v>0</v>
      </c>
      <c r="AF50" s="72">
        <f t="shared" si="34"/>
        <v>925.88888888888891</v>
      </c>
      <c r="AG50" s="71">
        <f t="shared" si="6"/>
        <v>925.88888888888891</v>
      </c>
      <c r="AH50" s="71">
        <f t="shared" si="35"/>
        <v>1111.0666666666666</v>
      </c>
      <c r="AI50" s="70">
        <f t="shared" si="8"/>
        <v>2036.9555555555555</v>
      </c>
      <c r="AJ50" s="70">
        <f t="shared" si="36"/>
        <v>6296.0444444444447</v>
      </c>
      <c r="AK50" s="72">
        <f t="shared" si="20"/>
        <v>1111.0666666666666</v>
      </c>
      <c r="AL50" s="72">
        <f t="shared" si="10"/>
        <v>3148.0222222222219</v>
      </c>
      <c r="AM50" s="73">
        <f t="shared" si="37"/>
        <v>5184.9777777777781</v>
      </c>
      <c r="AO50" s="73">
        <f t="shared" si="12"/>
        <v>92.588888888888889</v>
      </c>
      <c r="AP50" s="72">
        <f t="shared" si="13"/>
        <v>1111.0666666666666</v>
      </c>
      <c r="AQ50" s="73">
        <f t="shared" si="32"/>
        <v>1111.0666666666666</v>
      </c>
      <c r="AR50" s="73">
        <f t="shared" si="32"/>
        <v>1111.0666666666666</v>
      </c>
      <c r="AS50" s="73">
        <f t="shared" si="32"/>
        <v>1111.0666666666666</v>
      </c>
      <c r="AT50" s="73">
        <f t="shared" si="32"/>
        <v>1111.0666666666666</v>
      </c>
      <c r="AU50" s="74">
        <f t="shared" si="14"/>
        <v>740.71111111111111</v>
      </c>
      <c r="AW50" s="75">
        <f t="shared" si="38"/>
        <v>1111.0666666666666</v>
      </c>
      <c r="AX50" s="76">
        <f t="shared" si="22"/>
        <v>4259.0888888888885</v>
      </c>
      <c r="AY50" s="77">
        <f t="shared" si="39"/>
        <v>4073.9111111111115</v>
      </c>
      <c r="AZ50" s="75">
        <f t="shared" si="23"/>
        <v>462.94444444444446</v>
      </c>
      <c r="BA50" s="76">
        <f t="shared" si="24"/>
        <v>4722.0333333333328</v>
      </c>
      <c r="BB50" s="78">
        <f t="shared" si="25"/>
        <v>3610.9666666666672</v>
      </c>
    </row>
    <row r="51" spans="1:54" s="5" customFormat="1" ht="12.75">
      <c r="A51" s="144">
        <v>8</v>
      </c>
      <c r="B51" s="79" t="s">
        <v>61</v>
      </c>
      <c r="C51" s="62">
        <v>86</v>
      </c>
      <c r="D51" s="62" t="s">
        <v>62</v>
      </c>
      <c r="E51" s="63" t="s">
        <v>90</v>
      </c>
      <c r="F51" s="63" t="s">
        <v>91</v>
      </c>
      <c r="G51" s="63">
        <v>82</v>
      </c>
      <c r="H51" s="63" t="s">
        <v>65</v>
      </c>
      <c r="I51" s="67" t="s">
        <v>66</v>
      </c>
      <c r="J51" s="63"/>
      <c r="K51" s="80">
        <v>42465</v>
      </c>
      <c r="L51" s="65">
        <v>42613</v>
      </c>
      <c r="M51" s="65">
        <f t="shared" si="31"/>
        <v>45535</v>
      </c>
      <c r="N51" s="65">
        <v>42614</v>
      </c>
      <c r="O51" s="158" t="str">
        <f t="shared" si="16"/>
        <v>1</v>
      </c>
      <c r="P51" s="66">
        <f t="shared" si="17"/>
        <v>90</v>
      </c>
      <c r="Q51" s="162" t="s">
        <v>353</v>
      </c>
      <c r="R51" s="66"/>
      <c r="S51" s="67">
        <v>120</v>
      </c>
      <c r="T51" s="81">
        <v>8333</v>
      </c>
      <c r="U51" s="69">
        <v>3</v>
      </c>
      <c r="V51" s="69">
        <v>2017</v>
      </c>
      <c r="W51" s="70"/>
      <c r="X51" s="70">
        <f t="shared" si="2"/>
        <v>10</v>
      </c>
      <c r="Y51" s="70">
        <f t="shared" si="3"/>
        <v>22</v>
      </c>
      <c r="Z51" s="70">
        <f t="shared" si="18"/>
        <v>34</v>
      </c>
      <c r="AA51" s="70">
        <f t="shared" si="18"/>
        <v>46</v>
      </c>
      <c r="AB51" s="70">
        <f t="shared" si="19"/>
        <v>51</v>
      </c>
      <c r="AC51" s="71">
        <f>+P51-AB51</f>
        <v>39</v>
      </c>
      <c r="AD51" s="71">
        <f t="shared" si="33"/>
        <v>92.588888888888889</v>
      </c>
      <c r="AE51" s="71">
        <f t="shared" si="40"/>
        <v>0</v>
      </c>
      <c r="AF51" s="72">
        <f t="shared" si="34"/>
        <v>925.88888888888891</v>
      </c>
      <c r="AG51" s="71">
        <f t="shared" si="6"/>
        <v>925.88888888888891</v>
      </c>
      <c r="AH51" s="71">
        <f t="shared" si="35"/>
        <v>1111.0666666666666</v>
      </c>
      <c r="AI51" s="70">
        <f t="shared" si="8"/>
        <v>2036.9555555555555</v>
      </c>
      <c r="AJ51" s="70">
        <f t="shared" si="36"/>
        <v>6296.0444444444447</v>
      </c>
      <c r="AK51" s="72">
        <f t="shared" si="20"/>
        <v>1111.0666666666666</v>
      </c>
      <c r="AL51" s="72">
        <f t="shared" si="10"/>
        <v>3148.0222222222219</v>
      </c>
      <c r="AM51" s="73">
        <f t="shared" si="37"/>
        <v>5184.9777777777781</v>
      </c>
      <c r="AO51" s="73">
        <f t="shared" si="12"/>
        <v>92.588888888888889</v>
      </c>
      <c r="AP51" s="72">
        <f t="shared" si="13"/>
        <v>1111.0666666666666</v>
      </c>
      <c r="AQ51" s="73">
        <f t="shared" si="32"/>
        <v>1111.0666666666666</v>
      </c>
      <c r="AR51" s="73">
        <f t="shared" si="32"/>
        <v>1111.0666666666666</v>
      </c>
      <c r="AS51" s="73">
        <f t="shared" si="32"/>
        <v>1111.0666666666666</v>
      </c>
      <c r="AT51" s="73">
        <f t="shared" si="32"/>
        <v>1111.0666666666666</v>
      </c>
      <c r="AU51" s="74">
        <f t="shared" si="14"/>
        <v>740.71111111111111</v>
      </c>
      <c r="AW51" s="75">
        <f t="shared" si="38"/>
        <v>1111.0666666666666</v>
      </c>
      <c r="AX51" s="76">
        <f t="shared" si="22"/>
        <v>4259.0888888888885</v>
      </c>
      <c r="AY51" s="77">
        <f t="shared" si="39"/>
        <v>4073.9111111111115</v>
      </c>
      <c r="AZ51" s="75">
        <f t="shared" si="23"/>
        <v>462.94444444444446</v>
      </c>
      <c r="BA51" s="76">
        <f t="shared" si="24"/>
        <v>4722.0333333333328</v>
      </c>
      <c r="BB51" s="78">
        <f t="shared" si="25"/>
        <v>3610.9666666666672</v>
      </c>
    </row>
    <row r="52" spans="1:54" s="5" customFormat="1" ht="12.75">
      <c r="A52" s="144">
        <v>8</v>
      </c>
      <c r="B52" s="79" t="s">
        <v>61</v>
      </c>
      <c r="C52" s="62">
        <v>86</v>
      </c>
      <c r="D52" s="62" t="s">
        <v>62</v>
      </c>
      <c r="E52" s="63" t="s">
        <v>90</v>
      </c>
      <c r="F52" s="63" t="s">
        <v>91</v>
      </c>
      <c r="G52" s="63">
        <v>82</v>
      </c>
      <c r="H52" s="63" t="s">
        <v>65</v>
      </c>
      <c r="I52" s="67" t="s">
        <v>66</v>
      </c>
      <c r="J52" s="63"/>
      <c r="K52" s="80">
        <v>42465</v>
      </c>
      <c r="L52" s="65">
        <v>42613</v>
      </c>
      <c r="M52" s="65">
        <f t="shared" si="31"/>
        <v>45535</v>
      </c>
      <c r="N52" s="65">
        <v>42614</v>
      </c>
      <c r="O52" s="158" t="str">
        <f t="shared" si="16"/>
        <v>1</v>
      </c>
      <c r="P52" s="66">
        <f t="shared" si="17"/>
        <v>90</v>
      </c>
      <c r="Q52" s="162" t="s">
        <v>353</v>
      </c>
      <c r="R52" s="66"/>
      <c r="S52" s="67">
        <v>120</v>
      </c>
      <c r="T52" s="81">
        <v>8333</v>
      </c>
      <c r="U52" s="69">
        <v>3</v>
      </c>
      <c r="V52" s="69">
        <v>2017</v>
      </c>
      <c r="W52" s="70"/>
      <c r="X52" s="70">
        <f t="shared" si="2"/>
        <v>10</v>
      </c>
      <c r="Y52" s="70">
        <f t="shared" si="3"/>
        <v>22</v>
      </c>
      <c r="Z52" s="70">
        <f t="shared" si="18"/>
        <v>34</v>
      </c>
      <c r="AA52" s="70">
        <f t="shared" si="18"/>
        <v>46</v>
      </c>
      <c r="AB52" s="70">
        <f t="shared" si="19"/>
        <v>51</v>
      </c>
      <c r="AC52" s="71">
        <f>+P52-AB52</f>
        <v>39</v>
      </c>
      <c r="AD52" s="70">
        <f t="shared" si="33"/>
        <v>92.588888888888889</v>
      </c>
      <c r="AE52" s="70">
        <f t="shared" si="40"/>
        <v>0</v>
      </c>
      <c r="AF52" s="72">
        <f t="shared" si="34"/>
        <v>925.88888888888891</v>
      </c>
      <c r="AG52" s="70">
        <f t="shared" si="6"/>
        <v>925.88888888888891</v>
      </c>
      <c r="AH52" s="70">
        <f t="shared" si="35"/>
        <v>1111.0666666666666</v>
      </c>
      <c r="AI52" s="70">
        <f t="shared" si="8"/>
        <v>2036.9555555555555</v>
      </c>
      <c r="AJ52" s="70">
        <f t="shared" si="36"/>
        <v>6296.0444444444447</v>
      </c>
      <c r="AK52" s="72">
        <f t="shared" si="20"/>
        <v>1111.0666666666666</v>
      </c>
      <c r="AL52" s="72">
        <f t="shared" si="10"/>
        <v>3148.0222222222219</v>
      </c>
      <c r="AM52" s="73">
        <f t="shared" si="37"/>
        <v>5184.9777777777781</v>
      </c>
      <c r="AO52" s="73">
        <f t="shared" si="12"/>
        <v>92.588888888888889</v>
      </c>
      <c r="AP52" s="72">
        <f t="shared" si="13"/>
        <v>1111.0666666666666</v>
      </c>
      <c r="AQ52" s="73">
        <f t="shared" si="32"/>
        <v>1111.0666666666666</v>
      </c>
      <c r="AR52" s="73">
        <f t="shared" si="32"/>
        <v>1111.0666666666666</v>
      </c>
      <c r="AS52" s="73">
        <f t="shared" si="32"/>
        <v>1111.0666666666666</v>
      </c>
      <c r="AT52" s="73">
        <f t="shared" si="32"/>
        <v>1111.0666666666666</v>
      </c>
      <c r="AU52" s="74">
        <f t="shared" si="14"/>
        <v>740.71111111111111</v>
      </c>
      <c r="AW52" s="75">
        <f t="shared" si="38"/>
        <v>1111.0666666666666</v>
      </c>
      <c r="AX52" s="76">
        <f t="shared" si="22"/>
        <v>4259.0888888888885</v>
      </c>
      <c r="AY52" s="77">
        <f t="shared" si="39"/>
        <v>4073.9111111111115</v>
      </c>
      <c r="AZ52" s="75">
        <f t="shared" si="23"/>
        <v>462.94444444444446</v>
      </c>
      <c r="BA52" s="76">
        <f t="shared" si="24"/>
        <v>4722.0333333333328</v>
      </c>
      <c r="BB52" s="78">
        <f t="shared" si="25"/>
        <v>3610.9666666666672</v>
      </c>
    </row>
    <row r="53" spans="1:54" s="5" customFormat="1" ht="12.75">
      <c r="A53" s="144">
        <v>8</v>
      </c>
      <c r="B53" s="79" t="s">
        <v>61</v>
      </c>
      <c r="C53" s="62">
        <v>123</v>
      </c>
      <c r="D53" s="62" t="s">
        <v>62</v>
      </c>
      <c r="E53" s="62" t="s">
        <v>92</v>
      </c>
      <c r="F53" s="62" t="s">
        <v>93</v>
      </c>
      <c r="G53" s="62">
        <v>135</v>
      </c>
      <c r="H53" s="62" t="s">
        <v>65</v>
      </c>
      <c r="I53" s="67" t="s">
        <v>66</v>
      </c>
      <c r="J53" s="62"/>
      <c r="K53" s="64">
        <v>42471</v>
      </c>
      <c r="L53" s="65">
        <v>42613</v>
      </c>
      <c r="M53" s="65">
        <f t="shared" si="31"/>
        <v>45535</v>
      </c>
      <c r="N53" s="65">
        <v>42614</v>
      </c>
      <c r="O53" s="158" t="str">
        <f t="shared" si="16"/>
        <v>1</v>
      </c>
      <c r="P53" s="66">
        <f t="shared" si="17"/>
        <v>90</v>
      </c>
      <c r="Q53" s="162" t="s">
        <v>353</v>
      </c>
      <c r="R53" s="66"/>
      <c r="S53" s="67">
        <v>120</v>
      </c>
      <c r="T53" s="68">
        <v>2112000</v>
      </c>
      <c r="U53" s="69">
        <v>3</v>
      </c>
      <c r="V53" s="69">
        <v>2017</v>
      </c>
      <c r="W53" s="70"/>
      <c r="X53" s="70">
        <f t="shared" si="2"/>
        <v>10</v>
      </c>
      <c r="Y53" s="70">
        <f t="shared" si="3"/>
        <v>22</v>
      </c>
      <c r="Z53" s="70">
        <f t="shared" si="18"/>
        <v>34</v>
      </c>
      <c r="AA53" s="70">
        <f t="shared" si="18"/>
        <v>46</v>
      </c>
      <c r="AB53" s="70">
        <f t="shared" si="19"/>
        <v>51</v>
      </c>
      <c r="AC53" s="71">
        <f>+P53-AB53</f>
        <v>39</v>
      </c>
      <c r="AD53" s="70">
        <f t="shared" si="33"/>
        <v>23466.666666666668</v>
      </c>
      <c r="AE53" s="70">
        <f t="shared" si="40"/>
        <v>0</v>
      </c>
      <c r="AF53" s="72">
        <f t="shared" si="34"/>
        <v>234666.66666666669</v>
      </c>
      <c r="AG53" s="70">
        <f t="shared" si="6"/>
        <v>234666.66666666669</v>
      </c>
      <c r="AH53" s="70">
        <f t="shared" si="35"/>
        <v>281600</v>
      </c>
      <c r="AI53" s="70">
        <f t="shared" si="8"/>
        <v>516266.66666666669</v>
      </c>
      <c r="AJ53" s="70">
        <f t="shared" si="36"/>
        <v>1595733.3333333333</v>
      </c>
      <c r="AK53" s="72">
        <f t="shared" si="20"/>
        <v>281600</v>
      </c>
      <c r="AL53" s="72">
        <f t="shared" si="10"/>
        <v>797866.66666666674</v>
      </c>
      <c r="AM53" s="73">
        <f t="shared" si="37"/>
        <v>1314133.3333333333</v>
      </c>
      <c r="AO53" s="73">
        <f t="shared" si="12"/>
        <v>23466.666666666668</v>
      </c>
      <c r="AP53" s="72">
        <f t="shared" si="13"/>
        <v>281600</v>
      </c>
      <c r="AQ53" s="73">
        <f t="shared" si="32"/>
        <v>281600</v>
      </c>
      <c r="AR53" s="73">
        <f t="shared" si="32"/>
        <v>281600</v>
      </c>
      <c r="AS53" s="73">
        <f t="shared" si="32"/>
        <v>281600</v>
      </c>
      <c r="AT53" s="73">
        <f t="shared" si="32"/>
        <v>281600</v>
      </c>
      <c r="AU53" s="74">
        <f t="shared" si="14"/>
        <v>187733.33333333334</v>
      </c>
      <c r="AW53" s="75">
        <f t="shared" si="38"/>
        <v>281600</v>
      </c>
      <c r="AX53" s="76">
        <f t="shared" si="22"/>
        <v>1079466.6666666667</v>
      </c>
      <c r="AY53" s="77">
        <v>1232533.3333333333</v>
      </c>
      <c r="AZ53" s="75">
        <f t="shared" si="23"/>
        <v>117333.33333333334</v>
      </c>
      <c r="BA53" s="76">
        <f t="shared" si="24"/>
        <v>1196800</v>
      </c>
      <c r="BB53" s="78">
        <f t="shared" si="25"/>
        <v>915200</v>
      </c>
    </row>
    <row r="54" spans="1:54" s="5" customFormat="1" ht="12.75">
      <c r="A54" s="144">
        <v>8</v>
      </c>
      <c r="B54" s="79" t="s">
        <v>61</v>
      </c>
      <c r="C54" s="62">
        <v>87</v>
      </c>
      <c r="D54" s="62" t="s">
        <v>62</v>
      </c>
      <c r="E54" s="63" t="s">
        <v>94</v>
      </c>
      <c r="F54" s="63" t="s">
        <v>89</v>
      </c>
      <c r="G54" s="63">
        <v>42817</v>
      </c>
      <c r="H54" s="63" t="s">
        <v>65</v>
      </c>
      <c r="I54" s="67" t="s">
        <v>66</v>
      </c>
      <c r="J54" s="63"/>
      <c r="K54" s="80">
        <v>42475</v>
      </c>
      <c r="L54" s="65">
        <v>42613</v>
      </c>
      <c r="M54" s="65">
        <f t="shared" si="31"/>
        <v>45535</v>
      </c>
      <c r="N54" s="65">
        <v>42614</v>
      </c>
      <c r="O54" s="158" t="str">
        <f t="shared" si="16"/>
        <v>1</v>
      </c>
      <c r="P54" s="66">
        <f t="shared" si="17"/>
        <v>90</v>
      </c>
      <c r="Q54" s="162" t="s">
        <v>353</v>
      </c>
      <c r="R54" s="66"/>
      <c r="S54" s="67">
        <v>120</v>
      </c>
      <c r="T54" s="81">
        <v>20160</v>
      </c>
      <c r="U54" s="69">
        <v>3</v>
      </c>
      <c r="V54" s="69">
        <v>2017</v>
      </c>
      <c r="W54" s="70"/>
      <c r="X54" s="70">
        <f t="shared" si="2"/>
        <v>10</v>
      </c>
      <c r="Y54" s="70">
        <f t="shared" si="3"/>
        <v>22</v>
      </c>
      <c r="Z54" s="70">
        <f t="shared" si="18"/>
        <v>34</v>
      </c>
      <c r="AA54" s="70">
        <f t="shared" si="18"/>
        <v>46</v>
      </c>
      <c r="AB54" s="70">
        <f t="shared" si="19"/>
        <v>51</v>
      </c>
      <c r="AC54" s="71">
        <f>+P54-AB54</f>
        <v>39</v>
      </c>
      <c r="AD54" s="71">
        <f t="shared" si="33"/>
        <v>224</v>
      </c>
      <c r="AE54" s="71">
        <f t="shared" si="40"/>
        <v>0</v>
      </c>
      <c r="AF54" s="72">
        <f t="shared" si="34"/>
        <v>2240</v>
      </c>
      <c r="AG54" s="71">
        <f t="shared" si="6"/>
        <v>2240</v>
      </c>
      <c r="AH54" s="71">
        <f t="shared" si="35"/>
        <v>2688</v>
      </c>
      <c r="AI54" s="70">
        <f t="shared" si="8"/>
        <v>4928</v>
      </c>
      <c r="AJ54" s="70">
        <f t="shared" si="36"/>
        <v>15232</v>
      </c>
      <c r="AK54" s="72">
        <f t="shared" si="20"/>
        <v>2688</v>
      </c>
      <c r="AL54" s="72">
        <f t="shared" si="10"/>
        <v>7616</v>
      </c>
      <c r="AM54" s="73">
        <f t="shared" si="37"/>
        <v>12544</v>
      </c>
      <c r="AO54" s="73">
        <f t="shared" si="12"/>
        <v>224</v>
      </c>
      <c r="AP54" s="72">
        <f t="shared" si="13"/>
        <v>2688</v>
      </c>
      <c r="AQ54" s="73">
        <f t="shared" si="32"/>
        <v>2688</v>
      </c>
      <c r="AR54" s="73">
        <f t="shared" si="32"/>
        <v>2688</v>
      </c>
      <c r="AS54" s="73">
        <f t="shared" si="32"/>
        <v>2688</v>
      </c>
      <c r="AT54" s="73">
        <f t="shared" si="32"/>
        <v>2688</v>
      </c>
      <c r="AU54" s="74">
        <f t="shared" si="14"/>
        <v>1792</v>
      </c>
      <c r="AW54" s="75">
        <f t="shared" si="38"/>
        <v>2688</v>
      </c>
      <c r="AX54" s="76">
        <f t="shared" si="22"/>
        <v>10304</v>
      </c>
      <c r="AY54" s="77">
        <f t="shared" ref="AY54:AY78" si="41">+T54-AX54</f>
        <v>9856</v>
      </c>
      <c r="AZ54" s="75">
        <f t="shared" si="23"/>
        <v>1120</v>
      </c>
      <c r="BA54" s="76">
        <f t="shared" si="24"/>
        <v>11424</v>
      </c>
      <c r="BB54" s="78">
        <f t="shared" si="25"/>
        <v>8736</v>
      </c>
    </row>
    <row r="55" spans="1:54" s="5" customFormat="1" ht="12.75">
      <c r="A55" s="144">
        <v>8</v>
      </c>
      <c r="B55" s="79" t="s">
        <v>61</v>
      </c>
      <c r="C55" s="62">
        <v>113</v>
      </c>
      <c r="D55" s="62" t="s">
        <v>62</v>
      </c>
      <c r="E55" s="62" t="s">
        <v>95</v>
      </c>
      <c r="F55" s="62" t="s">
        <v>73</v>
      </c>
      <c r="G55" s="62">
        <v>23756</v>
      </c>
      <c r="H55" s="62" t="s">
        <v>65</v>
      </c>
      <c r="I55" s="67" t="s">
        <v>66</v>
      </c>
      <c r="J55" s="62"/>
      <c r="K55" s="64">
        <v>42480</v>
      </c>
      <c r="L55" s="65">
        <v>42613</v>
      </c>
      <c r="M55" s="65">
        <f t="shared" si="31"/>
        <v>45535</v>
      </c>
      <c r="N55" s="65">
        <v>42614</v>
      </c>
      <c r="O55" s="158" t="str">
        <f t="shared" si="16"/>
        <v>1</v>
      </c>
      <c r="P55" s="66">
        <f t="shared" si="17"/>
        <v>90</v>
      </c>
      <c r="Q55" s="162" t="s">
        <v>353</v>
      </c>
      <c r="R55" s="66"/>
      <c r="S55" s="67">
        <v>120</v>
      </c>
      <c r="T55" s="68">
        <v>307800</v>
      </c>
      <c r="U55" s="69">
        <v>3</v>
      </c>
      <c r="V55" s="69">
        <v>2017</v>
      </c>
      <c r="W55" s="70"/>
      <c r="X55" s="70">
        <f t="shared" si="2"/>
        <v>10</v>
      </c>
      <c r="Y55" s="70">
        <f t="shared" si="3"/>
        <v>22</v>
      </c>
      <c r="Z55" s="70">
        <f t="shared" si="18"/>
        <v>34</v>
      </c>
      <c r="AA55" s="70">
        <f t="shared" si="18"/>
        <v>46</v>
      </c>
      <c r="AB55" s="70">
        <f t="shared" si="19"/>
        <v>51</v>
      </c>
      <c r="AC55" s="71">
        <f>+P55-AB55</f>
        <v>39</v>
      </c>
      <c r="AD55" s="71">
        <f t="shared" si="33"/>
        <v>3420</v>
      </c>
      <c r="AE55" s="70">
        <f t="shared" si="40"/>
        <v>0</v>
      </c>
      <c r="AF55" s="72">
        <f t="shared" si="34"/>
        <v>34200</v>
      </c>
      <c r="AG55" s="70">
        <f t="shared" si="6"/>
        <v>34200</v>
      </c>
      <c r="AH55" s="70">
        <f t="shared" si="35"/>
        <v>41040</v>
      </c>
      <c r="AI55" s="70">
        <f t="shared" si="8"/>
        <v>75240</v>
      </c>
      <c r="AJ55" s="70">
        <f t="shared" si="36"/>
        <v>232560</v>
      </c>
      <c r="AK55" s="72">
        <f t="shared" si="20"/>
        <v>41040</v>
      </c>
      <c r="AL55" s="72">
        <f t="shared" si="10"/>
        <v>116280</v>
      </c>
      <c r="AM55" s="73">
        <f t="shared" si="37"/>
        <v>191520</v>
      </c>
      <c r="AO55" s="73">
        <f t="shared" si="12"/>
        <v>3420</v>
      </c>
      <c r="AP55" s="72">
        <f t="shared" si="13"/>
        <v>41040</v>
      </c>
      <c r="AQ55" s="73">
        <f t="shared" si="32"/>
        <v>41040</v>
      </c>
      <c r="AR55" s="73">
        <f t="shared" si="32"/>
        <v>41040</v>
      </c>
      <c r="AS55" s="73">
        <f t="shared" si="32"/>
        <v>41040</v>
      </c>
      <c r="AT55" s="73">
        <f t="shared" si="32"/>
        <v>41040</v>
      </c>
      <c r="AU55" s="74">
        <f t="shared" si="14"/>
        <v>27360</v>
      </c>
      <c r="AW55" s="75">
        <f t="shared" si="38"/>
        <v>41040</v>
      </c>
      <c r="AX55" s="76">
        <f t="shared" si="22"/>
        <v>157320</v>
      </c>
      <c r="AY55" s="77">
        <f t="shared" si="41"/>
        <v>150480</v>
      </c>
      <c r="AZ55" s="75">
        <f t="shared" si="23"/>
        <v>17100</v>
      </c>
      <c r="BA55" s="76">
        <f t="shared" si="24"/>
        <v>174420</v>
      </c>
      <c r="BB55" s="78">
        <f t="shared" si="25"/>
        <v>133380</v>
      </c>
    </row>
    <row r="56" spans="1:54" s="5" customFormat="1" ht="12.75">
      <c r="A56" s="144">
        <v>8</v>
      </c>
      <c r="B56" s="79" t="s">
        <v>61</v>
      </c>
      <c r="C56" s="62">
        <v>113</v>
      </c>
      <c r="D56" s="62" t="s">
        <v>62</v>
      </c>
      <c r="E56" s="62" t="s">
        <v>96</v>
      </c>
      <c r="F56" s="62" t="s">
        <v>73</v>
      </c>
      <c r="G56" s="62">
        <v>23756</v>
      </c>
      <c r="H56" s="62" t="s">
        <v>65</v>
      </c>
      <c r="I56" s="67" t="s">
        <v>66</v>
      </c>
      <c r="J56" s="62"/>
      <c r="K56" s="64">
        <v>42480</v>
      </c>
      <c r="L56" s="65">
        <v>42613</v>
      </c>
      <c r="M56" s="65">
        <f t="shared" si="31"/>
        <v>45535</v>
      </c>
      <c r="N56" s="65">
        <v>42614</v>
      </c>
      <c r="O56" s="158" t="str">
        <f t="shared" si="16"/>
        <v>1</v>
      </c>
      <c r="P56" s="66">
        <f t="shared" si="17"/>
        <v>90</v>
      </c>
      <c r="Q56" s="162" t="s">
        <v>353</v>
      </c>
      <c r="R56" s="66"/>
      <c r="S56" s="67">
        <v>120</v>
      </c>
      <c r="T56" s="68">
        <v>27500</v>
      </c>
      <c r="U56" s="69">
        <v>3</v>
      </c>
      <c r="V56" s="69">
        <v>2017</v>
      </c>
      <c r="W56" s="70"/>
      <c r="X56" s="70">
        <f t="shared" si="2"/>
        <v>10</v>
      </c>
      <c r="Y56" s="70">
        <f t="shared" si="3"/>
        <v>22</v>
      </c>
      <c r="Z56" s="70">
        <f t="shared" si="18"/>
        <v>34</v>
      </c>
      <c r="AA56" s="70">
        <f t="shared" si="18"/>
        <v>46</v>
      </c>
      <c r="AB56" s="70">
        <f t="shared" si="19"/>
        <v>51</v>
      </c>
      <c r="AC56" s="71">
        <f>+P56-AB56</f>
        <v>39</v>
      </c>
      <c r="AD56" s="71">
        <f t="shared" si="33"/>
        <v>305.55555555555554</v>
      </c>
      <c r="AE56" s="70">
        <f t="shared" si="40"/>
        <v>0</v>
      </c>
      <c r="AF56" s="72">
        <f t="shared" si="34"/>
        <v>3055.5555555555557</v>
      </c>
      <c r="AG56" s="70">
        <f t="shared" si="6"/>
        <v>3055.5555555555557</v>
      </c>
      <c r="AH56" s="70">
        <f t="shared" si="35"/>
        <v>3666.6666666666665</v>
      </c>
      <c r="AI56" s="70">
        <f t="shared" si="8"/>
        <v>6722.2222222222226</v>
      </c>
      <c r="AJ56" s="70">
        <f t="shared" si="36"/>
        <v>20777.777777777777</v>
      </c>
      <c r="AK56" s="72">
        <f t="shared" si="20"/>
        <v>3666.6666666666665</v>
      </c>
      <c r="AL56" s="72">
        <f t="shared" si="10"/>
        <v>10388.888888888889</v>
      </c>
      <c r="AM56" s="73">
        <f t="shared" si="37"/>
        <v>17111.111111111109</v>
      </c>
      <c r="AO56" s="73">
        <f t="shared" si="12"/>
        <v>305.55555555555554</v>
      </c>
      <c r="AP56" s="72">
        <f t="shared" si="13"/>
        <v>3666.6666666666665</v>
      </c>
      <c r="AQ56" s="73">
        <f t="shared" si="32"/>
        <v>3666.6666666666665</v>
      </c>
      <c r="AR56" s="73">
        <f t="shared" si="32"/>
        <v>3666.6666666666665</v>
      </c>
      <c r="AS56" s="73">
        <f t="shared" si="32"/>
        <v>3666.6666666666665</v>
      </c>
      <c r="AT56" s="73">
        <f t="shared" si="32"/>
        <v>3666.6666666666665</v>
      </c>
      <c r="AU56" s="74">
        <f t="shared" si="14"/>
        <v>2444.4444444444443</v>
      </c>
      <c r="AW56" s="75">
        <f t="shared" si="38"/>
        <v>3666.6666666666665</v>
      </c>
      <c r="AX56" s="76">
        <f t="shared" si="22"/>
        <v>14055.555555555555</v>
      </c>
      <c r="AY56" s="77">
        <f t="shared" si="41"/>
        <v>13444.444444444445</v>
      </c>
      <c r="AZ56" s="75">
        <f t="shared" si="23"/>
        <v>1527.7777777777778</v>
      </c>
      <c r="BA56" s="76">
        <f t="shared" si="24"/>
        <v>15583.333333333332</v>
      </c>
      <c r="BB56" s="78">
        <f t="shared" si="25"/>
        <v>11916.666666666668</v>
      </c>
    </row>
    <row r="57" spans="1:54" s="5" customFormat="1" ht="12.75">
      <c r="A57" s="144">
        <v>8</v>
      </c>
      <c r="B57" s="79" t="s">
        <v>61</v>
      </c>
      <c r="C57" s="62">
        <v>121</v>
      </c>
      <c r="D57" s="62" t="s">
        <v>62</v>
      </c>
      <c r="E57" s="62" t="s">
        <v>97</v>
      </c>
      <c r="F57" s="62" t="s">
        <v>98</v>
      </c>
      <c r="G57" s="62">
        <v>1027</v>
      </c>
      <c r="H57" s="62" t="s">
        <v>65</v>
      </c>
      <c r="I57" s="67" t="s">
        <v>66</v>
      </c>
      <c r="J57" s="62"/>
      <c r="K57" s="64">
        <v>42486</v>
      </c>
      <c r="L57" s="65">
        <v>42613</v>
      </c>
      <c r="M57" s="65">
        <f t="shared" si="31"/>
        <v>45535</v>
      </c>
      <c r="N57" s="65">
        <v>42614</v>
      </c>
      <c r="O57" s="158" t="str">
        <f t="shared" si="16"/>
        <v>1</v>
      </c>
      <c r="P57" s="66">
        <f t="shared" si="17"/>
        <v>90</v>
      </c>
      <c r="Q57" s="162" t="s">
        <v>353</v>
      </c>
      <c r="R57" s="66"/>
      <c r="S57" s="67">
        <v>120</v>
      </c>
      <c r="T57" s="68">
        <v>1200000</v>
      </c>
      <c r="U57" s="69">
        <v>3</v>
      </c>
      <c r="V57" s="69">
        <v>2017</v>
      </c>
      <c r="W57" s="70"/>
      <c r="X57" s="70">
        <f t="shared" si="2"/>
        <v>10</v>
      </c>
      <c r="Y57" s="70">
        <f t="shared" si="3"/>
        <v>22</v>
      </c>
      <c r="Z57" s="70">
        <f t="shared" si="18"/>
        <v>34</v>
      </c>
      <c r="AA57" s="70">
        <f t="shared" si="18"/>
        <v>46</v>
      </c>
      <c r="AB57" s="70">
        <f t="shared" si="19"/>
        <v>51</v>
      </c>
      <c r="AC57" s="71">
        <f>+P57-AB57</f>
        <v>39</v>
      </c>
      <c r="AD57" s="71">
        <f t="shared" si="33"/>
        <v>13333.333333333334</v>
      </c>
      <c r="AE57" s="70">
        <f t="shared" si="40"/>
        <v>0</v>
      </c>
      <c r="AF57" s="72">
        <f t="shared" si="34"/>
        <v>133333.33333333334</v>
      </c>
      <c r="AG57" s="70">
        <f t="shared" si="6"/>
        <v>133333.33333333334</v>
      </c>
      <c r="AH57" s="70">
        <f t="shared" si="35"/>
        <v>160000</v>
      </c>
      <c r="AI57" s="70">
        <f t="shared" si="8"/>
        <v>293333.33333333337</v>
      </c>
      <c r="AJ57" s="70">
        <f t="shared" si="36"/>
        <v>906666.66666666663</v>
      </c>
      <c r="AK57" s="72">
        <f t="shared" si="20"/>
        <v>160000</v>
      </c>
      <c r="AL57" s="72">
        <f t="shared" si="10"/>
        <v>453333.33333333337</v>
      </c>
      <c r="AM57" s="73">
        <f t="shared" si="37"/>
        <v>746666.66666666663</v>
      </c>
      <c r="AO57" s="73">
        <f t="shared" si="12"/>
        <v>13333.333333333334</v>
      </c>
      <c r="AP57" s="72">
        <f t="shared" si="13"/>
        <v>160000</v>
      </c>
      <c r="AQ57" s="73">
        <f t="shared" si="32"/>
        <v>160000</v>
      </c>
      <c r="AR57" s="73">
        <f t="shared" si="32"/>
        <v>160000</v>
      </c>
      <c r="AS57" s="73">
        <f t="shared" si="32"/>
        <v>160000</v>
      </c>
      <c r="AT57" s="73">
        <f t="shared" si="32"/>
        <v>160000</v>
      </c>
      <c r="AU57" s="74">
        <f t="shared" si="14"/>
        <v>106666.66666666667</v>
      </c>
      <c r="AW57" s="75">
        <f t="shared" si="38"/>
        <v>160000</v>
      </c>
      <c r="AX57" s="76">
        <f t="shared" si="22"/>
        <v>613333.33333333337</v>
      </c>
      <c r="AY57" s="77">
        <f t="shared" si="41"/>
        <v>586666.66666666663</v>
      </c>
      <c r="AZ57" s="75">
        <f t="shared" si="23"/>
        <v>66666.666666666672</v>
      </c>
      <c r="BA57" s="76">
        <f t="shared" si="24"/>
        <v>680000</v>
      </c>
      <c r="BB57" s="78">
        <f t="shared" si="25"/>
        <v>520000</v>
      </c>
    </row>
    <row r="58" spans="1:54" s="5" customFormat="1" ht="12.75">
      <c r="A58" s="144">
        <v>8</v>
      </c>
      <c r="B58" s="79" t="s">
        <v>61</v>
      </c>
      <c r="C58" s="62">
        <v>122</v>
      </c>
      <c r="D58" s="62" t="s">
        <v>62</v>
      </c>
      <c r="E58" s="62" t="s">
        <v>97</v>
      </c>
      <c r="F58" s="62" t="s">
        <v>98</v>
      </c>
      <c r="G58" s="62">
        <v>1028</v>
      </c>
      <c r="H58" s="62" t="s">
        <v>65</v>
      </c>
      <c r="I58" s="67" t="s">
        <v>66</v>
      </c>
      <c r="J58" s="62"/>
      <c r="K58" s="64">
        <v>42486</v>
      </c>
      <c r="L58" s="65">
        <v>42613</v>
      </c>
      <c r="M58" s="65">
        <f t="shared" si="31"/>
        <v>45535</v>
      </c>
      <c r="N58" s="65">
        <v>42614</v>
      </c>
      <c r="O58" s="158" t="str">
        <f t="shared" si="16"/>
        <v>1</v>
      </c>
      <c r="P58" s="66">
        <f t="shared" si="17"/>
        <v>90</v>
      </c>
      <c r="Q58" s="162" t="s">
        <v>353</v>
      </c>
      <c r="R58" s="66"/>
      <c r="S58" s="67">
        <v>120</v>
      </c>
      <c r="T58" s="68">
        <v>1200000</v>
      </c>
      <c r="U58" s="69">
        <v>3</v>
      </c>
      <c r="V58" s="69">
        <v>2017</v>
      </c>
      <c r="W58" s="70"/>
      <c r="X58" s="70">
        <f t="shared" si="2"/>
        <v>10</v>
      </c>
      <c r="Y58" s="70">
        <f t="shared" si="3"/>
        <v>22</v>
      </c>
      <c r="Z58" s="70">
        <f t="shared" si="18"/>
        <v>34</v>
      </c>
      <c r="AA58" s="70">
        <f t="shared" si="18"/>
        <v>46</v>
      </c>
      <c r="AB58" s="70">
        <f t="shared" si="19"/>
        <v>51</v>
      </c>
      <c r="AC58" s="71">
        <f>+P58-AB58</f>
        <v>39</v>
      </c>
      <c r="AD58" s="71">
        <f t="shared" si="33"/>
        <v>13333.333333333334</v>
      </c>
      <c r="AE58" s="70">
        <f t="shared" si="40"/>
        <v>0</v>
      </c>
      <c r="AF58" s="72">
        <f t="shared" si="34"/>
        <v>133333.33333333334</v>
      </c>
      <c r="AG58" s="70">
        <f t="shared" si="6"/>
        <v>133333.33333333334</v>
      </c>
      <c r="AH58" s="70">
        <f t="shared" si="35"/>
        <v>160000</v>
      </c>
      <c r="AI58" s="70">
        <f t="shared" si="8"/>
        <v>293333.33333333337</v>
      </c>
      <c r="AJ58" s="70">
        <f t="shared" si="36"/>
        <v>906666.66666666663</v>
      </c>
      <c r="AK58" s="72">
        <f t="shared" si="20"/>
        <v>160000</v>
      </c>
      <c r="AL58" s="72">
        <f t="shared" si="10"/>
        <v>453333.33333333337</v>
      </c>
      <c r="AM58" s="73">
        <f t="shared" si="37"/>
        <v>746666.66666666663</v>
      </c>
      <c r="AO58" s="73">
        <f t="shared" si="12"/>
        <v>13333.333333333334</v>
      </c>
      <c r="AP58" s="72">
        <f t="shared" si="13"/>
        <v>160000</v>
      </c>
      <c r="AQ58" s="73">
        <f t="shared" ref="AQ58:AT73" si="42">+AP58</f>
        <v>160000</v>
      </c>
      <c r="AR58" s="73">
        <f t="shared" si="42"/>
        <v>160000</v>
      </c>
      <c r="AS58" s="73">
        <f t="shared" si="42"/>
        <v>160000</v>
      </c>
      <c r="AT58" s="73">
        <f t="shared" si="42"/>
        <v>160000</v>
      </c>
      <c r="AU58" s="74">
        <f t="shared" si="14"/>
        <v>106666.66666666667</v>
      </c>
      <c r="AW58" s="75">
        <f t="shared" si="38"/>
        <v>160000</v>
      </c>
      <c r="AX58" s="76">
        <f t="shared" si="22"/>
        <v>613333.33333333337</v>
      </c>
      <c r="AY58" s="77">
        <f t="shared" si="41"/>
        <v>586666.66666666663</v>
      </c>
      <c r="AZ58" s="75">
        <f t="shared" si="23"/>
        <v>66666.666666666672</v>
      </c>
      <c r="BA58" s="76">
        <f t="shared" si="24"/>
        <v>680000</v>
      </c>
      <c r="BB58" s="78">
        <f t="shared" si="25"/>
        <v>520000</v>
      </c>
    </row>
    <row r="59" spans="1:54" s="5" customFormat="1" ht="12.75">
      <c r="A59" s="144">
        <v>8</v>
      </c>
      <c r="B59" s="79" t="s">
        <v>61</v>
      </c>
      <c r="C59" s="62">
        <v>120</v>
      </c>
      <c r="D59" s="62" t="s">
        <v>62</v>
      </c>
      <c r="E59" s="62" t="s">
        <v>97</v>
      </c>
      <c r="F59" s="62" t="s">
        <v>98</v>
      </c>
      <c r="G59" s="62">
        <v>1029</v>
      </c>
      <c r="H59" s="62" t="s">
        <v>65</v>
      </c>
      <c r="I59" s="67" t="s">
        <v>66</v>
      </c>
      <c r="J59" s="62"/>
      <c r="K59" s="64">
        <v>42486</v>
      </c>
      <c r="L59" s="65">
        <v>42613</v>
      </c>
      <c r="M59" s="65">
        <f t="shared" si="31"/>
        <v>45535</v>
      </c>
      <c r="N59" s="65">
        <v>42614</v>
      </c>
      <c r="O59" s="158" t="str">
        <f t="shared" si="16"/>
        <v>1</v>
      </c>
      <c r="P59" s="66">
        <f t="shared" si="17"/>
        <v>90</v>
      </c>
      <c r="Q59" s="162" t="s">
        <v>353</v>
      </c>
      <c r="R59" s="66"/>
      <c r="S59" s="67">
        <v>120</v>
      </c>
      <c r="T59" s="68">
        <v>1200000</v>
      </c>
      <c r="U59" s="69">
        <v>3</v>
      </c>
      <c r="V59" s="69">
        <v>2017</v>
      </c>
      <c r="W59" s="70"/>
      <c r="X59" s="70">
        <f t="shared" si="2"/>
        <v>10</v>
      </c>
      <c r="Y59" s="70">
        <f t="shared" si="3"/>
        <v>22</v>
      </c>
      <c r="Z59" s="70">
        <f t="shared" si="18"/>
        <v>34</v>
      </c>
      <c r="AA59" s="70">
        <f t="shared" si="18"/>
        <v>46</v>
      </c>
      <c r="AB59" s="70">
        <f t="shared" si="19"/>
        <v>51</v>
      </c>
      <c r="AC59" s="71">
        <f>+P59-AB59</f>
        <v>39</v>
      </c>
      <c r="AD59" s="71">
        <f t="shared" si="33"/>
        <v>13333.333333333334</v>
      </c>
      <c r="AE59" s="70">
        <f t="shared" si="40"/>
        <v>0</v>
      </c>
      <c r="AF59" s="72">
        <f t="shared" si="34"/>
        <v>133333.33333333334</v>
      </c>
      <c r="AG59" s="70">
        <f t="shared" si="6"/>
        <v>133333.33333333334</v>
      </c>
      <c r="AH59" s="70">
        <f t="shared" si="35"/>
        <v>160000</v>
      </c>
      <c r="AI59" s="70">
        <f t="shared" si="8"/>
        <v>293333.33333333337</v>
      </c>
      <c r="AJ59" s="70">
        <f t="shared" si="36"/>
        <v>906666.66666666663</v>
      </c>
      <c r="AK59" s="72">
        <f t="shared" si="20"/>
        <v>160000</v>
      </c>
      <c r="AL59" s="72">
        <f t="shared" si="10"/>
        <v>453333.33333333337</v>
      </c>
      <c r="AM59" s="73">
        <f t="shared" si="37"/>
        <v>746666.66666666663</v>
      </c>
      <c r="AO59" s="73">
        <f t="shared" si="12"/>
        <v>13333.333333333334</v>
      </c>
      <c r="AP59" s="72">
        <f t="shared" si="13"/>
        <v>160000</v>
      </c>
      <c r="AQ59" s="73">
        <f t="shared" si="42"/>
        <v>160000</v>
      </c>
      <c r="AR59" s="73">
        <f t="shared" si="42"/>
        <v>160000</v>
      </c>
      <c r="AS59" s="73">
        <f t="shared" si="42"/>
        <v>160000</v>
      </c>
      <c r="AT59" s="73">
        <f t="shared" si="42"/>
        <v>160000</v>
      </c>
      <c r="AU59" s="74">
        <f t="shared" si="14"/>
        <v>106666.66666666667</v>
      </c>
      <c r="AW59" s="75">
        <f t="shared" si="38"/>
        <v>160000</v>
      </c>
      <c r="AX59" s="76">
        <f t="shared" si="22"/>
        <v>613333.33333333337</v>
      </c>
      <c r="AY59" s="77">
        <f t="shared" si="41"/>
        <v>586666.66666666663</v>
      </c>
      <c r="AZ59" s="75">
        <f t="shared" si="23"/>
        <v>66666.666666666672</v>
      </c>
      <c r="BA59" s="76">
        <f t="shared" si="24"/>
        <v>680000</v>
      </c>
      <c r="BB59" s="78">
        <f t="shared" si="25"/>
        <v>520000</v>
      </c>
    </row>
    <row r="60" spans="1:54" s="5" customFormat="1" ht="12.75">
      <c r="A60" s="144">
        <v>8</v>
      </c>
      <c r="B60" s="79" t="s">
        <v>61</v>
      </c>
      <c r="C60" s="62">
        <v>117</v>
      </c>
      <c r="D60" s="62" t="s">
        <v>62</v>
      </c>
      <c r="E60" s="62" t="s">
        <v>99</v>
      </c>
      <c r="F60" s="62" t="s">
        <v>100</v>
      </c>
      <c r="G60" s="62">
        <v>492</v>
      </c>
      <c r="H60" s="62" t="s">
        <v>65</v>
      </c>
      <c r="I60" s="67" t="s">
        <v>66</v>
      </c>
      <c r="J60" s="62"/>
      <c r="K60" s="64">
        <v>42493</v>
      </c>
      <c r="L60" s="65">
        <v>42613</v>
      </c>
      <c r="M60" s="65">
        <f t="shared" si="31"/>
        <v>45535</v>
      </c>
      <c r="N60" s="65">
        <v>42614</v>
      </c>
      <c r="O60" s="158" t="str">
        <f t="shared" si="16"/>
        <v>1</v>
      </c>
      <c r="P60" s="66">
        <f t="shared" si="17"/>
        <v>90</v>
      </c>
      <c r="Q60" s="162" t="s">
        <v>353</v>
      </c>
      <c r="R60" s="66"/>
      <c r="S60" s="67">
        <v>120</v>
      </c>
      <c r="T60" s="68">
        <v>3821054</v>
      </c>
      <c r="U60" s="69">
        <v>3</v>
      </c>
      <c r="V60" s="69">
        <v>2017</v>
      </c>
      <c r="W60" s="70"/>
      <c r="X60" s="70">
        <f t="shared" si="2"/>
        <v>10</v>
      </c>
      <c r="Y60" s="70">
        <f t="shared" si="3"/>
        <v>22</v>
      </c>
      <c r="Z60" s="70">
        <f t="shared" si="18"/>
        <v>34</v>
      </c>
      <c r="AA60" s="70">
        <f t="shared" si="18"/>
        <v>46</v>
      </c>
      <c r="AB60" s="70">
        <f t="shared" si="19"/>
        <v>51</v>
      </c>
      <c r="AC60" s="71">
        <f>+P60-AB60</f>
        <v>39</v>
      </c>
      <c r="AD60" s="70">
        <f t="shared" si="33"/>
        <v>42456.155555555553</v>
      </c>
      <c r="AE60" s="70">
        <f t="shared" si="40"/>
        <v>0</v>
      </c>
      <c r="AF60" s="72">
        <f t="shared" si="34"/>
        <v>424561.5555555555</v>
      </c>
      <c r="AG60" s="70">
        <f t="shared" si="6"/>
        <v>424561.5555555555</v>
      </c>
      <c r="AH60" s="70">
        <f t="shared" si="35"/>
        <v>509473.86666666664</v>
      </c>
      <c r="AI60" s="70">
        <f t="shared" si="8"/>
        <v>934035.4222222222</v>
      </c>
      <c r="AJ60" s="70">
        <f t="shared" si="36"/>
        <v>2887018.5777777778</v>
      </c>
      <c r="AK60" s="72">
        <f t="shared" si="20"/>
        <v>509473.86666666664</v>
      </c>
      <c r="AL60" s="72">
        <f t="shared" si="10"/>
        <v>1443509.2888888889</v>
      </c>
      <c r="AM60" s="73">
        <f t="shared" si="37"/>
        <v>2377544.7111111111</v>
      </c>
      <c r="AO60" s="73">
        <f t="shared" si="12"/>
        <v>42456.155555555553</v>
      </c>
      <c r="AP60" s="72">
        <f t="shared" si="13"/>
        <v>509473.86666666664</v>
      </c>
      <c r="AQ60" s="73">
        <f t="shared" si="42"/>
        <v>509473.86666666664</v>
      </c>
      <c r="AR60" s="73">
        <f t="shared" si="42"/>
        <v>509473.86666666664</v>
      </c>
      <c r="AS60" s="73">
        <f t="shared" si="42"/>
        <v>509473.86666666664</v>
      </c>
      <c r="AT60" s="73">
        <f t="shared" si="42"/>
        <v>509473.86666666664</v>
      </c>
      <c r="AU60" s="74">
        <f t="shared" si="14"/>
        <v>339649.24444444443</v>
      </c>
      <c r="AW60" s="75">
        <f t="shared" si="38"/>
        <v>509473.86666666664</v>
      </c>
      <c r="AX60" s="76">
        <f t="shared" si="22"/>
        <v>1952983.1555555556</v>
      </c>
      <c r="AY60" s="77">
        <f t="shared" si="41"/>
        <v>1868070.8444444444</v>
      </c>
      <c r="AZ60" s="75">
        <f t="shared" si="23"/>
        <v>212280.77777777775</v>
      </c>
      <c r="BA60" s="76">
        <f t="shared" si="24"/>
        <v>2165263.9333333336</v>
      </c>
      <c r="BB60" s="78">
        <f t="shared" si="25"/>
        <v>1655790.0666666664</v>
      </c>
    </row>
    <row r="61" spans="1:54" s="5" customFormat="1" ht="12.75">
      <c r="A61" s="144">
        <v>8</v>
      </c>
      <c r="B61" s="79" t="s">
        <v>61</v>
      </c>
      <c r="C61" s="62">
        <v>118</v>
      </c>
      <c r="D61" s="62" t="s">
        <v>62</v>
      </c>
      <c r="E61" s="62" t="s">
        <v>101</v>
      </c>
      <c r="F61" s="62" t="s">
        <v>100</v>
      </c>
      <c r="G61" s="62">
        <v>493</v>
      </c>
      <c r="H61" s="62" t="s">
        <v>65</v>
      </c>
      <c r="I61" s="67" t="s">
        <v>66</v>
      </c>
      <c r="J61" s="62"/>
      <c r="K61" s="64">
        <v>42493</v>
      </c>
      <c r="L61" s="65">
        <v>42613</v>
      </c>
      <c r="M61" s="65">
        <f t="shared" si="31"/>
        <v>45535</v>
      </c>
      <c r="N61" s="65">
        <v>42614</v>
      </c>
      <c r="O61" s="158" t="str">
        <f t="shared" si="16"/>
        <v>1</v>
      </c>
      <c r="P61" s="66">
        <f t="shared" si="17"/>
        <v>90</v>
      </c>
      <c r="Q61" s="162" t="s">
        <v>353</v>
      </c>
      <c r="R61" s="66"/>
      <c r="S61" s="67">
        <v>120</v>
      </c>
      <c r="T61" s="68">
        <v>799538</v>
      </c>
      <c r="U61" s="69">
        <v>3</v>
      </c>
      <c r="V61" s="69">
        <v>2017</v>
      </c>
      <c r="W61" s="70"/>
      <c r="X61" s="70">
        <f t="shared" si="2"/>
        <v>10</v>
      </c>
      <c r="Y61" s="70">
        <f t="shared" si="3"/>
        <v>22</v>
      </c>
      <c r="Z61" s="70">
        <f t="shared" si="18"/>
        <v>34</v>
      </c>
      <c r="AA61" s="70">
        <f t="shared" si="18"/>
        <v>46</v>
      </c>
      <c r="AB61" s="70">
        <f t="shared" si="19"/>
        <v>51</v>
      </c>
      <c r="AC61" s="71">
        <f>+P61-AB61</f>
        <v>39</v>
      </c>
      <c r="AD61" s="70">
        <f t="shared" si="33"/>
        <v>8883.7555555555555</v>
      </c>
      <c r="AE61" s="70">
        <f t="shared" si="40"/>
        <v>0</v>
      </c>
      <c r="AF61" s="72">
        <f t="shared" si="34"/>
        <v>88837.555555555562</v>
      </c>
      <c r="AG61" s="70">
        <f t="shared" si="6"/>
        <v>88837.555555555562</v>
      </c>
      <c r="AH61" s="70">
        <f t="shared" si="35"/>
        <v>106605.06666666667</v>
      </c>
      <c r="AI61" s="70">
        <f t="shared" si="8"/>
        <v>195442.62222222221</v>
      </c>
      <c r="AJ61" s="70">
        <f t="shared" si="36"/>
        <v>604095.37777777785</v>
      </c>
      <c r="AK61" s="72">
        <f t="shared" si="20"/>
        <v>106605.06666666667</v>
      </c>
      <c r="AL61" s="72">
        <f t="shared" si="10"/>
        <v>302047.68888888886</v>
      </c>
      <c r="AM61" s="73">
        <f t="shared" si="37"/>
        <v>497490.31111111114</v>
      </c>
      <c r="AO61" s="73">
        <f t="shared" si="12"/>
        <v>8883.7555555555555</v>
      </c>
      <c r="AP61" s="72">
        <f t="shared" si="13"/>
        <v>106605.06666666667</v>
      </c>
      <c r="AQ61" s="73">
        <f t="shared" si="42"/>
        <v>106605.06666666667</v>
      </c>
      <c r="AR61" s="73">
        <f t="shared" si="42"/>
        <v>106605.06666666667</v>
      </c>
      <c r="AS61" s="73">
        <f t="shared" si="42"/>
        <v>106605.06666666667</v>
      </c>
      <c r="AT61" s="73">
        <f t="shared" si="42"/>
        <v>106605.06666666667</v>
      </c>
      <c r="AU61" s="74">
        <f t="shared" si="14"/>
        <v>71070.044444444444</v>
      </c>
      <c r="AW61" s="75">
        <f t="shared" si="38"/>
        <v>106605.06666666667</v>
      </c>
      <c r="AX61" s="76">
        <f t="shared" si="22"/>
        <v>408652.75555555552</v>
      </c>
      <c r="AY61" s="77">
        <f t="shared" si="41"/>
        <v>390885.24444444448</v>
      </c>
      <c r="AZ61" s="75">
        <f t="shared" si="23"/>
        <v>44418.777777777781</v>
      </c>
      <c r="BA61" s="76">
        <f t="shared" si="24"/>
        <v>453071.53333333333</v>
      </c>
      <c r="BB61" s="78">
        <f t="shared" si="25"/>
        <v>346466.46666666667</v>
      </c>
    </row>
    <row r="62" spans="1:54" s="5" customFormat="1" ht="12.75">
      <c r="A62" s="144">
        <v>8</v>
      </c>
      <c r="B62" s="79" t="s">
        <v>61</v>
      </c>
      <c r="C62" s="62">
        <v>119</v>
      </c>
      <c r="D62" s="62" t="s">
        <v>62</v>
      </c>
      <c r="E62" s="62" t="s">
        <v>102</v>
      </c>
      <c r="F62" s="62" t="s">
        <v>100</v>
      </c>
      <c r="G62" s="62">
        <v>494</v>
      </c>
      <c r="H62" s="62" t="s">
        <v>65</v>
      </c>
      <c r="I62" s="63" t="s">
        <v>66</v>
      </c>
      <c r="J62" s="62"/>
      <c r="K62" s="64">
        <v>42493</v>
      </c>
      <c r="L62" s="65">
        <v>42613</v>
      </c>
      <c r="M62" s="65">
        <f t="shared" si="31"/>
        <v>45535</v>
      </c>
      <c r="N62" s="65">
        <v>42614</v>
      </c>
      <c r="O62" s="158" t="str">
        <f t="shared" si="16"/>
        <v>1</v>
      </c>
      <c r="P62" s="66">
        <f t="shared" si="17"/>
        <v>90</v>
      </c>
      <c r="Q62" s="162" t="s">
        <v>353</v>
      </c>
      <c r="R62" s="66"/>
      <c r="S62" s="67">
        <v>120</v>
      </c>
      <c r="T62" s="68">
        <v>463500</v>
      </c>
      <c r="U62" s="69">
        <v>3</v>
      </c>
      <c r="V62" s="69">
        <v>2017</v>
      </c>
      <c r="W62" s="70"/>
      <c r="X62" s="70">
        <f t="shared" si="2"/>
        <v>10</v>
      </c>
      <c r="Y62" s="70">
        <f t="shared" si="3"/>
        <v>22</v>
      </c>
      <c r="Z62" s="70">
        <f t="shared" si="18"/>
        <v>34</v>
      </c>
      <c r="AA62" s="70">
        <f t="shared" si="18"/>
        <v>46</v>
      </c>
      <c r="AB62" s="70">
        <f t="shared" si="19"/>
        <v>51</v>
      </c>
      <c r="AC62" s="71">
        <f>+P62-AB62</f>
        <v>39</v>
      </c>
      <c r="AD62" s="70">
        <f t="shared" si="33"/>
        <v>5150</v>
      </c>
      <c r="AE62" s="70">
        <f t="shared" si="40"/>
        <v>0</v>
      </c>
      <c r="AF62" s="72">
        <f t="shared" si="34"/>
        <v>51500</v>
      </c>
      <c r="AG62" s="70">
        <f t="shared" si="6"/>
        <v>51500</v>
      </c>
      <c r="AH62" s="70">
        <f t="shared" si="35"/>
        <v>61800</v>
      </c>
      <c r="AI62" s="70">
        <f t="shared" si="8"/>
        <v>113300</v>
      </c>
      <c r="AJ62" s="70">
        <f t="shared" si="36"/>
        <v>350200</v>
      </c>
      <c r="AK62" s="72">
        <f t="shared" si="20"/>
        <v>61800</v>
      </c>
      <c r="AL62" s="72">
        <f t="shared" si="10"/>
        <v>175100</v>
      </c>
      <c r="AM62" s="73">
        <f t="shared" si="37"/>
        <v>288400</v>
      </c>
      <c r="AO62" s="73">
        <f t="shared" si="12"/>
        <v>5150</v>
      </c>
      <c r="AP62" s="72">
        <f t="shared" si="13"/>
        <v>61800</v>
      </c>
      <c r="AQ62" s="73">
        <f t="shared" si="42"/>
        <v>61800</v>
      </c>
      <c r="AR62" s="73">
        <f t="shared" si="42"/>
        <v>61800</v>
      </c>
      <c r="AS62" s="73">
        <f t="shared" si="42"/>
        <v>61800</v>
      </c>
      <c r="AT62" s="73">
        <f t="shared" si="42"/>
        <v>61800</v>
      </c>
      <c r="AU62" s="74">
        <f t="shared" si="14"/>
        <v>41200</v>
      </c>
      <c r="AW62" s="75">
        <f t="shared" si="38"/>
        <v>61800</v>
      </c>
      <c r="AX62" s="76">
        <f t="shared" si="22"/>
        <v>236900</v>
      </c>
      <c r="AY62" s="77">
        <f t="shared" si="41"/>
        <v>226600</v>
      </c>
      <c r="AZ62" s="75">
        <f t="shared" si="23"/>
        <v>25750</v>
      </c>
      <c r="BA62" s="76">
        <f t="shared" si="24"/>
        <v>262650</v>
      </c>
      <c r="BB62" s="78">
        <f t="shared" si="25"/>
        <v>200850</v>
      </c>
    </row>
    <row r="63" spans="1:54" s="5" customFormat="1" ht="12.75">
      <c r="A63" s="144">
        <v>8</v>
      </c>
      <c r="B63" s="79" t="s">
        <v>61</v>
      </c>
      <c r="C63" s="62">
        <v>89</v>
      </c>
      <c r="D63" s="62" t="s">
        <v>62</v>
      </c>
      <c r="E63" s="63" t="s">
        <v>103</v>
      </c>
      <c r="F63" s="63" t="s">
        <v>104</v>
      </c>
      <c r="G63" s="63">
        <v>34355</v>
      </c>
      <c r="H63" s="63" t="s">
        <v>65</v>
      </c>
      <c r="I63" s="63" t="s">
        <v>66</v>
      </c>
      <c r="J63" s="63"/>
      <c r="K63" s="80">
        <v>42494</v>
      </c>
      <c r="L63" s="65">
        <v>42613</v>
      </c>
      <c r="M63" s="65">
        <f t="shared" si="31"/>
        <v>45535</v>
      </c>
      <c r="N63" s="65">
        <v>42614</v>
      </c>
      <c r="O63" s="158" t="str">
        <f t="shared" si="16"/>
        <v>1</v>
      </c>
      <c r="P63" s="66">
        <f t="shared" si="17"/>
        <v>90</v>
      </c>
      <c r="Q63" s="162" t="s">
        <v>353</v>
      </c>
      <c r="R63" s="66"/>
      <c r="S63" s="67">
        <v>120</v>
      </c>
      <c r="T63" s="81">
        <v>5017</v>
      </c>
      <c r="U63" s="69">
        <v>3</v>
      </c>
      <c r="V63" s="69">
        <v>2017</v>
      </c>
      <c r="W63" s="70"/>
      <c r="X63" s="70">
        <f t="shared" si="2"/>
        <v>10</v>
      </c>
      <c r="Y63" s="70">
        <f t="shared" si="3"/>
        <v>22</v>
      </c>
      <c r="Z63" s="70">
        <f t="shared" si="18"/>
        <v>34</v>
      </c>
      <c r="AA63" s="70">
        <f t="shared" si="18"/>
        <v>46</v>
      </c>
      <c r="AB63" s="70">
        <f t="shared" si="19"/>
        <v>51</v>
      </c>
      <c r="AC63" s="71">
        <f>+P63-AB63</f>
        <v>39</v>
      </c>
      <c r="AD63" s="71">
        <f t="shared" si="33"/>
        <v>55.744444444444447</v>
      </c>
      <c r="AE63" s="70">
        <f t="shared" si="40"/>
        <v>0</v>
      </c>
      <c r="AF63" s="72">
        <f t="shared" si="34"/>
        <v>557.44444444444446</v>
      </c>
      <c r="AG63" s="70">
        <f t="shared" si="6"/>
        <v>557.44444444444446</v>
      </c>
      <c r="AH63" s="70">
        <f t="shared" si="35"/>
        <v>668.93333333333339</v>
      </c>
      <c r="AI63" s="70">
        <f t="shared" si="8"/>
        <v>1226.3777777777777</v>
      </c>
      <c r="AJ63" s="70">
        <f t="shared" si="36"/>
        <v>3790.6222222222223</v>
      </c>
      <c r="AK63" s="72">
        <f t="shared" si="20"/>
        <v>668.93333333333339</v>
      </c>
      <c r="AL63" s="72">
        <f t="shared" si="10"/>
        <v>1895.3111111111111</v>
      </c>
      <c r="AM63" s="73">
        <f t="shared" si="37"/>
        <v>3121.6888888888889</v>
      </c>
      <c r="AO63" s="73">
        <f t="shared" si="12"/>
        <v>55.744444444444447</v>
      </c>
      <c r="AP63" s="72">
        <f t="shared" si="13"/>
        <v>668.93333333333339</v>
      </c>
      <c r="AQ63" s="73">
        <f t="shared" si="42"/>
        <v>668.93333333333339</v>
      </c>
      <c r="AR63" s="73">
        <f t="shared" si="42"/>
        <v>668.93333333333339</v>
      </c>
      <c r="AS63" s="73">
        <f t="shared" si="42"/>
        <v>668.93333333333339</v>
      </c>
      <c r="AT63" s="73">
        <f t="shared" si="42"/>
        <v>668.93333333333339</v>
      </c>
      <c r="AU63" s="74">
        <f t="shared" si="14"/>
        <v>445.95555555555558</v>
      </c>
      <c r="AW63" s="75">
        <f t="shared" si="38"/>
        <v>668.93333333333339</v>
      </c>
      <c r="AX63" s="76">
        <f t="shared" si="22"/>
        <v>2564.2444444444445</v>
      </c>
      <c r="AY63" s="77">
        <f t="shared" si="41"/>
        <v>2452.7555555555555</v>
      </c>
      <c r="AZ63" s="75">
        <f t="shared" si="23"/>
        <v>278.72222222222223</v>
      </c>
      <c r="BA63" s="76">
        <f t="shared" si="24"/>
        <v>2842.9666666666667</v>
      </c>
      <c r="BB63" s="78">
        <f t="shared" si="25"/>
        <v>2174.0333333333333</v>
      </c>
    </row>
    <row r="64" spans="1:54" s="5" customFormat="1" ht="12.75">
      <c r="A64" s="144">
        <v>8</v>
      </c>
      <c r="B64" s="79" t="s">
        <v>61</v>
      </c>
      <c r="C64" s="62">
        <v>89</v>
      </c>
      <c r="D64" s="62" t="s">
        <v>62</v>
      </c>
      <c r="E64" s="63" t="s">
        <v>105</v>
      </c>
      <c r="F64" s="63" t="s">
        <v>104</v>
      </c>
      <c r="G64" s="63">
        <v>34355</v>
      </c>
      <c r="H64" s="63" t="s">
        <v>65</v>
      </c>
      <c r="I64" s="63" t="s">
        <v>66</v>
      </c>
      <c r="J64" s="63"/>
      <c r="K64" s="80">
        <v>42494</v>
      </c>
      <c r="L64" s="65">
        <v>42613</v>
      </c>
      <c r="M64" s="65">
        <f t="shared" si="31"/>
        <v>45535</v>
      </c>
      <c r="N64" s="65">
        <v>42614</v>
      </c>
      <c r="O64" s="158" t="str">
        <f t="shared" si="16"/>
        <v>1</v>
      </c>
      <c r="P64" s="66">
        <f t="shared" si="17"/>
        <v>90</v>
      </c>
      <c r="Q64" s="162" t="s">
        <v>353</v>
      </c>
      <c r="R64" s="66"/>
      <c r="S64" s="67">
        <v>120</v>
      </c>
      <c r="T64" s="81">
        <v>1782</v>
      </c>
      <c r="U64" s="69">
        <v>3</v>
      </c>
      <c r="V64" s="69">
        <v>2017</v>
      </c>
      <c r="W64" s="70"/>
      <c r="X64" s="70">
        <f t="shared" si="2"/>
        <v>10</v>
      </c>
      <c r="Y64" s="70">
        <f t="shared" si="3"/>
        <v>22</v>
      </c>
      <c r="Z64" s="70">
        <f t="shared" si="18"/>
        <v>34</v>
      </c>
      <c r="AA64" s="70">
        <f t="shared" si="18"/>
        <v>46</v>
      </c>
      <c r="AB64" s="70">
        <f t="shared" si="19"/>
        <v>51</v>
      </c>
      <c r="AC64" s="71">
        <f>+P64-AB64</f>
        <v>39</v>
      </c>
      <c r="AD64" s="71">
        <f t="shared" si="33"/>
        <v>19.8</v>
      </c>
      <c r="AE64" s="71">
        <f t="shared" si="40"/>
        <v>0</v>
      </c>
      <c r="AF64" s="72">
        <f t="shared" si="34"/>
        <v>198</v>
      </c>
      <c r="AG64" s="71">
        <f t="shared" si="6"/>
        <v>198</v>
      </c>
      <c r="AH64" s="71">
        <f t="shared" si="35"/>
        <v>237.60000000000002</v>
      </c>
      <c r="AI64" s="70">
        <f t="shared" si="8"/>
        <v>435.6</v>
      </c>
      <c r="AJ64" s="70">
        <f t="shared" si="36"/>
        <v>1346.4</v>
      </c>
      <c r="AK64" s="72">
        <f t="shared" si="20"/>
        <v>237.60000000000002</v>
      </c>
      <c r="AL64" s="72">
        <f t="shared" si="10"/>
        <v>673.2</v>
      </c>
      <c r="AM64" s="73">
        <f t="shared" si="37"/>
        <v>1108.8</v>
      </c>
      <c r="AO64" s="73">
        <f t="shared" si="12"/>
        <v>19.8</v>
      </c>
      <c r="AP64" s="72">
        <f t="shared" si="13"/>
        <v>237.60000000000002</v>
      </c>
      <c r="AQ64" s="73">
        <f t="shared" si="42"/>
        <v>237.60000000000002</v>
      </c>
      <c r="AR64" s="73">
        <f t="shared" si="42"/>
        <v>237.60000000000002</v>
      </c>
      <c r="AS64" s="73">
        <f t="shared" si="42"/>
        <v>237.60000000000002</v>
      </c>
      <c r="AT64" s="73">
        <f t="shared" si="42"/>
        <v>237.60000000000002</v>
      </c>
      <c r="AU64" s="74">
        <f t="shared" si="14"/>
        <v>158.4</v>
      </c>
      <c r="AW64" s="75">
        <f t="shared" si="38"/>
        <v>237.60000000000002</v>
      </c>
      <c r="AX64" s="76">
        <f t="shared" si="22"/>
        <v>910.80000000000007</v>
      </c>
      <c r="AY64" s="77">
        <f t="shared" si="41"/>
        <v>871.19999999999993</v>
      </c>
      <c r="AZ64" s="75">
        <f t="shared" si="23"/>
        <v>99</v>
      </c>
      <c r="BA64" s="76">
        <f t="shared" si="24"/>
        <v>1009.8000000000001</v>
      </c>
      <c r="BB64" s="78">
        <f t="shared" si="25"/>
        <v>772.19999999999993</v>
      </c>
    </row>
    <row r="65" spans="1:54" s="5" customFormat="1" ht="12.75">
      <c r="A65" s="144">
        <v>8</v>
      </c>
      <c r="B65" s="79" t="s">
        <v>61</v>
      </c>
      <c r="C65" s="62">
        <v>91</v>
      </c>
      <c r="D65" s="62" t="s">
        <v>62</v>
      </c>
      <c r="E65" s="63" t="s">
        <v>106</v>
      </c>
      <c r="F65" s="63" t="s">
        <v>107</v>
      </c>
      <c r="G65" s="63">
        <v>213265</v>
      </c>
      <c r="H65" s="63" t="s">
        <v>65</v>
      </c>
      <c r="I65" s="67" t="s">
        <v>66</v>
      </c>
      <c r="J65" s="63"/>
      <c r="K65" s="80">
        <v>42499</v>
      </c>
      <c r="L65" s="65">
        <v>42613</v>
      </c>
      <c r="M65" s="65">
        <f t="shared" si="31"/>
        <v>45535</v>
      </c>
      <c r="N65" s="65">
        <v>42614</v>
      </c>
      <c r="O65" s="158" t="str">
        <f t="shared" si="16"/>
        <v>1</v>
      </c>
      <c r="P65" s="66">
        <f t="shared" si="17"/>
        <v>90</v>
      </c>
      <c r="Q65" s="162" t="s">
        <v>353</v>
      </c>
      <c r="R65" s="66"/>
      <c r="S65" s="67">
        <v>120</v>
      </c>
      <c r="T65" s="81">
        <v>650200</v>
      </c>
      <c r="U65" s="69">
        <v>3</v>
      </c>
      <c r="V65" s="69">
        <v>2017</v>
      </c>
      <c r="W65" s="70"/>
      <c r="X65" s="70">
        <f t="shared" si="2"/>
        <v>10</v>
      </c>
      <c r="Y65" s="70">
        <f t="shared" si="3"/>
        <v>22</v>
      </c>
      <c r="Z65" s="70">
        <f t="shared" si="18"/>
        <v>34</v>
      </c>
      <c r="AA65" s="70">
        <f t="shared" si="18"/>
        <v>46</v>
      </c>
      <c r="AB65" s="70">
        <f t="shared" si="19"/>
        <v>51</v>
      </c>
      <c r="AC65" s="71">
        <f>+P65-AB65</f>
        <v>39</v>
      </c>
      <c r="AD65" s="71">
        <f t="shared" si="33"/>
        <v>7224.4444444444443</v>
      </c>
      <c r="AE65" s="71">
        <f t="shared" si="40"/>
        <v>0</v>
      </c>
      <c r="AF65" s="72">
        <f t="shared" si="34"/>
        <v>72244.444444444438</v>
      </c>
      <c r="AG65" s="71">
        <f t="shared" si="6"/>
        <v>72244.444444444438</v>
      </c>
      <c r="AH65" s="71">
        <f t="shared" si="35"/>
        <v>86693.333333333328</v>
      </c>
      <c r="AI65" s="70">
        <f t="shared" si="8"/>
        <v>158937.77777777775</v>
      </c>
      <c r="AJ65" s="70">
        <f t="shared" si="36"/>
        <v>491262.22222222225</v>
      </c>
      <c r="AK65" s="72">
        <f t="shared" si="20"/>
        <v>86693.333333333328</v>
      </c>
      <c r="AL65" s="72">
        <f t="shared" si="10"/>
        <v>245631.11111111107</v>
      </c>
      <c r="AM65" s="73">
        <f t="shared" si="37"/>
        <v>404568.88888888893</v>
      </c>
      <c r="AO65" s="73">
        <f t="shared" si="12"/>
        <v>7224.4444444444443</v>
      </c>
      <c r="AP65" s="72">
        <f t="shared" si="13"/>
        <v>86693.333333333328</v>
      </c>
      <c r="AQ65" s="73">
        <f t="shared" si="42"/>
        <v>86693.333333333328</v>
      </c>
      <c r="AR65" s="73">
        <f t="shared" si="42"/>
        <v>86693.333333333328</v>
      </c>
      <c r="AS65" s="73">
        <f t="shared" si="42"/>
        <v>86693.333333333328</v>
      </c>
      <c r="AT65" s="73">
        <f t="shared" si="42"/>
        <v>86693.333333333328</v>
      </c>
      <c r="AU65" s="74">
        <f t="shared" si="14"/>
        <v>57795.555555555555</v>
      </c>
      <c r="AW65" s="75">
        <f t="shared" si="38"/>
        <v>86693.333333333328</v>
      </c>
      <c r="AX65" s="76">
        <f t="shared" si="22"/>
        <v>332324.44444444438</v>
      </c>
      <c r="AY65" s="77">
        <f t="shared" si="41"/>
        <v>317875.55555555562</v>
      </c>
      <c r="AZ65" s="75">
        <f t="shared" si="23"/>
        <v>36122.222222222219</v>
      </c>
      <c r="BA65" s="76">
        <f t="shared" si="24"/>
        <v>368446.66666666663</v>
      </c>
      <c r="BB65" s="78">
        <f t="shared" si="25"/>
        <v>281753.33333333337</v>
      </c>
    </row>
    <row r="66" spans="1:54" s="5" customFormat="1" ht="12.75">
      <c r="A66" s="144">
        <v>8</v>
      </c>
      <c r="B66" s="79" t="s">
        <v>61</v>
      </c>
      <c r="C66" s="63">
        <v>66</v>
      </c>
      <c r="D66" s="63" t="s">
        <v>62</v>
      </c>
      <c r="E66" s="63" t="s">
        <v>66</v>
      </c>
      <c r="F66" s="63" t="s">
        <v>76</v>
      </c>
      <c r="G66" s="63">
        <v>172</v>
      </c>
      <c r="H66" s="63" t="s">
        <v>65</v>
      </c>
      <c r="I66" s="63" t="s">
        <v>66</v>
      </c>
      <c r="J66" s="63"/>
      <c r="K66" s="80">
        <v>42501</v>
      </c>
      <c r="L66" s="65">
        <v>42613</v>
      </c>
      <c r="M66" s="65">
        <f t="shared" si="31"/>
        <v>45535</v>
      </c>
      <c r="N66" s="65">
        <v>42614</v>
      </c>
      <c r="O66" s="158" t="str">
        <f t="shared" si="16"/>
        <v>1</v>
      </c>
      <c r="P66" s="66">
        <f t="shared" si="17"/>
        <v>90</v>
      </c>
      <c r="Q66" s="162" t="s">
        <v>353</v>
      </c>
      <c r="R66" s="66"/>
      <c r="S66" s="67">
        <v>120</v>
      </c>
      <c r="T66" s="81">
        <v>6649221</v>
      </c>
      <c r="U66" s="69">
        <v>3</v>
      </c>
      <c r="V66" s="69">
        <v>2017</v>
      </c>
      <c r="W66" s="82"/>
      <c r="X66" s="82">
        <f t="shared" si="2"/>
        <v>10</v>
      </c>
      <c r="Y66" s="82">
        <f t="shared" si="3"/>
        <v>22</v>
      </c>
      <c r="Z66" s="70">
        <f t="shared" si="18"/>
        <v>34</v>
      </c>
      <c r="AA66" s="70">
        <f t="shared" si="18"/>
        <v>46</v>
      </c>
      <c r="AB66" s="70">
        <f t="shared" si="19"/>
        <v>51</v>
      </c>
      <c r="AC66" s="71">
        <f>+P66-AB66</f>
        <v>39</v>
      </c>
      <c r="AD66" s="69">
        <f t="shared" si="33"/>
        <v>73880.233333333337</v>
      </c>
      <c r="AE66" s="69">
        <f>+(T66/P66)*W66</f>
        <v>0</v>
      </c>
      <c r="AF66" s="82">
        <f t="shared" si="34"/>
        <v>738802.33333333337</v>
      </c>
      <c r="AG66" s="69">
        <f t="shared" si="6"/>
        <v>738802.33333333337</v>
      </c>
      <c r="AH66" s="69">
        <f t="shared" si="35"/>
        <v>886562.8</v>
      </c>
      <c r="AI66" s="70">
        <f t="shared" si="8"/>
        <v>1625365.1333333333</v>
      </c>
      <c r="AJ66" s="70">
        <f t="shared" si="36"/>
        <v>5023855.8666666672</v>
      </c>
      <c r="AK66" s="72">
        <f t="shared" si="20"/>
        <v>886562.8</v>
      </c>
      <c r="AL66" s="72">
        <f t="shared" si="10"/>
        <v>2511927.9333333336</v>
      </c>
      <c r="AM66" s="73">
        <f t="shared" si="37"/>
        <v>4137293.0666666664</v>
      </c>
      <c r="AO66" s="73">
        <f t="shared" si="12"/>
        <v>73880.233333333337</v>
      </c>
      <c r="AP66" s="72">
        <f t="shared" si="13"/>
        <v>886562.8</v>
      </c>
      <c r="AQ66" s="73">
        <f t="shared" si="42"/>
        <v>886562.8</v>
      </c>
      <c r="AR66" s="73">
        <f t="shared" si="42"/>
        <v>886562.8</v>
      </c>
      <c r="AS66" s="73">
        <f t="shared" si="42"/>
        <v>886562.8</v>
      </c>
      <c r="AT66" s="73">
        <f t="shared" si="42"/>
        <v>886562.8</v>
      </c>
      <c r="AU66" s="74">
        <f t="shared" si="14"/>
        <v>591041.8666666667</v>
      </c>
      <c r="AW66" s="75">
        <f t="shared" si="38"/>
        <v>886562.8</v>
      </c>
      <c r="AX66" s="76">
        <f t="shared" si="22"/>
        <v>3398490.7333333334</v>
      </c>
      <c r="AY66" s="77">
        <f t="shared" si="41"/>
        <v>3250730.2666666666</v>
      </c>
      <c r="AZ66" s="75">
        <f t="shared" si="23"/>
        <v>369401.16666666669</v>
      </c>
      <c r="BA66" s="76">
        <f t="shared" si="24"/>
        <v>3767891.9</v>
      </c>
      <c r="BB66" s="78">
        <f t="shared" si="25"/>
        <v>2881329.1</v>
      </c>
    </row>
    <row r="67" spans="1:54" s="5" customFormat="1" ht="12.75">
      <c r="A67" s="144">
        <v>8</v>
      </c>
      <c r="B67" s="79" t="s">
        <v>61</v>
      </c>
      <c r="C67" s="62">
        <v>116</v>
      </c>
      <c r="D67" s="62" t="s">
        <v>62</v>
      </c>
      <c r="E67" s="62" t="s">
        <v>108</v>
      </c>
      <c r="F67" s="62" t="s">
        <v>109</v>
      </c>
      <c r="G67" s="62">
        <v>1</v>
      </c>
      <c r="H67" s="62" t="s">
        <v>65</v>
      </c>
      <c r="I67" s="63" t="s">
        <v>66</v>
      </c>
      <c r="J67" s="62"/>
      <c r="K67" s="64">
        <v>42507</v>
      </c>
      <c r="L67" s="65">
        <v>42613</v>
      </c>
      <c r="M67" s="65">
        <f t="shared" si="31"/>
        <v>45535</v>
      </c>
      <c r="N67" s="65">
        <v>42614</v>
      </c>
      <c r="O67" s="158" t="str">
        <f t="shared" si="16"/>
        <v>1</v>
      </c>
      <c r="P67" s="66">
        <f t="shared" si="17"/>
        <v>90</v>
      </c>
      <c r="Q67" s="162" t="s">
        <v>353</v>
      </c>
      <c r="R67" s="160"/>
      <c r="S67" s="63">
        <v>120</v>
      </c>
      <c r="T67" s="68">
        <v>205882</v>
      </c>
      <c r="U67" s="69">
        <v>3</v>
      </c>
      <c r="V67" s="69">
        <v>2017</v>
      </c>
      <c r="W67" s="70"/>
      <c r="X67" s="70">
        <f t="shared" si="2"/>
        <v>10</v>
      </c>
      <c r="Y67" s="70">
        <f t="shared" si="3"/>
        <v>22</v>
      </c>
      <c r="Z67" s="70">
        <f t="shared" si="18"/>
        <v>34</v>
      </c>
      <c r="AA67" s="70">
        <f t="shared" si="18"/>
        <v>46</v>
      </c>
      <c r="AB67" s="70">
        <f t="shared" si="19"/>
        <v>51</v>
      </c>
      <c r="AC67" s="71">
        <f>+P67-AB67</f>
        <v>39</v>
      </c>
      <c r="AD67" s="71">
        <f t="shared" si="33"/>
        <v>2287.5777777777776</v>
      </c>
      <c r="AE67" s="71">
        <f>+W67*AD67</f>
        <v>0</v>
      </c>
      <c r="AF67" s="72">
        <f t="shared" si="34"/>
        <v>22875.777777777774</v>
      </c>
      <c r="AG67" s="71">
        <f t="shared" si="6"/>
        <v>22875.777777777774</v>
      </c>
      <c r="AH67" s="71">
        <f t="shared" si="35"/>
        <v>27450.933333333331</v>
      </c>
      <c r="AI67" s="70">
        <f t="shared" si="8"/>
        <v>50326.711111111101</v>
      </c>
      <c r="AJ67" s="70">
        <f t="shared" si="36"/>
        <v>155555.2888888889</v>
      </c>
      <c r="AK67" s="72">
        <f t="shared" si="20"/>
        <v>27450.933333333331</v>
      </c>
      <c r="AL67" s="72">
        <f t="shared" si="10"/>
        <v>77777.644444444435</v>
      </c>
      <c r="AM67" s="73">
        <f t="shared" si="37"/>
        <v>128104.35555555556</v>
      </c>
      <c r="AO67" s="73">
        <f t="shared" si="12"/>
        <v>2287.5777777777776</v>
      </c>
      <c r="AP67" s="72">
        <f t="shared" si="13"/>
        <v>27450.933333333331</v>
      </c>
      <c r="AQ67" s="73">
        <f t="shared" si="42"/>
        <v>27450.933333333331</v>
      </c>
      <c r="AR67" s="73">
        <f t="shared" si="42"/>
        <v>27450.933333333331</v>
      </c>
      <c r="AS67" s="73">
        <f t="shared" si="42"/>
        <v>27450.933333333331</v>
      </c>
      <c r="AT67" s="73">
        <f t="shared" si="42"/>
        <v>27450.933333333331</v>
      </c>
      <c r="AU67" s="74">
        <f t="shared" si="14"/>
        <v>18300.62222222222</v>
      </c>
      <c r="AW67" s="75">
        <f t="shared" si="38"/>
        <v>27450.933333333331</v>
      </c>
      <c r="AX67" s="76">
        <f t="shared" si="22"/>
        <v>105228.57777777777</v>
      </c>
      <c r="AY67" s="77">
        <f t="shared" si="41"/>
        <v>100653.42222222223</v>
      </c>
      <c r="AZ67" s="75">
        <f t="shared" si="23"/>
        <v>11437.888888888887</v>
      </c>
      <c r="BA67" s="76">
        <f t="shared" si="24"/>
        <v>116666.46666666666</v>
      </c>
      <c r="BB67" s="78">
        <f t="shared" si="25"/>
        <v>89215.53333333334</v>
      </c>
    </row>
    <row r="68" spans="1:54" s="5" customFormat="1" ht="12.75">
      <c r="A68" s="144">
        <v>8</v>
      </c>
      <c r="B68" s="79" t="s">
        <v>61</v>
      </c>
      <c r="C68" s="63">
        <v>45</v>
      </c>
      <c r="D68" s="63" t="s">
        <v>62</v>
      </c>
      <c r="E68" s="63" t="s">
        <v>66</v>
      </c>
      <c r="F68" s="63" t="s">
        <v>110</v>
      </c>
      <c r="G68" s="63">
        <v>281</v>
      </c>
      <c r="H68" s="63" t="s">
        <v>65</v>
      </c>
      <c r="I68" s="67" t="s">
        <v>66</v>
      </c>
      <c r="J68" s="63"/>
      <c r="K68" s="80">
        <v>42515</v>
      </c>
      <c r="L68" s="65">
        <v>42613</v>
      </c>
      <c r="M68" s="65">
        <f t="shared" si="31"/>
        <v>45535</v>
      </c>
      <c r="N68" s="65">
        <v>42614</v>
      </c>
      <c r="O68" s="158" t="str">
        <f t="shared" si="16"/>
        <v>1</v>
      </c>
      <c r="P68" s="66">
        <f t="shared" si="17"/>
        <v>90</v>
      </c>
      <c r="Q68" s="162" t="s">
        <v>353</v>
      </c>
      <c r="R68" s="66"/>
      <c r="S68" s="67">
        <v>120</v>
      </c>
      <c r="T68" s="81">
        <v>2510600</v>
      </c>
      <c r="U68" s="69">
        <v>3</v>
      </c>
      <c r="V68" s="69">
        <v>2017</v>
      </c>
      <c r="W68" s="82"/>
      <c r="X68" s="82">
        <f t="shared" si="2"/>
        <v>10</v>
      </c>
      <c r="Y68" s="82">
        <f t="shared" si="3"/>
        <v>22</v>
      </c>
      <c r="Z68" s="70">
        <f t="shared" si="18"/>
        <v>34</v>
      </c>
      <c r="AA68" s="70">
        <f t="shared" si="18"/>
        <v>46</v>
      </c>
      <c r="AB68" s="70">
        <f t="shared" si="19"/>
        <v>51</v>
      </c>
      <c r="AC68" s="71">
        <f>+P68-AB68</f>
        <v>39</v>
      </c>
      <c r="AD68" s="69">
        <f t="shared" si="33"/>
        <v>27895.555555555555</v>
      </c>
      <c r="AE68" s="69">
        <f>+(T68/P68)*W68</f>
        <v>0</v>
      </c>
      <c r="AF68" s="82">
        <f t="shared" si="34"/>
        <v>278955.55555555556</v>
      </c>
      <c r="AG68" s="69">
        <f t="shared" si="6"/>
        <v>278955.55555555556</v>
      </c>
      <c r="AH68" s="69">
        <f t="shared" si="35"/>
        <v>334746.66666666663</v>
      </c>
      <c r="AI68" s="70">
        <f t="shared" si="8"/>
        <v>613702.22222222225</v>
      </c>
      <c r="AJ68" s="70">
        <f t="shared" si="36"/>
        <v>1896897.7777777778</v>
      </c>
      <c r="AK68" s="72">
        <f t="shared" si="20"/>
        <v>334746.66666666663</v>
      </c>
      <c r="AL68" s="72">
        <f t="shared" si="10"/>
        <v>948448.88888888888</v>
      </c>
      <c r="AM68" s="73">
        <f t="shared" si="37"/>
        <v>1562151.111111111</v>
      </c>
      <c r="AO68" s="73">
        <f t="shared" si="12"/>
        <v>27895.555555555555</v>
      </c>
      <c r="AP68" s="72">
        <f t="shared" si="13"/>
        <v>334746.66666666663</v>
      </c>
      <c r="AQ68" s="73">
        <f t="shared" si="42"/>
        <v>334746.66666666663</v>
      </c>
      <c r="AR68" s="73">
        <f t="shared" si="42"/>
        <v>334746.66666666663</v>
      </c>
      <c r="AS68" s="73">
        <f t="shared" si="42"/>
        <v>334746.66666666663</v>
      </c>
      <c r="AT68" s="73">
        <f t="shared" si="42"/>
        <v>334746.66666666663</v>
      </c>
      <c r="AU68" s="74">
        <f t="shared" si="14"/>
        <v>223164.44444444444</v>
      </c>
      <c r="AW68" s="75">
        <f t="shared" si="38"/>
        <v>334746.66666666663</v>
      </c>
      <c r="AX68" s="76">
        <f t="shared" si="22"/>
        <v>1283195.5555555555</v>
      </c>
      <c r="AY68" s="77">
        <f t="shared" si="41"/>
        <v>1227404.4444444445</v>
      </c>
      <c r="AZ68" s="75">
        <f t="shared" si="23"/>
        <v>139477.77777777778</v>
      </c>
      <c r="BA68" s="76">
        <f t="shared" si="24"/>
        <v>1422673.3333333333</v>
      </c>
      <c r="BB68" s="78">
        <f t="shared" si="25"/>
        <v>1087926.6666666667</v>
      </c>
    </row>
    <row r="69" spans="1:54" s="5" customFormat="1" ht="12.75">
      <c r="A69" s="144">
        <v>8</v>
      </c>
      <c r="B69" s="79" t="s">
        <v>61</v>
      </c>
      <c r="C69" s="62">
        <v>114</v>
      </c>
      <c r="D69" s="62" t="s">
        <v>62</v>
      </c>
      <c r="E69" s="62" t="s">
        <v>111</v>
      </c>
      <c r="F69" s="62" t="s">
        <v>112</v>
      </c>
      <c r="G69" s="62">
        <v>79</v>
      </c>
      <c r="H69" s="62" t="s">
        <v>65</v>
      </c>
      <c r="I69" s="67" t="s">
        <v>66</v>
      </c>
      <c r="J69" s="62"/>
      <c r="K69" s="64">
        <v>42527</v>
      </c>
      <c r="L69" s="65">
        <v>42613</v>
      </c>
      <c r="M69" s="65">
        <f t="shared" si="31"/>
        <v>45535</v>
      </c>
      <c r="N69" s="65">
        <v>42614</v>
      </c>
      <c r="O69" s="158" t="str">
        <f t="shared" si="16"/>
        <v>1</v>
      </c>
      <c r="P69" s="66">
        <f t="shared" si="17"/>
        <v>90</v>
      </c>
      <c r="Q69" s="162" t="s">
        <v>353</v>
      </c>
      <c r="R69" s="66"/>
      <c r="S69" s="67">
        <v>120</v>
      </c>
      <c r="T69" s="68">
        <v>858000</v>
      </c>
      <c r="U69" s="69">
        <v>3</v>
      </c>
      <c r="V69" s="69">
        <v>2017</v>
      </c>
      <c r="W69" s="70"/>
      <c r="X69" s="70">
        <f t="shared" si="2"/>
        <v>10</v>
      </c>
      <c r="Y69" s="70">
        <f t="shared" si="3"/>
        <v>22</v>
      </c>
      <c r="Z69" s="70">
        <f t="shared" si="18"/>
        <v>34</v>
      </c>
      <c r="AA69" s="70">
        <f t="shared" si="18"/>
        <v>46</v>
      </c>
      <c r="AB69" s="70">
        <f t="shared" si="19"/>
        <v>51</v>
      </c>
      <c r="AC69" s="71">
        <f>+P69-AB69</f>
        <v>39</v>
      </c>
      <c r="AD69" s="71">
        <f t="shared" si="33"/>
        <v>9533.3333333333339</v>
      </c>
      <c r="AE69" s="71">
        <f>+W69*AD69</f>
        <v>0</v>
      </c>
      <c r="AF69" s="72">
        <f t="shared" si="34"/>
        <v>95333.333333333343</v>
      </c>
      <c r="AG69" s="71">
        <f t="shared" si="6"/>
        <v>95333.333333333343</v>
      </c>
      <c r="AH69" s="71">
        <f t="shared" si="35"/>
        <v>114400</v>
      </c>
      <c r="AI69" s="70">
        <f t="shared" si="8"/>
        <v>209733.33333333334</v>
      </c>
      <c r="AJ69" s="70">
        <f t="shared" si="36"/>
        <v>648266.66666666663</v>
      </c>
      <c r="AK69" s="72">
        <f t="shared" si="20"/>
        <v>114400</v>
      </c>
      <c r="AL69" s="72">
        <f t="shared" si="10"/>
        <v>324133.33333333337</v>
      </c>
      <c r="AM69" s="73">
        <f t="shared" si="37"/>
        <v>533866.66666666663</v>
      </c>
      <c r="AO69" s="73">
        <f t="shared" si="12"/>
        <v>9533.3333333333339</v>
      </c>
      <c r="AP69" s="72">
        <f t="shared" si="13"/>
        <v>114400</v>
      </c>
      <c r="AQ69" s="73">
        <f t="shared" si="42"/>
        <v>114400</v>
      </c>
      <c r="AR69" s="73">
        <f t="shared" si="42"/>
        <v>114400</v>
      </c>
      <c r="AS69" s="73">
        <f t="shared" si="42"/>
        <v>114400</v>
      </c>
      <c r="AT69" s="73">
        <f t="shared" si="42"/>
        <v>114400</v>
      </c>
      <c r="AU69" s="74">
        <f t="shared" si="14"/>
        <v>76266.666666666672</v>
      </c>
      <c r="AW69" s="75">
        <f t="shared" si="38"/>
        <v>114400</v>
      </c>
      <c r="AX69" s="76">
        <f t="shared" si="22"/>
        <v>438533.33333333337</v>
      </c>
      <c r="AY69" s="77">
        <f t="shared" si="41"/>
        <v>419466.66666666663</v>
      </c>
      <c r="AZ69" s="75">
        <f t="shared" si="23"/>
        <v>47666.666666666672</v>
      </c>
      <c r="BA69" s="76">
        <f t="shared" si="24"/>
        <v>486200.00000000006</v>
      </c>
      <c r="BB69" s="78">
        <f t="shared" si="25"/>
        <v>371799.99999999994</v>
      </c>
    </row>
    <row r="70" spans="1:54" s="5" customFormat="1" ht="12.75">
      <c r="A70" s="144">
        <v>8</v>
      </c>
      <c r="B70" s="79" t="s">
        <v>61</v>
      </c>
      <c r="C70" s="62">
        <v>99</v>
      </c>
      <c r="D70" s="62" t="s">
        <v>62</v>
      </c>
      <c r="E70" s="63" t="s">
        <v>88</v>
      </c>
      <c r="F70" s="63" t="s">
        <v>87</v>
      </c>
      <c r="G70" s="63">
        <v>76501688</v>
      </c>
      <c r="H70" s="63" t="s">
        <v>65</v>
      </c>
      <c r="I70" s="63" t="s">
        <v>66</v>
      </c>
      <c r="J70" s="62"/>
      <c r="K70" s="64">
        <v>42527</v>
      </c>
      <c r="L70" s="65">
        <v>42613</v>
      </c>
      <c r="M70" s="65">
        <f t="shared" si="31"/>
        <v>45535</v>
      </c>
      <c r="N70" s="65">
        <v>42614</v>
      </c>
      <c r="O70" s="158" t="str">
        <f t="shared" si="16"/>
        <v>1</v>
      </c>
      <c r="P70" s="66">
        <f t="shared" si="17"/>
        <v>90</v>
      </c>
      <c r="Q70" s="162" t="s">
        <v>353</v>
      </c>
      <c r="R70" s="66"/>
      <c r="S70" s="67">
        <v>120</v>
      </c>
      <c r="T70" s="81">
        <v>30811</v>
      </c>
      <c r="U70" s="69">
        <v>3</v>
      </c>
      <c r="V70" s="69">
        <v>2017</v>
      </c>
      <c r="W70" s="70"/>
      <c r="X70" s="70">
        <f t="shared" si="2"/>
        <v>10</v>
      </c>
      <c r="Y70" s="70">
        <f t="shared" si="3"/>
        <v>22</v>
      </c>
      <c r="Z70" s="70">
        <f t="shared" si="18"/>
        <v>34</v>
      </c>
      <c r="AA70" s="70">
        <f t="shared" si="18"/>
        <v>46</v>
      </c>
      <c r="AB70" s="70">
        <f t="shared" si="19"/>
        <v>51</v>
      </c>
      <c r="AC70" s="71">
        <f>+P70-AB70</f>
        <v>39</v>
      </c>
      <c r="AD70" s="71">
        <f t="shared" si="33"/>
        <v>342.34444444444443</v>
      </c>
      <c r="AE70" s="70">
        <f>+W70*AD70</f>
        <v>0</v>
      </c>
      <c r="AF70" s="72">
        <f t="shared" si="34"/>
        <v>3423.4444444444443</v>
      </c>
      <c r="AG70" s="70">
        <f t="shared" si="6"/>
        <v>3423.4444444444443</v>
      </c>
      <c r="AH70" s="70">
        <f t="shared" si="35"/>
        <v>4108.1333333333332</v>
      </c>
      <c r="AI70" s="70">
        <f t="shared" si="8"/>
        <v>7531.5777777777776</v>
      </c>
      <c r="AJ70" s="70">
        <f t="shared" si="36"/>
        <v>23279.422222222223</v>
      </c>
      <c r="AK70" s="72">
        <f t="shared" si="20"/>
        <v>4108.1333333333332</v>
      </c>
      <c r="AL70" s="72">
        <f t="shared" si="10"/>
        <v>11639.711111111112</v>
      </c>
      <c r="AM70" s="73">
        <f t="shared" si="37"/>
        <v>19171.288888888888</v>
      </c>
      <c r="AO70" s="73">
        <f t="shared" si="12"/>
        <v>342.34444444444443</v>
      </c>
      <c r="AP70" s="72">
        <f t="shared" si="13"/>
        <v>4108.1333333333332</v>
      </c>
      <c r="AQ70" s="73">
        <f t="shared" si="42"/>
        <v>4108.1333333333332</v>
      </c>
      <c r="AR70" s="73">
        <f t="shared" si="42"/>
        <v>4108.1333333333332</v>
      </c>
      <c r="AS70" s="73">
        <f t="shared" si="42"/>
        <v>4108.1333333333332</v>
      </c>
      <c r="AT70" s="73">
        <f t="shared" si="42"/>
        <v>4108.1333333333332</v>
      </c>
      <c r="AU70" s="74">
        <f t="shared" si="14"/>
        <v>2738.7555555555555</v>
      </c>
      <c r="AW70" s="75">
        <f t="shared" si="38"/>
        <v>4108.1333333333332</v>
      </c>
      <c r="AX70" s="76">
        <f t="shared" si="22"/>
        <v>15747.844444444445</v>
      </c>
      <c r="AY70" s="77">
        <f t="shared" si="41"/>
        <v>15063.155555555555</v>
      </c>
      <c r="AZ70" s="75">
        <f t="shared" si="23"/>
        <v>1711.7222222222222</v>
      </c>
      <c r="BA70" s="76">
        <f t="shared" si="24"/>
        <v>17459.566666666666</v>
      </c>
      <c r="BB70" s="78">
        <f t="shared" si="25"/>
        <v>13351.433333333334</v>
      </c>
    </row>
    <row r="71" spans="1:54" s="5" customFormat="1" ht="12.75">
      <c r="A71" s="144">
        <v>8</v>
      </c>
      <c r="B71" s="79" t="s">
        <v>61</v>
      </c>
      <c r="C71" s="62">
        <v>100</v>
      </c>
      <c r="D71" s="62" t="s">
        <v>62</v>
      </c>
      <c r="E71" s="63" t="s">
        <v>108</v>
      </c>
      <c r="F71" s="63" t="s">
        <v>109</v>
      </c>
      <c r="G71" s="63">
        <v>2</v>
      </c>
      <c r="H71" s="63" t="s">
        <v>65</v>
      </c>
      <c r="I71" s="63" t="s">
        <v>66</v>
      </c>
      <c r="J71" s="63"/>
      <c r="K71" s="80">
        <v>42528</v>
      </c>
      <c r="L71" s="65">
        <v>42613</v>
      </c>
      <c r="M71" s="65">
        <f t="shared" si="31"/>
        <v>45535</v>
      </c>
      <c r="N71" s="65">
        <v>42614</v>
      </c>
      <c r="O71" s="158" t="str">
        <f t="shared" si="16"/>
        <v>1</v>
      </c>
      <c r="P71" s="66">
        <f t="shared" si="17"/>
        <v>90</v>
      </c>
      <c r="Q71" s="162" t="s">
        <v>353</v>
      </c>
      <c r="R71" s="66"/>
      <c r="S71" s="67">
        <v>120</v>
      </c>
      <c r="T71" s="81">
        <v>351118</v>
      </c>
      <c r="U71" s="69">
        <v>3</v>
      </c>
      <c r="V71" s="69">
        <v>2017</v>
      </c>
      <c r="W71" s="70"/>
      <c r="X71" s="70">
        <f t="shared" si="2"/>
        <v>10</v>
      </c>
      <c r="Y71" s="70">
        <f t="shared" si="3"/>
        <v>22</v>
      </c>
      <c r="Z71" s="70">
        <f t="shared" si="18"/>
        <v>34</v>
      </c>
      <c r="AA71" s="70">
        <f t="shared" si="18"/>
        <v>46</v>
      </c>
      <c r="AB71" s="70">
        <f t="shared" si="19"/>
        <v>51</v>
      </c>
      <c r="AC71" s="71">
        <f>+P71-AB71</f>
        <v>39</v>
      </c>
      <c r="AD71" s="71">
        <f t="shared" si="33"/>
        <v>3901.3111111111111</v>
      </c>
      <c r="AE71" s="70">
        <f>+W71*AD71</f>
        <v>0</v>
      </c>
      <c r="AF71" s="72">
        <f t="shared" si="34"/>
        <v>39013.111111111109</v>
      </c>
      <c r="AG71" s="70">
        <f t="shared" si="6"/>
        <v>39013.111111111109</v>
      </c>
      <c r="AH71" s="70">
        <f t="shared" si="35"/>
        <v>46815.733333333337</v>
      </c>
      <c r="AI71" s="70">
        <f t="shared" si="8"/>
        <v>85828.844444444447</v>
      </c>
      <c r="AJ71" s="70">
        <f t="shared" si="36"/>
        <v>265289.15555555554</v>
      </c>
      <c r="AK71" s="72">
        <f t="shared" si="20"/>
        <v>46815.733333333337</v>
      </c>
      <c r="AL71" s="72">
        <f t="shared" si="10"/>
        <v>132644.5777777778</v>
      </c>
      <c r="AM71" s="73">
        <f t="shared" si="37"/>
        <v>218473.4222222222</v>
      </c>
      <c r="AO71" s="73">
        <f t="shared" si="12"/>
        <v>3901.3111111111111</v>
      </c>
      <c r="AP71" s="72">
        <f t="shared" si="13"/>
        <v>46815.733333333337</v>
      </c>
      <c r="AQ71" s="73">
        <f t="shared" si="42"/>
        <v>46815.733333333337</v>
      </c>
      <c r="AR71" s="73">
        <f t="shared" si="42"/>
        <v>46815.733333333337</v>
      </c>
      <c r="AS71" s="73">
        <f t="shared" si="42"/>
        <v>46815.733333333337</v>
      </c>
      <c r="AT71" s="73">
        <f t="shared" si="42"/>
        <v>46815.733333333337</v>
      </c>
      <c r="AU71" s="74">
        <f t="shared" si="14"/>
        <v>31210.488888888889</v>
      </c>
      <c r="AW71" s="75">
        <f t="shared" si="38"/>
        <v>46815.733333333337</v>
      </c>
      <c r="AX71" s="76">
        <f t="shared" si="22"/>
        <v>179460.31111111114</v>
      </c>
      <c r="AY71" s="77">
        <f t="shared" si="41"/>
        <v>171657.68888888886</v>
      </c>
      <c r="AZ71" s="75">
        <f t="shared" si="23"/>
        <v>19506.555555555555</v>
      </c>
      <c r="BA71" s="76">
        <f t="shared" si="24"/>
        <v>198966.8666666667</v>
      </c>
      <c r="BB71" s="78">
        <f t="shared" si="25"/>
        <v>152151.1333333333</v>
      </c>
    </row>
    <row r="72" spans="1:54" s="5" customFormat="1" ht="12.75">
      <c r="A72" s="144">
        <v>8</v>
      </c>
      <c r="B72" s="61" t="s">
        <v>61</v>
      </c>
      <c r="C72" s="63">
        <v>44</v>
      </c>
      <c r="D72" s="63" t="s">
        <v>62</v>
      </c>
      <c r="E72" s="63" t="s">
        <v>66</v>
      </c>
      <c r="F72" s="63" t="s">
        <v>110</v>
      </c>
      <c r="G72" s="63">
        <v>282</v>
      </c>
      <c r="H72" s="63" t="s">
        <v>65</v>
      </c>
      <c r="I72" s="63" t="s">
        <v>66</v>
      </c>
      <c r="J72" s="63"/>
      <c r="K72" s="80">
        <v>42529</v>
      </c>
      <c r="L72" s="65">
        <v>42613</v>
      </c>
      <c r="M72" s="65">
        <f t="shared" si="31"/>
        <v>45535</v>
      </c>
      <c r="N72" s="65">
        <v>42614</v>
      </c>
      <c r="O72" s="158" t="str">
        <f t="shared" si="16"/>
        <v>1</v>
      </c>
      <c r="P72" s="66">
        <f t="shared" si="17"/>
        <v>90</v>
      </c>
      <c r="Q72" s="162" t="s">
        <v>353</v>
      </c>
      <c r="R72" s="66"/>
      <c r="S72" s="67">
        <v>120</v>
      </c>
      <c r="T72" s="81">
        <v>2929033</v>
      </c>
      <c r="U72" s="69">
        <v>3</v>
      </c>
      <c r="V72" s="69">
        <v>2017</v>
      </c>
      <c r="W72" s="82"/>
      <c r="X72" s="82">
        <f t="shared" si="2"/>
        <v>10</v>
      </c>
      <c r="Y72" s="82">
        <f t="shared" si="3"/>
        <v>22</v>
      </c>
      <c r="Z72" s="70">
        <f t="shared" si="18"/>
        <v>34</v>
      </c>
      <c r="AA72" s="70">
        <f t="shared" si="18"/>
        <v>46</v>
      </c>
      <c r="AB72" s="70">
        <f t="shared" si="19"/>
        <v>51</v>
      </c>
      <c r="AC72" s="71">
        <f>+P72-AB72</f>
        <v>39</v>
      </c>
      <c r="AD72" s="69">
        <f t="shared" si="33"/>
        <v>32544.81111111111</v>
      </c>
      <c r="AE72" s="82">
        <f>+(T72/P72)*W72</f>
        <v>0</v>
      </c>
      <c r="AF72" s="82">
        <f t="shared" si="34"/>
        <v>325448.11111111112</v>
      </c>
      <c r="AG72" s="82">
        <f t="shared" si="6"/>
        <v>325448.11111111112</v>
      </c>
      <c r="AH72" s="82">
        <f t="shared" si="35"/>
        <v>390537.73333333334</v>
      </c>
      <c r="AI72" s="70">
        <f t="shared" si="8"/>
        <v>715985.8444444444</v>
      </c>
      <c r="AJ72" s="70">
        <f t="shared" si="36"/>
        <v>2213047.1555555556</v>
      </c>
      <c r="AK72" s="72">
        <f t="shared" si="20"/>
        <v>390537.73333333334</v>
      </c>
      <c r="AL72" s="72">
        <f t="shared" ref="AL72:AL135" si="43">+AI72+AK72</f>
        <v>1106523.5777777778</v>
      </c>
      <c r="AM72" s="73">
        <f t="shared" si="37"/>
        <v>1822509.4222222222</v>
      </c>
      <c r="AO72" s="73">
        <f t="shared" ref="AO72:AO135" si="44">+AD72</f>
        <v>32544.81111111111</v>
      </c>
      <c r="AP72" s="72">
        <f t="shared" ref="AP72:AP135" si="45">+AD72*12</f>
        <v>390537.73333333334</v>
      </c>
      <c r="AQ72" s="73">
        <f t="shared" si="42"/>
        <v>390537.73333333334</v>
      </c>
      <c r="AR72" s="73">
        <f t="shared" si="42"/>
        <v>390537.73333333334</v>
      </c>
      <c r="AS72" s="73">
        <f t="shared" si="42"/>
        <v>390537.73333333334</v>
      </c>
      <c r="AT72" s="73">
        <f t="shared" si="42"/>
        <v>390537.73333333334</v>
      </c>
      <c r="AU72" s="74">
        <f t="shared" ref="AU72:AU134" si="46">+AD72*8</f>
        <v>260358.48888888888</v>
      </c>
      <c r="AW72" s="75">
        <f t="shared" si="38"/>
        <v>390537.73333333334</v>
      </c>
      <c r="AX72" s="76">
        <f t="shared" si="22"/>
        <v>1497061.3111111112</v>
      </c>
      <c r="AY72" s="77">
        <f t="shared" si="41"/>
        <v>1431971.6888888888</v>
      </c>
      <c r="AZ72" s="75">
        <f t="shared" si="23"/>
        <v>162724.05555555556</v>
      </c>
      <c r="BA72" s="76">
        <f t="shared" si="24"/>
        <v>1659785.3666666667</v>
      </c>
      <c r="BB72" s="78">
        <f t="shared" si="25"/>
        <v>1269247.6333333333</v>
      </c>
    </row>
    <row r="73" spans="1:54" s="5" customFormat="1" ht="12.75">
      <c r="A73" s="144">
        <v>8</v>
      </c>
      <c r="B73" s="79" t="s">
        <v>61</v>
      </c>
      <c r="C73" s="62">
        <v>148</v>
      </c>
      <c r="D73" s="62" t="s">
        <v>62</v>
      </c>
      <c r="E73" s="62" t="s">
        <v>113</v>
      </c>
      <c r="F73" s="62" t="s">
        <v>114</v>
      </c>
      <c r="G73" s="62">
        <v>61</v>
      </c>
      <c r="H73" s="62" t="s">
        <v>65</v>
      </c>
      <c r="I73" s="63" t="s">
        <v>66</v>
      </c>
      <c r="J73" s="62"/>
      <c r="K73" s="64">
        <v>42537</v>
      </c>
      <c r="L73" s="65">
        <v>42613</v>
      </c>
      <c r="M73" s="65">
        <f t="shared" si="31"/>
        <v>45535</v>
      </c>
      <c r="N73" s="65">
        <v>42614</v>
      </c>
      <c r="O73" s="158" t="str">
        <f t="shared" si="16"/>
        <v>1</v>
      </c>
      <c r="P73" s="66">
        <f t="shared" ref="P73:P134" si="47">+DATEDIF(P$5,M73,"m")</f>
        <v>90</v>
      </c>
      <c r="Q73" s="162" t="s">
        <v>353</v>
      </c>
      <c r="R73" s="66"/>
      <c r="S73" s="67">
        <v>120</v>
      </c>
      <c r="T73" s="68">
        <v>335000</v>
      </c>
      <c r="U73" s="69">
        <v>3</v>
      </c>
      <c r="V73" s="69">
        <v>2017</v>
      </c>
      <c r="W73" s="70"/>
      <c r="X73" s="70">
        <f t="shared" ref="X73:X136" si="48">+($D$3-V73)*12+$C$3-U73+1</f>
        <v>10</v>
      </c>
      <c r="Y73" s="70">
        <f t="shared" ref="Y73:Y136" si="49">+(D$5-V73)*12+C$5-U73+1</f>
        <v>22</v>
      </c>
      <c r="Z73" s="70">
        <f t="shared" si="18"/>
        <v>34</v>
      </c>
      <c r="AA73" s="70">
        <f t="shared" si="18"/>
        <v>46</v>
      </c>
      <c r="AB73" s="70">
        <f t="shared" ref="AB73:AB136" si="50">+AA73+AB$5</f>
        <v>51</v>
      </c>
      <c r="AC73" s="71">
        <f t="shared" ref="AC73:AC136" si="51">+P73-AB73</f>
        <v>39</v>
      </c>
      <c r="AD73" s="71">
        <f t="shared" si="33"/>
        <v>3722.2222222222222</v>
      </c>
      <c r="AE73" s="70">
        <f>+W73*AD73</f>
        <v>0</v>
      </c>
      <c r="AF73" s="72">
        <f t="shared" si="34"/>
        <v>37222.222222222219</v>
      </c>
      <c r="AG73" s="70">
        <f t="shared" ref="AG73:AG136" si="52">+AE73+AF73</f>
        <v>37222.222222222219</v>
      </c>
      <c r="AH73" s="70">
        <f t="shared" si="35"/>
        <v>44666.666666666664</v>
      </c>
      <c r="AI73" s="70">
        <f t="shared" ref="AI73:AI136" si="53">+AG73+AH73</f>
        <v>81888.888888888876</v>
      </c>
      <c r="AJ73" s="70">
        <f t="shared" si="36"/>
        <v>253111.11111111112</v>
      </c>
      <c r="AK73" s="72">
        <f t="shared" si="20"/>
        <v>44666.666666666664</v>
      </c>
      <c r="AL73" s="72">
        <f t="shared" si="43"/>
        <v>126555.55555555553</v>
      </c>
      <c r="AM73" s="73">
        <f t="shared" si="37"/>
        <v>208444.44444444447</v>
      </c>
      <c r="AO73" s="73">
        <f t="shared" si="44"/>
        <v>3722.2222222222222</v>
      </c>
      <c r="AP73" s="72">
        <f t="shared" si="45"/>
        <v>44666.666666666664</v>
      </c>
      <c r="AQ73" s="73">
        <f t="shared" si="42"/>
        <v>44666.666666666664</v>
      </c>
      <c r="AR73" s="73">
        <f t="shared" si="42"/>
        <v>44666.666666666664</v>
      </c>
      <c r="AS73" s="73">
        <f t="shared" si="42"/>
        <v>44666.666666666664</v>
      </c>
      <c r="AT73" s="73">
        <f t="shared" si="42"/>
        <v>44666.666666666664</v>
      </c>
      <c r="AU73" s="74">
        <f t="shared" si="46"/>
        <v>29777.777777777777</v>
      </c>
      <c r="AW73" s="75">
        <f t="shared" si="38"/>
        <v>44666.666666666664</v>
      </c>
      <c r="AX73" s="76">
        <f t="shared" si="22"/>
        <v>171222.22222222219</v>
      </c>
      <c r="AY73" s="77">
        <f t="shared" si="41"/>
        <v>163777.77777777781</v>
      </c>
      <c r="AZ73" s="75">
        <f t="shared" ref="AZ73:AZ136" si="54">(AB73-AA73)*AD73</f>
        <v>18611.111111111109</v>
      </c>
      <c r="BA73" s="76">
        <f t="shared" ref="BA73:BA136" si="55">AX73+AZ73</f>
        <v>189833.33333333331</v>
      </c>
      <c r="BB73" s="78">
        <f t="shared" ref="BB73:BB136" si="56">T73-BA73</f>
        <v>145166.66666666669</v>
      </c>
    </row>
    <row r="74" spans="1:54" s="5" customFormat="1" ht="12.75">
      <c r="A74" s="144">
        <v>8</v>
      </c>
      <c r="B74" s="61" t="s">
        <v>61</v>
      </c>
      <c r="C74" s="62">
        <v>149</v>
      </c>
      <c r="D74" s="62" t="s">
        <v>62</v>
      </c>
      <c r="E74" s="63" t="s">
        <v>115</v>
      </c>
      <c r="F74" s="63" t="s">
        <v>114</v>
      </c>
      <c r="G74" s="62">
        <v>60</v>
      </c>
      <c r="H74" s="63" t="s">
        <v>65</v>
      </c>
      <c r="I74" s="63" t="s">
        <v>66</v>
      </c>
      <c r="J74" s="62"/>
      <c r="K74" s="64">
        <v>42537</v>
      </c>
      <c r="L74" s="65">
        <v>42613</v>
      </c>
      <c r="M74" s="65">
        <f t="shared" si="31"/>
        <v>45535</v>
      </c>
      <c r="N74" s="65">
        <v>42614</v>
      </c>
      <c r="O74" s="158" t="str">
        <f t="shared" ref="O74:O137" si="57">IF(+DATEDIF(P$4,M74,"m")=P74,"0","1")</f>
        <v>1</v>
      </c>
      <c r="P74" s="66">
        <f t="shared" si="47"/>
        <v>90</v>
      </c>
      <c r="Q74" s="162" t="s">
        <v>353</v>
      </c>
      <c r="R74" s="66"/>
      <c r="S74" s="67">
        <v>120</v>
      </c>
      <c r="T74" s="68">
        <v>107500</v>
      </c>
      <c r="U74" s="69">
        <v>3</v>
      </c>
      <c r="V74" s="69">
        <v>2017</v>
      </c>
      <c r="W74" s="70"/>
      <c r="X74" s="70">
        <f t="shared" si="48"/>
        <v>10</v>
      </c>
      <c r="Y74" s="70">
        <f t="shared" si="49"/>
        <v>22</v>
      </c>
      <c r="Z74" s="70">
        <f t="shared" ref="Z74:AA137" si="58">+Y74+12</f>
        <v>34</v>
      </c>
      <c r="AA74" s="70">
        <f t="shared" si="58"/>
        <v>46</v>
      </c>
      <c r="AB74" s="70">
        <f t="shared" si="50"/>
        <v>51</v>
      </c>
      <c r="AC74" s="71">
        <f t="shared" si="51"/>
        <v>39</v>
      </c>
      <c r="AD74" s="70">
        <f t="shared" si="33"/>
        <v>1194.4444444444443</v>
      </c>
      <c r="AE74" s="70">
        <f>+W74*AD74</f>
        <v>0</v>
      </c>
      <c r="AF74" s="72">
        <f t="shared" si="34"/>
        <v>11944.444444444443</v>
      </c>
      <c r="AG74" s="70">
        <f t="shared" si="52"/>
        <v>11944.444444444443</v>
      </c>
      <c r="AH74" s="70">
        <f t="shared" si="35"/>
        <v>14333.333333333332</v>
      </c>
      <c r="AI74" s="70">
        <f t="shared" si="53"/>
        <v>26277.777777777774</v>
      </c>
      <c r="AJ74" s="70">
        <f t="shared" si="36"/>
        <v>81222.222222222219</v>
      </c>
      <c r="AK74" s="72">
        <f t="shared" ref="AK74:AK137" si="59">+AD74*12</f>
        <v>14333.333333333332</v>
      </c>
      <c r="AL74" s="72">
        <f t="shared" si="43"/>
        <v>40611.111111111109</v>
      </c>
      <c r="AM74" s="73">
        <f t="shared" si="37"/>
        <v>66888.888888888891</v>
      </c>
      <c r="AO74" s="73">
        <f t="shared" si="44"/>
        <v>1194.4444444444443</v>
      </c>
      <c r="AP74" s="72">
        <f t="shared" si="45"/>
        <v>14333.333333333332</v>
      </c>
      <c r="AQ74" s="73">
        <f t="shared" ref="AQ74:AT89" si="60">+AP74</f>
        <v>14333.333333333332</v>
      </c>
      <c r="AR74" s="73">
        <f t="shared" si="60"/>
        <v>14333.333333333332</v>
      </c>
      <c r="AS74" s="73">
        <f t="shared" si="60"/>
        <v>14333.333333333332</v>
      </c>
      <c r="AT74" s="73">
        <f t="shared" si="60"/>
        <v>14333.333333333332</v>
      </c>
      <c r="AU74" s="74">
        <f t="shared" si="46"/>
        <v>9555.5555555555547</v>
      </c>
      <c r="AW74" s="75">
        <f t="shared" si="38"/>
        <v>14333.333333333332</v>
      </c>
      <c r="AX74" s="76">
        <f t="shared" ref="AX74:AX137" si="61">+AL74+AW74</f>
        <v>54944.444444444438</v>
      </c>
      <c r="AY74" s="77">
        <f t="shared" si="41"/>
        <v>52555.555555555562</v>
      </c>
      <c r="AZ74" s="75">
        <f t="shared" si="54"/>
        <v>5972.2222222222217</v>
      </c>
      <c r="BA74" s="76">
        <f t="shared" si="55"/>
        <v>60916.666666666657</v>
      </c>
      <c r="BB74" s="78">
        <f t="shared" si="56"/>
        <v>46583.333333333343</v>
      </c>
    </row>
    <row r="75" spans="1:54" s="5" customFormat="1" ht="12.75">
      <c r="A75" s="144">
        <v>8</v>
      </c>
      <c r="B75" s="79" t="s">
        <v>61</v>
      </c>
      <c r="C75" s="62">
        <v>132</v>
      </c>
      <c r="D75" s="62" t="s">
        <v>62</v>
      </c>
      <c r="E75" s="62" t="s">
        <v>116</v>
      </c>
      <c r="F75" s="62" t="s">
        <v>87</v>
      </c>
      <c r="G75" s="62">
        <v>76693675</v>
      </c>
      <c r="H75" s="62" t="s">
        <v>65</v>
      </c>
      <c r="I75" s="83" t="s">
        <v>117</v>
      </c>
      <c r="J75" s="62"/>
      <c r="K75" s="64">
        <v>42537</v>
      </c>
      <c r="L75" s="65">
        <v>42613</v>
      </c>
      <c r="M75" s="65">
        <f t="shared" si="31"/>
        <v>45535</v>
      </c>
      <c r="N75" s="65">
        <v>42614</v>
      </c>
      <c r="O75" s="158" t="str">
        <f t="shared" si="57"/>
        <v>1</v>
      </c>
      <c r="P75" s="66">
        <f t="shared" si="47"/>
        <v>90</v>
      </c>
      <c r="Q75" s="162" t="s">
        <v>353</v>
      </c>
      <c r="R75" s="66"/>
      <c r="S75" s="67">
        <v>120</v>
      </c>
      <c r="T75" s="68">
        <v>47042</v>
      </c>
      <c r="U75" s="69">
        <v>3</v>
      </c>
      <c r="V75" s="69">
        <v>2017</v>
      </c>
      <c r="W75" s="70"/>
      <c r="X75" s="70">
        <f t="shared" si="48"/>
        <v>10</v>
      </c>
      <c r="Y75" s="70">
        <f t="shared" si="49"/>
        <v>22</v>
      </c>
      <c r="Z75" s="70">
        <f t="shared" si="58"/>
        <v>34</v>
      </c>
      <c r="AA75" s="70">
        <f t="shared" si="58"/>
        <v>46</v>
      </c>
      <c r="AB75" s="70">
        <f t="shared" si="50"/>
        <v>51</v>
      </c>
      <c r="AC75" s="71">
        <f t="shared" si="51"/>
        <v>39</v>
      </c>
      <c r="AD75" s="71">
        <f t="shared" si="33"/>
        <v>522.68888888888887</v>
      </c>
      <c r="AE75" s="71">
        <f>+W75*AD75</f>
        <v>0</v>
      </c>
      <c r="AF75" s="72">
        <f t="shared" si="34"/>
        <v>5226.8888888888887</v>
      </c>
      <c r="AG75" s="71">
        <f t="shared" si="52"/>
        <v>5226.8888888888887</v>
      </c>
      <c r="AH75" s="71">
        <f t="shared" si="35"/>
        <v>6272.2666666666664</v>
      </c>
      <c r="AI75" s="70">
        <f t="shared" si="53"/>
        <v>11499.155555555555</v>
      </c>
      <c r="AJ75" s="70">
        <f t="shared" si="36"/>
        <v>35542.844444444447</v>
      </c>
      <c r="AK75" s="72">
        <f t="shared" si="59"/>
        <v>6272.2666666666664</v>
      </c>
      <c r="AL75" s="72">
        <f t="shared" si="43"/>
        <v>17771.422222222223</v>
      </c>
      <c r="AM75" s="73">
        <f t="shared" si="37"/>
        <v>29270.577777777777</v>
      </c>
      <c r="AO75" s="73">
        <f t="shared" si="44"/>
        <v>522.68888888888887</v>
      </c>
      <c r="AP75" s="72">
        <f t="shared" si="45"/>
        <v>6272.2666666666664</v>
      </c>
      <c r="AQ75" s="73">
        <f t="shared" si="60"/>
        <v>6272.2666666666664</v>
      </c>
      <c r="AR75" s="73">
        <f t="shared" si="60"/>
        <v>6272.2666666666664</v>
      </c>
      <c r="AS75" s="73">
        <f t="shared" si="60"/>
        <v>6272.2666666666664</v>
      </c>
      <c r="AT75" s="73">
        <f t="shared" si="60"/>
        <v>6272.2666666666664</v>
      </c>
      <c r="AU75" s="74">
        <f t="shared" si="46"/>
        <v>4181.5111111111109</v>
      </c>
      <c r="AW75" s="75">
        <f t="shared" si="38"/>
        <v>6272.2666666666664</v>
      </c>
      <c r="AX75" s="76">
        <f t="shared" si="61"/>
        <v>24043.68888888889</v>
      </c>
      <c r="AY75" s="77">
        <f t="shared" si="41"/>
        <v>22998.31111111111</v>
      </c>
      <c r="AZ75" s="75">
        <f t="shared" si="54"/>
        <v>2613.4444444444443</v>
      </c>
      <c r="BA75" s="76">
        <f t="shared" si="55"/>
        <v>26657.133333333335</v>
      </c>
      <c r="BB75" s="78">
        <f t="shared" si="56"/>
        <v>20384.866666666665</v>
      </c>
    </row>
    <row r="76" spans="1:54" s="5" customFormat="1" ht="12.75">
      <c r="A76" s="144">
        <v>8</v>
      </c>
      <c r="B76" s="79" t="s">
        <v>61</v>
      </c>
      <c r="C76" s="62">
        <v>131</v>
      </c>
      <c r="D76" s="62" t="s">
        <v>62</v>
      </c>
      <c r="E76" s="62" t="s">
        <v>118</v>
      </c>
      <c r="F76" s="62" t="s">
        <v>119</v>
      </c>
      <c r="G76" s="62">
        <v>1768</v>
      </c>
      <c r="H76" s="62" t="s">
        <v>65</v>
      </c>
      <c r="I76" s="62" t="s">
        <v>117</v>
      </c>
      <c r="J76" s="62"/>
      <c r="K76" s="64">
        <v>42537</v>
      </c>
      <c r="L76" s="65">
        <v>42613</v>
      </c>
      <c r="M76" s="65">
        <f t="shared" si="31"/>
        <v>45535</v>
      </c>
      <c r="N76" s="65">
        <v>42614</v>
      </c>
      <c r="O76" s="158" t="str">
        <f t="shared" si="57"/>
        <v>1</v>
      </c>
      <c r="P76" s="66">
        <f t="shared" si="47"/>
        <v>90</v>
      </c>
      <c r="Q76" s="162" t="s">
        <v>353</v>
      </c>
      <c r="R76" s="66"/>
      <c r="S76" s="67">
        <v>120</v>
      </c>
      <c r="T76" s="68">
        <v>30000</v>
      </c>
      <c r="U76" s="69">
        <v>3</v>
      </c>
      <c r="V76" s="69">
        <v>2017</v>
      </c>
      <c r="W76" s="70"/>
      <c r="X76" s="70">
        <f t="shared" si="48"/>
        <v>10</v>
      </c>
      <c r="Y76" s="70">
        <f t="shared" si="49"/>
        <v>22</v>
      </c>
      <c r="Z76" s="70">
        <f t="shared" si="58"/>
        <v>34</v>
      </c>
      <c r="AA76" s="70">
        <f t="shared" si="58"/>
        <v>46</v>
      </c>
      <c r="AB76" s="70">
        <f t="shared" si="50"/>
        <v>51</v>
      </c>
      <c r="AC76" s="71">
        <f t="shared" si="51"/>
        <v>39</v>
      </c>
      <c r="AD76" s="70">
        <f t="shared" si="33"/>
        <v>333.33333333333331</v>
      </c>
      <c r="AE76" s="70">
        <f>+W76*AD76</f>
        <v>0</v>
      </c>
      <c r="AF76" s="72">
        <f t="shared" si="34"/>
        <v>3333.333333333333</v>
      </c>
      <c r="AG76" s="70">
        <f t="shared" si="52"/>
        <v>3333.333333333333</v>
      </c>
      <c r="AH76" s="70">
        <f t="shared" si="35"/>
        <v>4000</v>
      </c>
      <c r="AI76" s="70">
        <f t="shared" si="53"/>
        <v>7333.333333333333</v>
      </c>
      <c r="AJ76" s="70">
        <f t="shared" si="36"/>
        <v>22666.666666666668</v>
      </c>
      <c r="AK76" s="72">
        <f t="shared" si="59"/>
        <v>4000</v>
      </c>
      <c r="AL76" s="72">
        <f t="shared" si="43"/>
        <v>11333.333333333332</v>
      </c>
      <c r="AM76" s="73">
        <f t="shared" si="37"/>
        <v>18666.666666666668</v>
      </c>
      <c r="AO76" s="73">
        <f t="shared" si="44"/>
        <v>333.33333333333331</v>
      </c>
      <c r="AP76" s="72">
        <f t="shared" si="45"/>
        <v>4000</v>
      </c>
      <c r="AQ76" s="73">
        <f t="shared" si="60"/>
        <v>4000</v>
      </c>
      <c r="AR76" s="73">
        <f t="shared" si="60"/>
        <v>4000</v>
      </c>
      <c r="AS76" s="73">
        <f t="shared" si="60"/>
        <v>4000</v>
      </c>
      <c r="AT76" s="73">
        <f t="shared" si="60"/>
        <v>4000</v>
      </c>
      <c r="AU76" s="74">
        <f t="shared" si="46"/>
        <v>2666.6666666666665</v>
      </c>
      <c r="AW76" s="75">
        <f t="shared" si="38"/>
        <v>4000</v>
      </c>
      <c r="AX76" s="76">
        <f t="shared" si="61"/>
        <v>15333.333333333332</v>
      </c>
      <c r="AY76" s="77">
        <f t="shared" si="41"/>
        <v>14666.666666666668</v>
      </c>
      <c r="AZ76" s="75">
        <f t="shared" si="54"/>
        <v>1666.6666666666665</v>
      </c>
      <c r="BA76" s="76">
        <f t="shared" si="55"/>
        <v>17000</v>
      </c>
      <c r="BB76" s="78">
        <f t="shared" si="56"/>
        <v>13000</v>
      </c>
    </row>
    <row r="77" spans="1:54" s="5" customFormat="1" ht="12.75">
      <c r="A77" s="144">
        <v>8</v>
      </c>
      <c r="B77" s="79" t="s">
        <v>61</v>
      </c>
      <c r="C77" s="62">
        <v>132</v>
      </c>
      <c r="D77" s="62" t="s">
        <v>62</v>
      </c>
      <c r="E77" s="62" t="s">
        <v>120</v>
      </c>
      <c r="F77" s="62" t="s">
        <v>87</v>
      </c>
      <c r="G77" s="62">
        <v>76693675</v>
      </c>
      <c r="H77" s="62" t="s">
        <v>65</v>
      </c>
      <c r="I77" s="62" t="s">
        <v>117</v>
      </c>
      <c r="J77" s="62"/>
      <c r="K77" s="64">
        <v>42537</v>
      </c>
      <c r="L77" s="65">
        <v>42613</v>
      </c>
      <c r="M77" s="65">
        <f t="shared" si="31"/>
        <v>45535</v>
      </c>
      <c r="N77" s="65">
        <v>42614</v>
      </c>
      <c r="O77" s="158" t="str">
        <f t="shared" si="57"/>
        <v>1</v>
      </c>
      <c r="P77" s="66">
        <f t="shared" si="47"/>
        <v>90</v>
      </c>
      <c r="Q77" s="162" t="s">
        <v>353</v>
      </c>
      <c r="R77" s="66"/>
      <c r="S77" s="67">
        <v>120</v>
      </c>
      <c r="T77" s="68">
        <v>9151</v>
      </c>
      <c r="U77" s="69">
        <v>3</v>
      </c>
      <c r="V77" s="69">
        <v>2017</v>
      </c>
      <c r="W77" s="70"/>
      <c r="X77" s="70">
        <f t="shared" si="48"/>
        <v>10</v>
      </c>
      <c r="Y77" s="70">
        <f t="shared" si="49"/>
        <v>22</v>
      </c>
      <c r="Z77" s="70">
        <f t="shared" si="58"/>
        <v>34</v>
      </c>
      <c r="AA77" s="70">
        <f t="shared" si="58"/>
        <v>46</v>
      </c>
      <c r="AB77" s="70">
        <f t="shared" si="50"/>
        <v>51</v>
      </c>
      <c r="AC77" s="71">
        <f t="shared" si="51"/>
        <v>39</v>
      </c>
      <c r="AD77" s="70">
        <f t="shared" si="33"/>
        <v>101.67777777777778</v>
      </c>
      <c r="AE77" s="70">
        <f>+W77*AD77</f>
        <v>0</v>
      </c>
      <c r="AF77" s="72">
        <f t="shared" si="34"/>
        <v>1016.7777777777778</v>
      </c>
      <c r="AG77" s="70">
        <f t="shared" si="52"/>
        <v>1016.7777777777778</v>
      </c>
      <c r="AH77" s="70">
        <f t="shared" si="35"/>
        <v>1220.1333333333332</v>
      </c>
      <c r="AI77" s="70">
        <f t="shared" si="53"/>
        <v>2236.911111111111</v>
      </c>
      <c r="AJ77" s="70">
        <f t="shared" si="36"/>
        <v>6914.0888888888894</v>
      </c>
      <c r="AK77" s="72">
        <f t="shared" si="59"/>
        <v>1220.1333333333332</v>
      </c>
      <c r="AL77" s="72">
        <f t="shared" si="43"/>
        <v>3457.0444444444443</v>
      </c>
      <c r="AM77" s="73">
        <f t="shared" si="37"/>
        <v>5693.9555555555562</v>
      </c>
      <c r="AO77" s="73">
        <f t="shared" si="44"/>
        <v>101.67777777777778</v>
      </c>
      <c r="AP77" s="72">
        <f t="shared" si="45"/>
        <v>1220.1333333333332</v>
      </c>
      <c r="AQ77" s="73">
        <f t="shared" si="60"/>
        <v>1220.1333333333332</v>
      </c>
      <c r="AR77" s="73">
        <f t="shared" si="60"/>
        <v>1220.1333333333332</v>
      </c>
      <c r="AS77" s="73">
        <f t="shared" si="60"/>
        <v>1220.1333333333332</v>
      </c>
      <c r="AT77" s="73">
        <f t="shared" si="60"/>
        <v>1220.1333333333332</v>
      </c>
      <c r="AU77" s="74">
        <f t="shared" si="46"/>
        <v>813.42222222222222</v>
      </c>
      <c r="AW77" s="75">
        <f t="shared" si="38"/>
        <v>1220.1333333333332</v>
      </c>
      <c r="AX77" s="76">
        <f t="shared" si="61"/>
        <v>4677.177777777777</v>
      </c>
      <c r="AY77" s="77">
        <f t="shared" si="41"/>
        <v>4473.822222222223</v>
      </c>
      <c r="AZ77" s="75">
        <f t="shared" si="54"/>
        <v>508.38888888888891</v>
      </c>
      <c r="BA77" s="76">
        <f t="shared" si="55"/>
        <v>5185.5666666666657</v>
      </c>
      <c r="BB77" s="78">
        <f t="shared" si="56"/>
        <v>3965.4333333333343</v>
      </c>
    </row>
    <row r="78" spans="1:54" s="5" customFormat="1" ht="12.75">
      <c r="A78" s="144">
        <v>8</v>
      </c>
      <c r="B78" s="79" t="s">
        <v>61</v>
      </c>
      <c r="C78" s="63">
        <v>33</v>
      </c>
      <c r="D78" s="63" t="s">
        <v>62</v>
      </c>
      <c r="E78" s="63" t="s">
        <v>66</v>
      </c>
      <c r="F78" s="63" t="s">
        <v>110</v>
      </c>
      <c r="G78" s="63">
        <v>285</v>
      </c>
      <c r="H78" s="63" t="s">
        <v>65</v>
      </c>
      <c r="I78" s="63" t="s">
        <v>66</v>
      </c>
      <c r="J78" s="63"/>
      <c r="K78" s="80">
        <v>42539</v>
      </c>
      <c r="L78" s="65">
        <v>42613</v>
      </c>
      <c r="M78" s="65">
        <f t="shared" si="31"/>
        <v>45535</v>
      </c>
      <c r="N78" s="65">
        <v>42614</v>
      </c>
      <c r="O78" s="158" t="str">
        <f t="shared" si="57"/>
        <v>1</v>
      </c>
      <c r="P78" s="66">
        <f t="shared" si="47"/>
        <v>90</v>
      </c>
      <c r="Q78" s="162" t="s">
        <v>353</v>
      </c>
      <c r="R78" s="66"/>
      <c r="S78" s="67">
        <v>120</v>
      </c>
      <c r="T78" s="81">
        <v>3669259</v>
      </c>
      <c r="U78" s="69">
        <v>3</v>
      </c>
      <c r="V78" s="69">
        <v>2017</v>
      </c>
      <c r="W78" s="82"/>
      <c r="X78" s="82">
        <f t="shared" si="48"/>
        <v>10</v>
      </c>
      <c r="Y78" s="82">
        <f t="shared" si="49"/>
        <v>22</v>
      </c>
      <c r="Z78" s="70">
        <f t="shared" si="58"/>
        <v>34</v>
      </c>
      <c r="AA78" s="70">
        <f t="shared" si="58"/>
        <v>46</v>
      </c>
      <c r="AB78" s="70">
        <f t="shared" si="50"/>
        <v>51</v>
      </c>
      <c r="AC78" s="71">
        <f t="shared" si="51"/>
        <v>39</v>
      </c>
      <c r="AD78" s="82">
        <f t="shared" si="33"/>
        <v>40769.544444444444</v>
      </c>
      <c r="AE78" s="82">
        <f>+(T78/P78)*W78</f>
        <v>0</v>
      </c>
      <c r="AF78" s="82">
        <f t="shared" si="34"/>
        <v>407695.44444444444</v>
      </c>
      <c r="AG78" s="82">
        <f t="shared" si="52"/>
        <v>407695.44444444444</v>
      </c>
      <c r="AH78" s="82">
        <f t="shared" si="35"/>
        <v>489234.53333333333</v>
      </c>
      <c r="AI78" s="70">
        <f t="shared" si="53"/>
        <v>896929.97777777771</v>
      </c>
      <c r="AJ78" s="70">
        <f t="shared" si="36"/>
        <v>2772329.0222222223</v>
      </c>
      <c r="AK78" s="72">
        <f t="shared" si="59"/>
        <v>489234.53333333333</v>
      </c>
      <c r="AL78" s="72">
        <f t="shared" si="43"/>
        <v>1386164.5111111109</v>
      </c>
      <c r="AM78" s="73">
        <f t="shared" si="37"/>
        <v>2283094.4888888891</v>
      </c>
      <c r="AO78" s="73">
        <f t="shared" si="44"/>
        <v>40769.544444444444</v>
      </c>
      <c r="AP78" s="72">
        <f t="shared" si="45"/>
        <v>489234.53333333333</v>
      </c>
      <c r="AQ78" s="73">
        <f t="shared" si="60"/>
        <v>489234.53333333333</v>
      </c>
      <c r="AR78" s="73">
        <f t="shared" si="60"/>
        <v>489234.53333333333</v>
      </c>
      <c r="AS78" s="73">
        <f t="shared" si="60"/>
        <v>489234.53333333333</v>
      </c>
      <c r="AT78" s="73">
        <f t="shared" si="60"/>
        <v>489234.53333333333</v>
      </c>
      <c r="AU78" s="74">
        <f t="shared" si="46"/>
        <v>326156.35555555555</v>
      </c>
      <c r="AW78" s="75">
        <f t="shared" si="38"/>
        <v>489234.53333333333</v>
      </c>
      <c r="AX78" s="76">
        <f t="shared" si="61"/>
        <v>1875399.0444444441</v>
      </c>
      <c r="AY78" s="77">
        <f t="shared" si="41"/>
        <v>1793859.9555555559</v>
      </c>
      <c r="AZ78" s="75">
        <f t="shared" si="54"/>
        <v>203847.72222222222</v>
      </c>
      <c r="BA78" s="76">
        <f t="shared" si="55"/>
        <v>2079246.7666666664</v>
      </c>
      <c r="BB78" s="78">
        <f t="shared" si="56"/>
        <v>1590012.2333333336</v>
      </c>
    </row>
    <row r="79" spans="1:54" s="5" customFormat="1" ht="12.75">
      <c r="A79" s="144">
        <v>8</v>
      </c>
      <c r="B79" s="79" t="s">
        <v>61</v>
      </c>
      <c r="C79" s="63">
        <v>34</v>
      </c>
      <c r="D79" s="63" t="s">
        <v>62</v>
      </c>
      <c r="E79" s="63" t="s">
        <v>66</v>
      </c>
      <c r="F79" s="63" t="s">
        <v>110</v>
      </c>
      <c r="G79" s="63">
        <v>286</v>
      </c>
      <c r="H79" s="63" t="s">
        <v>65</v>
      </c>
      <c r="I79" s="63" t="s">
        <v>66</v>
      </c>
      <c r="J79" s="63"/>
      <c r="K79" s="80">
        <v>42539</v>
      </c>
      <c r="L79" s="65">
        <v>42613</v>
      </c>
      <c r="M79" s="65">
        <f t="shared" si="31"/>
        <v>45535</v>
      </c>
      <c r="N79" s="65">
        <v>42614</v>
      </c>
      <c r="O79" s="158" t="str">
        <f t="shared" si="57"/>
        <v>1</v>
      </c>
      <c r="P79" s="66">
        <f t="shared" si="47"/>
        <v>90</v>
      </c>
      <c r="Q79" s="162" t="s">
        <v>353</v>
      </c>
      <c r="R79" s="66"/>
      <c r="S79" s="67">
        <v>120</v>
      </c>
      <c r="T79" s="81">
        <v>5036364</v>
      </c>
      <c r="U79" s="69">
        <v>3</v>
      </c>
      <c r="V79" s="69">
        <v>2017</v>
      </c>
      <c r="W79" s="82"/>
      <c r="X79" s="82">
        <f t="shared" si="48"/>
        <v>10</v>
      </c>
      <c r="Y79" s="82">
        <f t="shared" si="49"/>
        <v>22</v>
      </c>
      <c r="Z79" s="70">
        <f t="shared" si="58"/>
        <v>34</v>
      </c>
      <c r="AA79" s="70">
        <f t="shared" si="58"/>
        <v>46</v>
      </c>
      <c r="AB79" s="70">
        <f t="shared" si="50"/>
        <v>51</v>
      </c>
      <c r="AC79" s="71">
        <f t="shared" si="51"/>
        <v>39</v>
      </c>
      <c r="AD79" s="69">
        <f t="shared" si="33"/>
        <v>55959.6</v>
      </c>
      <c r="AE79" s="82">
        <f>+(T79/P79)*W79</f>
        <v>0</v>
      </c>
      <c r="AF79" s="82">
        <f t="shared" si="34"/>
        <v>559596</v>
      </c>
      <c r="AG79" s="82">
        <f t="shared" si="52"/>
        <v>559596</v>
      </c>
      <c r="AH79" s="82">
        <f t="shared" si="35"/>
        <v>671515.2</v>
      </c>
      <c r="AI79" s="70">
        <f t="shared" si="53"/>
        <v>1231111.2</v>
      </c>
      <c r="AJ79" s="70">
        <f t="shared" si="36"/>
        <v>3805252.8</v>
      </c>
      <c r="AK79" s="72">
        <f t="shared" si="59"/>
        <v>671515.2</v>
      </c>
      <c r="AL79" s="72">
        <f t="shared" si="43"/>
        <v>1902626.4</v>
      </c>
      <c r="AM79" s="73">
        <f t="shared" si="37"/>
        <v>3133737.6</v>
      </c>
      <c r="AO79" s="73">
        <f t="shared" si="44"/>
        <v>55959.6</v>
      </c>
      <c r="AP79" s="72">
        <f t="shared" si="45"/>
        <v>671515.2</v>
      </c>
      <c r="AQ79" s="73">
        <f t="shared" si="60"/>
        <v>671515.2</v>
      </c>
      <c r="AR79" s="73">
        <f t="shared" si="60"/>
        <v>671515.2</v>
      </c>
      <c r="AS79" s="73">
        <f t="shared" si="60"/>
        <v>671515.2</v>
      </c>
      <c r="AT79" s="73">
        <f t="shared" si="60"/>
        <v>671515.2</v>
      </c>
      <c r="AU79" s="74">
        <f t="shared" si="46"/>
        <v>447676.8</v>
      </c>
      <c r="AW79" s="75">
        <f t="shared" si="38"/>
        <v>671515.2</v>
      </c>
      <c r="AX79" s="76">
        <f t="shared" si="61"/>
        <v>2574141.5999999996</v>
      </c>
      <c r="AY79" s="77">
        <v>2962222.4000000004</v>
      </c>
      <c r="AZ79" s="75">
        <f t="shared" si="54"/>
        <v>279798</v>
      </c>
      <c r="BA79" s="76">
        <f t="shared" si="55"/>
        <v>2853939.5999999996</v>
      </c>
      <c r="BB79" s="78">
        <f t="shared" si="56"/>
        <v>2182424.4000000004</v>
      </c>
    </row>
    <row r="80" spans="1:54" s="5" customFormat="1" ht="12.75">
      <c r="A80" s="144">
        <v>8</v>
      </c>
      <c r="B80" s="79" t="s">
        <v>61</v>
      </c>
      <c r="C80" s="63">
        <v>39</v>
      </c>
      <c r="D80" s="63" t="s">
        <v>62</v>
      </c>
      <c r="E80" s="63" t="s">
        <v>66</v>
      </c>
      <c r="F80" s="63" t="s">
        <v>110</v>
      </c>
      <c r="G80" s="63">
        <v>284</v>
      </c>
      <c r="H80" s="63" t="s">
        <v>65</v>
      </c>
      <c r="I80" s="63" t="s">
        <v>66</v>
      </c>
      <c r="J80" s="63"/>
      <c r="K80" s="80">
        <v>42539</v>
      </c>
      <c r="L80" s="65">
        <v>42613</v>
      </c>
      <c r="M80" s="65">
        <f t="shared" si="31"/>
        <v>45535</v>
      </c>
      <c r="N80" s="65">
        <v>42614</v>
      </c>
      <c r="O80" s="158" t="str">
        <f t="shared" si="57"/>
        <v>1</v>
      </c>
      <c r="P80" s="66">
        <f t="shared" si="47"/>
        <v>90</v>
      </c>
      <c r="Q80" s="162" t="s">
        <v>353</v>
      </c>
      <c r="R80" s="66"/>
      <c r="S80" s="67">
        <v>120</v>
      </c>
      <c r="T80" s="81">
        <v>2929033</v>
      </c>
      <c r="U80" s="69">
        <v>3</v>
      </c>
      <c r="V80" s="69">
        <v>2017</v>
      </c>
      <c r="W80" s="82"/>
      <c r="X80" s="82">
        <f t="shared" si="48"/>
        <v>10</v>
      </c>
      <c r="Y80" s="82">
        <f t="shared" si="49"/>
        <v>22</v>
      </c>
      <c r="Z80" s="70">
        <f t="shared" si="58"/>
        <v>34</v>
      </c>
      <c r="AA80" s="70">
        <f t="shared" si="58"/>
        <v>46</v>
      </c>
      <c r="AB80" s="70">
        <f t="shared" si="50"/>
        <v>51</v>
      </c>
      <c r="AC80" s="71">
        <f t="shared" si="51"/>
        <v>39</v>
      </c>
      <c r="AD80" s="69">
        <f t="shared" si="33"/>
        <v>32544.81111111111</v>
      </c>
      <c r="AE80" s="82">
        <f>+(T80/P80)*W80</f>
        <v>0</v>
      </c>
      <c r="AF80" s="82">
        <f t="shared" si="34"/>
        <v>325448.11111111112</v>
      </c>
      <c r="AG80" s="82">
        <f t="shared" si="52"/>
        <v>325448.11111111112</v>
      </c>
      <c r="AH80" s="82">
        <f t="shared" si="35"/>
        <v>390537.73333333334</v>
      </c>
      <c r="AI80" s="70">
        <f t="shared" si="53"/>
        <v>715985.8444444444</v>
      </c>
      <c r="AJ80" s="70">
        <f t="shared" si="36"/>
        <v>2213047.1555555556</v>
      </c>
      <c r="AK80" s="72">
        <f t="shared" si="59"/>
        <v>390537.73333333334</v>
      </c>
      <c r="AL80" s="72">
        <f t="shared" si="43"/>
        <v>1106523.5777777778</v>
      </c>
      <c r="AM80" s="73">
        <f t="shared" si="37"/>
        <v>1822509.4222222222</v>
      </c>
      <c r="AO80" s="73">
        <f t="shared" si="44"/>
        <v>32544.81111111111</v>
      </c>
      <c r="AP80" s="72">
        <f t="shared" si="45"/>
        <v>390537.73333333334</v>
      </c>
      <c r="AQ80" s="73">
        <f t="shared" si="60"/>
        <v>390537.73333333334</v>
      </c>
      <c r="AR80" s="73">
        <f t="shared" si="60"/>
        <v>390537.73333333334</v>
      </c>
      <c r="AS80" s="73">
        <f t="shared" si="60"/>
        <v>390537.73333333334</v>
      </c>
      <c r="AT80" s="73">
        <f t="shared" si="60"/>
        <v>390537.73333333334</v>
      </c>
      <c r="AU80" s="74">
        <f t="shared" si="46"/>
        <v>260358.48888888888</v>
      </c>
      <c r="AW80" s="75">
        <f t="shared" si="38"/>
        <v>390537.73333333334</v>
      </c>
      <c r="AX80" s="76">
        <f t="shared" si="61"/>
        <v>1497061.3111111112</v>
      </c>
      <c r="AY80" s="77">
        <f>+T80-AX80</f>
        <v>1431971.6888888888</v>
      </c>
      <c r="AZ80" s="75">
        <f t="shared" si="54"/>
        <v>162724.05555555556</v>
      </c>
      <c r="BA80" s="76">
        <f t="shared" si="55"/>
        <v>1659785.3666666667</v>
      </c>
      <c r="BB80" s="78">
        <f t="shared" si="56"/>
        <v>1269247.6333333333</v>
      </c>
    </row>
    <row r="81" spans="1:54" s="5" customFormat="1" ht="12.75">
      <c r="A81" s="144">
        <v>8</v>
      </c>
      <c r="B81" s="79" t="s">
        <v>61</v>
      </c>
      <c r="C81" s="62">
        <v>133</v>
      </c>
      <c r="D81" s="62" t="s">
        <v>62</v>
      </c>
      <c r="E81" s="62" t="s">
        <v>121</v>
      </c>
      <c r="F81" s="62" t="s">
        <v>87</v>
      </c>
      <c r="G81" s="62">
        <v>76781862</v>
      </c>
      <c r="H81" s="62" t="s">
        <v>65</v>
      </c>
      <c r="I81" s="62" t="s">
        <v>117</v>
      </c>
      <c r="J81" s="62"/>
      <c r="K81" s="64">
        <v>42541</v>
      </c>
      <c r="L81" s="65">
        <v>42613</v>
      </c>
      <c r="M81" s="65">
        <f t="shared" si="31"/>
        <v>45535</v>
      </c>
      <c r="N81" s="65">
        <v>42614</v>
      </c>
      <c r="O81" s="158" t="str">
        <f t="shared" si="57"/>
        <v>1</v>
      </c>
      <c r="P81" s="66">
        <f t="shared" si="47"/>
        <v>90</v>
      </c>
      <c r="Q81" s="162" t="s">
        <v>353</v>
      </c>
      <c r="R81" s="66"/>
      <c r="S81" s="67">
        <v>120</v>
      </c>
      <c r="T81" s="68">
        <v>6630</v>
      </c>
      <c r="U81" s="69">
        <v>3</v>
      </c>
      <c r="V81" s="69">
        <v>2017</v>
      </c>
      <c r="W81" s="70"/>
      <c r="X81" s="70">
        <f t="shared" si="48"/>
        <v>10</v>
      </c>
      <c r="Y81" s="70">
        <f t="shared" si="49"/>
        <v>22</v>
      </c>
      <c r="Z81" s="70">
        <f t="shared" si="58"/>
        <v>34</v>
      </c>
      <c r="AA81" s="70">
        <f t="shared" si="58"/>
        <v>46</v>
      </c>
      <c r="AB81" s="70">
        <f t="shared" si="50"/>
        <v>51</v>
      </c>
      <c r="AC81" s="71">
        <f t="shared" si="51"/>
        <v>39</v>
      </c>
      <c r="AD81" s="71">
        <f t="shared" si="33"/>
        <v>73.666666666666671</v>
      </c>
      <c r="AE81" s="70">
        <f t="shared" ref="AE81:AE102" si="62">+W81*AD81</f>
        <v>0</v>
      </c>
      <c r="AF81" s="72">
        <f t="shared" si="34"/>
        <v>736.66666666666674</v>
      </c>
      <c r="AG81" s="70">
        <f t="shared" si="52"/>
        <v>736.66666666666674</v>
      </c>
      <c r="AH81" s="70">
        <f t="shared" si="35"/>
        <v>884</v>
      </c>
      <c r="AI81" s="70">
        <f t="shared" si="53"/>
        <v>1620.6666666666667</v>
      </c>
      <c r="AJ81" s="70">
        <f t="shared" si="36"/>
        <v>5009.333333333333</v>
      </c>
      <c r="AK81" s="72">
        <f t="shared" si="59"/>
        <v>884</v>
      </c>
      <c r="AL81" s="72">
        <f t="shared" si="43"/>
        <v>2504.666666666667</v>
      </c>
      <c r="AM81" s="73">
        <f t="shared" si="37"/>
        <v>4125.333333333333</v>
      </c>
      <c r="AO81" s="73">
        <f t="shared" si="44"/>
        <v>73.666666666666671</v>
      </c>
      <c r="AP81" s="72">
        <f t="shared" si="45"/>
        <v>884</v>
      </c>
      <c r="AQ81" s="73">
        <f t="shared" si="60"/>
        <v>884</v>
      </c>
      <c r="AR81" s="73">
        <f t="shared" si="60"/>
        <v>884</v>
      </c>
      <c r="AS81" s="73">
        <f t="shared" si="60"/>
        <v>884</v>
      </c>
      <c r="AT81" s="73">
        <f t="shared" si="60"/>
        <v>884</v>
      </c>
      <c r="AU81" s="74">
        <f t="shared" si="46"/>
        <v>589.33333333333337</v>
      </c>
      <c r="AW81" s="75">
        <f t="shared" si="38"/>
        <v>884</v>
      </c>
      <c r="AX81" s="76">
        <f t="shared" si="61"/>
        <v>3388.666666666667</v>
      </c>
      <c r="AY81" s="77">
        <f>+T81-AX81</f>
        <v>3241.333333333333</v>
      </c>
      <c r="AZ81" s="75">
        <f t="shared" si="54"/>
        <v>368.33333333333337</v>
      </c>
      <c r="BA81" s="76">
        <f t="shared" si="55"/>
        <v>3757.0000000000005</v>
      </c>
      <c r="BB81" s="78">
        <f t="shared" si="56"/>
        <v>2872.9999999999995</v>
      </c>
    </row>
    <row r="82" spans="1:54" s="5" customFormat="1" ht="12.75">
      <c r="A82" s="144">
        <v>8</v>
      </c>
      <c r="B82" s="79" t="s">
        <v>61</v>
      </c>
      <c r="C82" s="62">
        <v>134</v>
      </c>
      <c r="D82" s="62" t="s">
        <v>62</v>
      </c>
      <c r="E82" s="62" t="s">
        <v>106</v>
      </c>
      <c r="F82" s="62" t="s">
        <v>107</v>
      </c>
      <c r="G82" s="62">
        <v>221806</v>
      </c>
      <c r="H82" s="62" t="s">
        <v>65</v>
      </c>
      <c r="I82" s="62" t="s">
        <v>117</v>
      </c>
      <c r="J82" s="62"/>
      <c r="K82" s="64">
        <v>42544</v>
      </c>
      <c r="L82" s="65">
        <v>42613</v>
      </c>
      <c r="M82" s="65">
        <f t="shared" si="31"/>
        <v>45535</v>
      </c>
      <c r="N82" s="65">
        <v>42614</v>
      </c>
      <c r="O82" s="158" t="str">
        <f t="shared" si="57"/>
        <v>1</v>
      </c>
      <c r="P82" s="66">
        <f t="shared" si="47"/>
        <v>90</v>
      </c>
      <c r="Q82" s="162" t="s">
        <v>353</v>
      </c>
      <c r="R82" s="66"/>
      <c r="S82" s="67">
        <v>120</v>
      </c>
      <c r="T82" s="68">
        <v>438372</v>
      </c>
      <c r="U82" s="69">
        <v>3</v>
      </c>
      <c r="V82" s="69">
        <v>2017</v>
      </c>
      <c r="W82" s="70"/>
      <c r="X82" s="70">
        <f t="shared" si="48"/>
        <v>10</v>
      </c>
      <c r="Y82" s="70">
        <f t="shared" si="49"/>
        <v>22</v>
      </c>
      <c r="Z82" s="70">
        <f t="shared" si="58"/>
        <v>34</v>
      </c>
      <c r="AA82" s="70">
        <f t="shared" si="58"/>
        <v>46</v>
      </c>
      <c r="AB82" s="70">
        <f t="shared" si="50"/>
        <v>51</v>
      </c>
      <c r="AC82" s="71">
        <f t="shared" si="51"/>
        <v>39</v>
      </c>
      <c r="AD82" s="71">
        <f t="shared" si="33"/>
        <v>4870.8</v>
      </c>
      <c r="AE82" s="70">
        <f t="shared" si="62"/>
        <v>0</v>
      </c>
      <c r="AF82" s="72">
        <f t="shared" si="34"/>
        <v>48708</v>
      </c>
      <c r="AG82" s="70">
        <f t="shared" si="52"/>
        <v>48708</v>
      </c>
      <c r="AH82" s="70">
        <f t="shared" si="35"/>
        <v>58449.600000000006</v>
      </c>
      <c r="AI82" s="70">
        <f t="shared" si="53"/>
        <v>107157.6</v>
      </c>
      <c r="AJ82" s="70">
        <f t="shared" si="36"/>
        <v>331214.40000000002</v>
      </c>
      <c r="AK82" s="72">
        <f t="shared" si="59"/>
        <v>58449.600000000006</v>
      </c>
      <c r="AL82" s="72">
        <f t="shared" si="43"/>
        <v>165607.20000000001</v>
      </c>
      <c r="AM82" s="73">
        <f t="shared" si="37"/>
        <v>272764.79999999999</v>
      </c>
      <c r="AO82" s="73">
        <f t="shared" si="44"/>
        <v>4870.8</v>
      </c>
      <c r="AP82" s="72">
        <f t="shared" si="45"/>
        <v>58449.600000000006</v>
      </c>
      <c r="AQ82" s="73">
        <f t="shared" si="60"/>
        <v>58449.600000000006</v>
      </c>
      <c r="AR82" s="73">
        <f t="shared" si="60"/>
        <v>58449.600000000006</v>
      </c>
      <c r="AS82" s="73">
        <f t="shared" si="60"/>
        <v>58449.600000000006</v>
      </c>
      <c r="AT82" s="73">
        <f t="shared" si="60"/>
        <v>58449.600000000006</v>
      </c>
      <c r="AU82" s="74">
        <f t="shared" si="46"/>
        <v>38966.400000000001</v>
      </c>
      <c r="AW82" s="75">
        <f t="shared" si="38"/>
        <v>58449.600000000006</v>
      </c>
      <c r="AX82" s="76">
        <f t="shared" si="61"/>
        <v>224056.80000000002</v>
      </c>
      <c r="AY82" s="77">
        <f>+T82-AX82</f>
        <v>214315.19999999998</v>
      </c>
      <c r="AZ82" s="75">
        <f t="shared" si="54"/>
        <v>24354</v>
      </c>
      <c r="BA82" s="76">
        <f t="shared" si="55"/>
        <v>248410.80000000002</v>
      </c>
      <c r="BB82" s="78">
        <f t="shared" si="56"/>
        <v>189961.19999999998</v>
      </c>
    </row>
    <row r="83" spans="1:54" s="5" customFormat="1" ht="12.75">
      <c r="A83" s="144">
        <v>8</v>
      </c>
      <c r="B83" s="79" t="s">
        <v>61</v>
      </c>
      <c r="C83" s="62">
        <v>136</v>
      </c>
      <c r="D83" s="62" t="s">
        <v>62</v>
      </c>
      <c r="E83" s="62" t="s">
        <v>106</v>
      </c>
      <c r="F83" s="62" t="s">
        <v>122</v>
      </c>
      <c r="G83" s="62">
        <v>36097</v>
      </c>
      <c r="H83" s="62" t="s">
        <v>65</v>
      </c>
      <c r="I83" s="62" t="s">
        <v>117</v>
      </c>
      <c r="J83" s="62"/>
      <c r="K83" s="64">
        <v>42550</v>
      </c>
      <c r="L83" s="65">
        <v>42613</v>
      </c>
      <c r="M83" s="65">
        <f t="shared" si="31"/>
        <v>45535</v>
      </c>
      <c r="N83" s="65">
        <v>42614</v>
      </c>
      <c r="O83" s="158" t="str">
        <f t="shared" si="57"/>
        <v>1</v>
      </c>
      <c r="P83" s="66">
        <f t="shared" si="47"/>
        <v>90</v>
      </c>
      <c r="Q83" s="162" t="s">
        <v>353</v>
      </c>
      <c r="R83" s="66"/>
      <c r="S83" s="67">
        <v>120</v>
      </c>
      <c r="T83" s="68">
        <v>153406</v>
      </c>
      <c r="U83" s="69">
        <v>3</v>
      </c>
      <c r="V83" s="69">
        <v>2017</v>
      </c>
      <c r="W83" s="70"/>
      <c r="X83" s="70">
        <f t="shared" si="48"/>
        <v>10</v>
      </c>
      <c r="Y83" s="70">
        <f t="shared" si="49"/>
        <v>22</v>
      </c>
      <c r="Z83" s="70">
        <f t="shared" si="58"/>
        <v>34</v>
      </c>
      <c r="AA83" s="70">
        <f t="shared" si="58"/>
        <v>46</v>
      </c>
      <c r="AB83" s="70">
        <f t="shared" si="50"/>
        <v>51</v>
      </c>
      <c r="AC83" s="71">
        <f t="shared" si="51"/>
        <v>39</v>
      </c>
      <c r="AD83" s="71">
        <f t="shared" si="33"/>
        <v>1704.5111111111112</v>
      </c>
      <c r="AE83" s="70">
        <f t="shared" si="62"/>
        <v>0</v>
      </c>
      <c r="AF83" s="72">
        <f t="shared" si="34"/>
        <v>17045.111111111113</v>
      </c>
      <c r="AG83" s="70">
        <f t="shared" si="52"/>
        <v>17045.111111111113</v>
      </c>
      <c r="AH83" s="70">
        <f t="shared" si="35"/>
        <v>20454.133333333335</v>
      </c>
      <c r="AI83" s="70">
        <f t="shared" si="53"/>
        <v>37499.244444444448</v>
      </c>
      <c r="AJ83" s="70">
        <f t="shared" si="36"/>
        <v>115906.75555555554</v>
      </c>
      <c r="AK83" s="72">
        <f t="shared" si="59"/>
        <v>20454.133333333335</v>
      </c>
      <c r="AL83" s="72">
        <f t="shared" si="43"/>
        <v>57953.377777777787</v>
      </c>
      <c r="AM83" s="73">
        <f t="shared" si="37"/>
        <v>95452.622222222213</v>
      </c>
      <c r="AO83" s="73">
        <f t="shared" si="44"/>
        <v>1704.5111111111112</v>
      </c>
      <c r="AP83" s="72">
        <f t="shared" si="45"/>
        <v>20454.133333333335</v>
      </c>
      <c r="AQ83" s="73">
        <f t="shared" si="60"/>
        <v>20454.133333333335</v>
      </c>
      <c r="AR83" s="73">
        <f t="shared" si="60"/>
        <v>20454.133333333335</v>
      </c>
      <c r="AS83" s="73">
        <f t="shared" si="60"/>
        <v>20454.133333333335</v>
      </c>
      <c r="AT83" s="73">
        <f t="shared" si="60"/>
        <v>20454.133333333335</v>
      </c>
      <c r="AU83" s="74">
        <f t="shared" si="46"/>
        <v>13636.088888888889</v>
      </c>
      <c r="AW83" s="75">
        <f t="shared" si="38"/>
        <v>20454.133333333335</v>
      </c>
      <c r="AX83" s="76">
        <f t="shared" si="61"/>
        <v>78407.511111111118</v>
      </c>
      <c r="AY83" s="77">
        <f>+T83-AX83</f>
        <v>74998.488888888882</v>
      </c>
      <c r="AZ83" s="75">
        <f t="shared" si="54"/>
        <v>8522.5555555555566</v>
      </c>
      <c r="BA83" s="76">
        <f t="shared" si="55"/>
        <v>86930.06666666668</v>
      </c>
      <c r="BB83" s="78">
        <f t="shared" si="56"/>
        <v>66475.93333333332</v>
      </c>
    </row>
    <row r="84" spans="1:54" s="5" customFormat="1" ht="12.75">
      <c r="A84" s="144">
        <v>8</v>
      </c>
      <c r="B84" s="79" t="s">
        <v>61</v>
      </c>
      <c r="C84" s="62">
        <v>129</v>
      </c>
      <c r="D84" s="62" t="s">
        <v>62</v>
      </c>
      <c r="E84" s="62" t="s">
        <v>123</v>
      </c>
      <c r="F84" s="62" t="s">
        <v>76</v>
      </c>
      <c r="G84" s="62">
        <v>179</v>
      </c>
      <c r="H84" s="62" t="s">
        <v>65</v>
      </c>
      <c r="I84" s="63" t="s">
        <v>66</v>
      </c>
      <c r="J84" s="62"/>
      <c r="K84" s="64">
        <v>42551</v>
      </c>
      <c r="L84" s="65">
        <v>42613</v>
      </c>
      <c r="M84" s="65">
        <f t="shared" si="31"/>
        <v>45535</v>
      </c>
      <c r="N84" s="65">
        <v>42614</v>
      </c>
      <c r="O84" s="158" t="str">
        <f t="shared" si="57"/>
        <v>1</v>
      </c>
      <c r="P84" s="66">
        <f t="shared" si="47"/>
        <v>90</v>
      </c>
      <c r="Q84" s="162" t="s">
        <v>353</v>
      </c>
      <c r="R84" s="66"/>
      <c r="S84" s="67">
        <v>120</v>
      </c>
      <c r="T84" s="68">
        <v>4000000</v>
      </c>
      <c r="U84" s="69">
        <v>3</v>
      </c>
      <c r="V84" s="69">
        <v>2017</v>
      </c>
      <c r="W84" s="70"/>
      <c r="X84" s="70">
        <f t="shared" si="48"/>
        <v>10</v>
      </c>
      <c r="Y84" s="70">
        <f t="shared" si="49"/>
        <v>22</v>
      </c>
      <c r="Z84" s="70">
        <f t="shared" si="58"/>
        <v>34</v>
      </c>
      <c r="AA84" s="70">
        <f t="shared" si="58"/>
        <v>46</v>
      </c>
      <c r="AB84" s="70">
        <f t="shared" si="50"/>
        <v>51</v>
      </c>
      <c r="AC84" s="71">
        <f t="shared" si="51"/>
        <v>39</v>
      </c>
      <c r="AD84" s="71">
        <f t="shared" si="33"/>
        <v>44444.444444444445</v>
      </c>
      <c r="AE84" s="70">
        <f t="shared" si="62"/>
        <v>0</v>
      </c>
      <c r="AF84" s="72">
        <f t="shared" si="34"/>
        <v>444444.44444444444</v>
      </c>
      <c r="AG84" s="70">
        <f t="shared" si="52"/>
        <v>444444.44444444444</v>
      </c>
      <c r="AH84" s="70">
        <f t="shared" si="35"/>
        <v>533333.33333333337</v>
      </c>
      <c r="AI84" s="70">
        <f t="shared" si="53"/>
        <v>977777.77777777775</v>
      </c>
      <c r="AJ84" s="70">
        <f t="shared" si="36"/>
        <v>3022222.222222222</v>
      </c>
      <c r="AK84" s="72">
        <f t="shared" si="59"/>
        <v>533333.33333333337</v>
      </c>
      <c r="AL84" s="72">
        <f t="shared" si="43"/>
        <v>1511111.111111111</v>
      </c>
      <c r="AM84" s="73">
        <f t="shared" si="37"/>
        <v>2488888.888888889</v>
      </c>
      <c r="AO84" s="73">
        <f t="shared" si="44"/>
        <v>44444.444444444445</v>
      </c>
      <c r="AP84" s="72">
        <f t="shared" si="45"/>
        <v>533333.33333333337</v>
      </c>
      <c r="AQ84" s="73">
        <f t="shared" si="60"/>
        <v>533333.33333333337</v>
      </c>
      <c r="AR84" s="73">
        <f t="shared" si="60"/>
        <v>533333.33333333337</v>
      </c>
      <c r="AS84" s="73">
        <f t="shared" si="60"/>
        <v>533333.33333333337</v>
      </c>
      <c r="AT84" s="73">
        <f t="shared" si="60"/>
        <v>533333.33333333337</v>
      </c>
      <c r="AU84" s="74">
        <f t="shared" si="46"/>
        <v>355555.55555555556</v>
      </c>
      <c r="AW84" s="75">
        <f t="shared" si="38"/>
        <v>533333.33333333337</v>
      </c>
      <c r="AX84" s="76">
        <f t="shared" si="61"/>
        <v>2044444.4444444445</v>
      </c>
      <c r="AY84" s="77">
        <v>2255555.5555555555</v>
      </c>
      <c r="AZ84" s="75">
        <f t="shared" si="54"/>
        <v>222222.22222222222</v>
      </c>
      <c r="BA84" s="76">
        <f t="shared" si="55"/>
        <v>2266666.6666666665</v>
      </c>
      <c r="BB84" s="78">
        <f t="shared" si="56"/>
        <v>1733333.3333333335</v>
      </c>
    </row>
    <row r="85" spans="1:54" s="5" customFormat="1" ht="12.75">
      <c r="A85" s="144">
        <v>8</v>
      </c>
      <c r="B85" s="61" t="s">
        <v>61</v>
      </c>
      <c r="C85" s="62">
        <v>128</v>
      </c>
      <c r="D85" s="62" t="s">
        <v>62</v>
      </c>
      <c r="E85" s="62" t="s">
        <v>124</v>
      </c>
      <c r="F85" s="62" t="s">
        <v>76</v>
      </c>
      <c r="G85" s="62">
        <v>176</v>
      </c>
      <c r="H85" s="62" t="s">
        <v>65</v>
      </c>
      <c r="I85" s="63" t="s">
        <v>66</v>
      </c>
      <c r="J85" s="62"/>
      <c r="K85" s="64">
        <v>42551</v>
      </c>
      <c r="L85" s="65">
        <v>42613</v>
      </c>
      <c r="M85" s="65">
        <f t="shared" si="31"/>
        <v>45535</v>
      </c>
      <c r="N85" s="65">
        <v>42614</v>
      </c>
      <c r="O85" s="158" t="str">
        <f t="shared" si="57"/>
        <v>1</v>
      </c>
      <c r="P85" s="66">
        <f t="shared" si="47"/>
        <v>90</v>
      </c>
      <c r="Q85" s="162" t="s">
        <v>353</v>
      </c>
      <c r="R85" s="66"/>
      <c r="S85" s="67">
        <v>120</v>
      </c>
      <c r="T85" s="68">
        <v>2600000</v>
      </c>
      <c r="U85" s="69">
        <v>3</v>
      </c>
      <c r="V85" s="69">
        <v>2017</v>
      </c>
      <c r="W85" s="70"/>
      <c r="X85" s="70">
        <f t="shared" si="48"/>
        <v>10</v>
      </c>
      <c r="Y85" s="70">
        <f t="shared" si="49"/>
        <v>22</v>
      </c>
      <c r="Z85" s="70">
        <f t="shared" si="58"/>
        <v>34</v>
      </c>
      <c r="AA85" s="70">
        <f t="shared" si="58"/>
        <v>46</v>
      </c>
      <c r="AB85" s="70">
        <f t="shared" si="50"/>
        <v>51</v>
      </c>
      <c r="AC85" s="71">
        <f t="shared" si="51"/>
        <v>39</v>
      </c>
      <c r="AD85" s="70">
        <f t="shared" si="33"/>
        <v>28888.888888888891</v>
      </c>
      <c r="AE85" s="70">
        <f t="shared" si="62"/>
        <v>0</v>
      </c>
      <c r="AF85" s="72">
        <f t="shared" si="34"/>
        <v>288888.88888888888</v>
      </c>
      <c r="AG85" s="70">
        <f t="shared" si="52"/>
        <v>288888.88888888888</v>
      </c>
      <c r="AH85" s="70">
        <f t="shared" si="35"/>
        <v>346666.66666666669</v>
      </c>
      <c r="AI85" s="70">
        <f t="shared" si="53"/>
        <v>635555.5555555555</v>
      </c>
      <c r="AJ85" s="70">
        <f t="shared" si="36"/>
        <v>1964444.4444444445</v>
      </c>
      <c r="AK85" s="72">
        <f t="shared" si="59"/>
        <v>346666.66666666669</v>
      </c>
      <c r="AL85" s="72">
        <f t="shared" si="43"/>
        <v>982222.22222222225</v>
      </c>
      <c r="AM85" s="73">
        <f t="shared" si="37"/>
        <v>1617777.7777777778</v>
      </c>
      <c r="AO85" s="73">
        <f t="shared" si="44"/>
        <v>28888.888888888891</v>
      </c>
      <c r="AP85" s="72">
        <f t="shared" si="45"/>
        <v>346666.66666666669</v>
      </c>
      <c r="AQ85" s="73">
        <f t="shared" si="60"/>
        <v>346666.66666666669</v>
      </c>
      <c r="AR85" s="73">
        <f t="shared" si="60"/>
        <v>346666.66666666669</v>
      </c>
      <c r="AS85" s="73">
        <f t="shared" si="60"/>
        <v>346666.66666666669</v>
      </c>
      <c r="AT85" s="73">
        <f t="shared" si="60"/>
        <v>346666.66666666669</v>
      </c>
      <c r="AU85" s="74">
        <f t="shared" si="46"/>
        <v>231111.11111111112</v>
      </c>
      <c r="AW85" s="75">
        <f t="shared" si="38"/>
        <v>346666.66666666669</v>
      </c>
      <c r="AX85" s="76">
        <f t="shared" si="61"/>
        <v>1328888.888888889</v>
      </c>
      <c r="AY85" s="77">
        <f t="shared" ref="AY85:AY115" si="63">+T85-AX85</f>
        <v>1271111.111111111</v>
      </c>
      <c r="AZ85" s="75">
        <f t="shared" si="54"/>
        <v>144444.44444444444</v>
      </c>
      <c r="BA85" s="76">
        <f t="shared" si="55"/>
        <v>1473333.3333333335</v>
      </c>
      <c r="BB85" s="78">
        <f t="shared" si="56"/>
        <v>1126666.6666666665</v>
      </c>
    </row>
    <row r="86" spans="1:54" s="5" customFormat="1" ht="12.75">
      <c r="A86" s="144">
        <v>8</v>
      </c>
      <c r="B86" s="61" t="s">
        <v>61</v>
      </c>
      <c r="C86" s="62">
        <v>128</v>
      </c>
      <c r="D86" s="62" t="s">
        <v>62</v>
      </c>
      <c r="E86" s="62" t="s">
        <v>125</v>
      </c>
      <c r="F86" s="62" t="s">
        <v>76</v>
      </c>
      <c r="G86" s="62">
        <v>176</v>
      </c>
      <c r="H86" s="62" t="s">
        <v>65</v>
      </c>
      <c r="I86" s="63" t="s">
        <v>66</v>
      </c>
      <c r="J86" s="62"/>
      <c r="K86" s="64">
        <v>42551</v>
      </c>
      <c r="L86" s="65">
        <v>42613</v>
      </c>
      <c r="M86" s="65">
        <f t="shared" si="31"/>
        <v>45535</v>
      </c>
      <c r="N86" s="65">
        <v>42614</v>
      </c>
      <c r="O86" s="158" t="str">
        <f t="shared" si="57"/>
        <v>1</v>
      </c>
      <c r="P86" s="66">
        <f t="shared" si="47"/>
        <v>90</v>
      </c>
      <c r="Q86" s="162" t="s">
        <v>353</v>
      </c>
      <c r="R86" s="66"/>
      <c r="S86" s="67">
        <v>120</v>
      </c>
      <c r="T86" s="68">
        <v>500000</v>
      </c>
      <c r="U86" s="69">
        <v>3</v>
      </c>
      <c r="V86" s="69">
        <v>2017</v>
      </c>
      <c r="W86" s="70"/>
      <c r="X86" s="70">
        <f t="shared" si="48"/>
        <v>10</v>
      </c>
      <c r="Y86" s="70">
        <f t="shared" si="49"/>
        <v>22</v>
      </c>
      <c r="Z86" s="70">
        <f t="shared" si="58"/>
        <v>34</v>
      </c>
      <c r="AA86" s="70">
        <f t="shared" si="58"/>
        <v>46</v>
      </c>
      <c r="AB86" s="70">
        <f t="shared" si="50"/>
        <v>51</v>
      </c>
      <c r="AC86" s="71">
        <f t="shared" si="51"/>
        <v>39</v>
      </c>
      <c r="AD86" s="70">
        <f t="shared" si="33"/>
        <v>5555.5555555555557</v>
      </c>
      <c r="AE86" s="70">
        <f t="shared" si="62"/>
        <v>0</v>
      </c>
      <c r="AF86" s="72">
        <f t="shared" si="34"/>
        <v>55555.555555555555</v>
      </c>
      <c r="AG86" s="70">
        <f t="shared" si="52"/>
        <v>55555.555555555555</v>
      </c>
      <c r="AH86" s="70">
        <f t="shared" si="35"/>
        <v>66666.666666666672</v>
      </c>
      <c r="AI86" s="70">
        <f t="shared" si="53"/>
        <v>122222.22222222222</v>
      </c>
      <c r="AJ86" s="70">
        <f t="shared" si="36"/>
        <v>377777.77777777775</v>
      </c>
      <c r="AK86" s="72">
        <f t="shared" si="59"/>
        <v>66666.666666666672</v>
      </c>
      <c r="AL86" s="72">
        <f t="shared" si="43"/>
        <v>188888.88888888888</v>
      </c>
      <c r="AM86" s="73">
        <f t="shared" si="37"/>
        <v>311111.11111111112</v>
      </c>
      <c r="AO86" s="73">
        <f t="shared" si="44"/>
        <v>5555.5555555555557</v>
      </c>
      <c r="AP86" s="72">
        <f t="shared" si="45"/>
        <v>66666.666666666672</v>
      </c>
      <c r="AQ86" s="73">
        <f t="shared" si="60"/>
        <v>66666.666666666672</v>
      </c>
      <c r="AR86" s="73">
        <f t="shared" si="60"/>
        <v>66666.666666666672</v>
      </c>
      <c r="AS86" s="73">
        <f t="shared" si="60"/>
        <v>66666.666666666672</v>
      </c>
      <c r="AT86" s="73">
        <f t="shared" si="60"/>
        <v>66666.666666666672</v>
      </c>
      <c r="AU86" s="74">
        <f t="shared" si="46"/>
        <v>44444.444444444445</v>
      </c>
      <c r="AW86" s="75">
        <f t="shared" si="38"/>
        <v>66666.666666666672</v>
      </c>
      <c r="AX86" s="76">
        <f t="shared" si="61"/>
        <v>255555.55555555556</v>
      </c>
      <c r="AY86" s="77">
        <f t="shared" si="63"/>
        <v>244444.44444444444</v>
      </c>
      <c r="AZ86" s="75">
        <f t="shared" si="54"/>
        <v>27777.777777777777</v>
      </c>
      <c r="BA86" s="76">
        <f t="shared" si="55"/>
        <v>283333.33333333331</v>
      </c>
      <c r="BB86" s="78">
        <f t="shared" si="56"/>
        <v>216666.66666666669</v>
      </c>
    </row>
    <row r="87" spans="1:54" s="5" customFormat="1" ht="12.75">
      <c r="A87" s="144">
        <v>8</v>
      </c>
      <c r="B87" s="61" t="s">
        <v>61</v>
      </c>
      <c r="C87" s="62">
        <v>128</v>
      </c>
      <c r="D87" s="62" t="s">
        <v>62</v>
      </c>
      <c r="E87" s="62" t="s">
        <v>126</v>
      </c>
      <c r="F87" s="62" t="s">
        <v>76</v>
      </c>
      <c r="G87" s="62">
        <v>176</v>
      </c>
      <c r="H87" s="62" t="s">
        <v>65</v>
      </c>
      <c r="I87" s="63" t="s">
        <v>66</v>
      </c>
      <c r="J87" s="62"/>
      <c r="K87" s="64">
        <v>42551</v>
      </c>
      <c r="L87" s="65">
        <v>42613</v>
      </c>
      <c r="M87" s="65">
        <f t="shared" si="31"/>
        <v>45535</v>
      </c>
      <c r="N87" s="65">
        <v>42614</v>
      </c>
      <c r="O87" s="158" t="str">
        <f t="shared" si="57"/>
        <v>1</v>
      </c>
      <c r="P87" s="66">
        <f t="shared" si="47"/>
        <v>90</v>
      </c>
      <c r="Q87" s="162" t="s">
        <v>353</v>
      </c>
      <c r="R87" s="66"/>
      <c r="S87" s="67">
        <v>120</v>
      </c>
      <c r="T87" s="68">
        <v>270000</v>
      </c>
      <c r="U87" s="69">
        <v>3</v>
      </c>
      <c r="V87" s="69">
        <v>2017</v>
      </c>
      <c r="W87" s="70"/>
      <c r="X87" s="70">
        <f t="shared" si="48"/>
        <v>10</v>
      </c>
      <c r="Y87" s="70">
        <f t="shared" si="49"/>
        <v>22</v>
      </c>
      <c r="Z87" s="70">
        <f t="shared" si="58"/>
        <v>34</v>
      </c>
      <c r="AA87" s="70">
        <f t="shared" si="58"/>
        <v>46</v>
      </c>
      <c r="AB87" s="70">
        <f t="shared" si="50"/>
        <v>51</v>
      </c>
      <c r="AC87" s="71">
        <f t="shared" si="51"/>
        <v>39</v>
      </c>
      <c r="AD87" s="70">
        <f t="shared" si="33"/>
        <v>3000</v>
      </c>
      <c r="AE87" s="70">
        <f t="shared" si="62"/>
        <v>0</v>
      </c>
      <c r="AF87" s="72">
        <f t="shared" si="34"/>
        <v>30000</v>
      </c>
      <c r="AG87" s="70">
        <f t="shared" si="52"/>
        <v>30000</v>
      </c>
      <c r="AH87" s="70">
        <f t="shared" si="35"/>
        <v>36000</v>
      </c>
      <c r="AI87" s="70">
        <f t="shared" si="53"/>
        <v>66000</v>
      </c>
      <c r="AJ87" s="70">
        <f t="shared" si="36"/>
        <v>204000</v>
      </c>
      <c r="AK87" s="72">
        <f t="shared" si="59"/>
        <v>36000</v>
      </c>
      <c r="AL87" s="72">
        <f t="shared" si="43"/>
        <v>102000</v>
      </c>
      <c r="AM87" s="73">
        <f t="shared" si="37"/>
        <v>168000</v>
      </c>
      <c r="AO87" s="73">
        <f t="shared" si="44"/>
        <v>3000</v>
      </c>
      <c r="AP87" s="72">
        <f t="shared" si="45"/>
        <v>36000</v>
      </c>
      <c r="AQ87" s="73">
        <f t="shared" si="60"/>
        <v>36000</v>
      </c>
      <c r="AR87" s="73">
        <f t="shared" si="60"/>
        <v>36000</v>
      </c>
      <c r="AS87" s="73">
        <f t="shared" si="60"/>
        <v>36000</v>
      </c>
      <c r="AT87" s="73">
        <f t="shared" si="60"/>
        <v>36000</v>
      </c>
      <c r="AU87" s="74">
        <f t="shared" si="46"/>
        <v>24000</v>
      </c>
      <c r="AW87" s="75">
        <f t="shared" si="38"/>
        <v>36000</v>
      </c>
      <c r="AX87" s="76">
        <f t="shared" si="61"/>
        <v>138000</v>
      </c>
      <c r="AY87" s="77">
        <f t="shared" si="63"/>
        <v>132000</v>
      </c>
      <c r="AZ87" s="75">
        <f t="shared" si="54"/>
        <v>15000</v>
      </c>
      <c r="BA87" s="76">
        <f t="shared" si="55"/>
        <v>153000</v>
      </c>
      <c r="BB87" s="78">
        <f t="shared" si="56"/>
        <v>117000</v>
      </c>
    </row>
    <row r="88" spans="1:54" s="5" customFormat="1" ht="12.75">
      <c r="A88" s="144">
        <v>8</v>
      </c>
      <c r="B88" s="61" t="s">
        <v>61</v>
      </c>
      <c r="C88" s="62">
        <v>128</v>
      </c>
      <c r="D88" s="62" t="s">
        <v>62</v>
      </c>
      <c r="E88" s="62" t="s">
        <v>127</v>
      </c>
      <c r="F88" s="62" t="s">
        <v>76</v>
      </c>
      <c r="G88" s="62">
        <v>176</v>
      </c>
      <c r="H88" s="62" t="s">
        <v>65</v>
      </c>
      <c r="I88" s="63" t="s">
        <v>66</v>
      </c>
      <c r="J88" s="62"/>
      <c r="K88" s="64">
        <v>42551</v>
      </c>
      <c r="L88" s="65">
        <v>42613</v>
      </c>
      <c r="M88" s="65">
        <f t="shared" si="31"/>
        <v>45535</v>
      </c>
      <c r="N88" s="65">
        <v>42614</v>
      </c>
      <c r="O88" s="158" t="str">
        <f t="shared" si="57"/>
        <v>1</v>
      </c>
      <c r="P88" s="66">
        <f t="shared" si="47"/>
        <v>90</v>
      </c>
      <c r="Q88" s="162" t="s">
        <v>353</v>
      </c>
      <c r="R88" s="66"/>
      <c r="S88" s="67">
        <v>120</v>
      </c>
      <c r="T88" s="68">
        <v>200000</v>
      </c>
      <c r="U88" s="69">
        <v>3</v>
      </c>
      <c r="V88" s="69">
        <v>2017</v>
      </c>
      <c r="W88" s="70"/>
      <c r="X88" s="70">
        <f t="shared" si="48"/>
        <v>10</v>
      </c>
      <c r="Y88" s="70">
        <f t="shared" si="49"/>
        <v>22</v>
      </c>
      <c r="Z88" s="70">
        <f t="shared" si="58"/>
        <v>34</v>
      </c>
      <c r="AA88" s="70">
        <f t="shared" si="58"/>
        <v>46</v>
      </c>
      <c r="AB88" s="70">
        <f t="shared" si="50"/>
        <v>51</v>
      </c>
      <c r="AC88" s="71">
        <f t="shared" si="51"/>
        <v>39</v>
      </c>
      <c r="AD88" s="71">
        <f t="shared" si="33"/>
        <v>2222.2222222222222</v>
      </c>
      <c r="AE88" s="70">
        <f t="shared" si="62"/>
        <v>0</v>
      </c>
      <c r="AF88" s="72">
        <f t="shared" si="34"/>
        <v>22222.222222222223</v>
      </c>
      <c r="AG88" s="70">
        <f t="shared" si="52"/>
        <v>22222.222222222223</v>
      </c>
      <c r="AH88" s="70">
        <f t="shared" si="35"/>
        <v>26666.666666666664</v>
      </c>
      <c r="AI88" s="70">
        <f t="shared" si="53"/>
        <v>48888.888888888891</v>
      </c>
      <c r="AJ88" s="70">
        <f t="shared" si="36"/>
        <v>151111.11111111112</v>
      </c>
      <c r="AK88" s="72">
        <f t="shared" si="59"/>
        <v>26666.666666666664</v>
      </c>
      <c r="AL88" s="72">
        <f t="shared" si="43"/>
        <v>75555.555555555562</v>
      </c>
      <c r="AM88" s="73">
        <f t="shared" si="37"/>
        <v>124444.44444444444</v>
      </c>
      <c r="AO88" s="73">
        <f t="shared" si="44"/>
        <v>2222.2222222222222</v>
      </c>
      <c r="AP88" s="72">
        <f t="shared" si="45"/>
        <v>26666.666666666664</v>
      </c>
      <c r="AQ88" s="73">
        <f t="shared" si="60"/>
        <v>26666.666666666664</v>
      </c>
      <c r="AR88" s="73">
        <f t="shared" si="60"/>
        <v>26666.666666666664</v>
      </c>
      <c r="AS88" s="73">
        <f t="shared" si="60"/>
        <v>26666.666666666664</v>
      </c>
      <c r="AT88" s="73">
        <f t="shared" si="60"/>
        <v>26666.666666666664</v>
      </c>
      <c r="AU88" s="74">
        <f t="shared" si="46"/>
        <v>17777.777777777777</v>
      </c>
      <c r="AW88" s="75">
        <f t="shared" si="38"/>
        <v>26666.666666666664</v>
      </c>
      <c r="AX88" s="76">
        <f t="shared" si="61"/>
        <v>102222.22222222222</v>
      </c>
      <c r="AY88" s="77">
        <f t="shared" si="63"/>
        <v>97777.777777777781</v>
      </c>
      <c r="AZ88" s="75">
        <f t="shared" si="54"/>
        <v>11111.111111111111</v>
      </c>
      <c r="BA88" s="76">
        <f t="shared" si="55"/>
        <v>113333.33333333333</v>
      </c>
      <c r="BB88" s="78">
        <f t="shared" si="56"/>
        <v>86666.666666666672</v>
      </c>
    </row>
    <row r="89" spans="1:54" s="5" customFormat="1" ht="12.75">
      <c r="A89" s="144">
        <v>8</v>
      </c>
      <c r="B89" s="61" t="s">
        <v>61</v>
      </c>
      <c r="C89" s="62">
        <v>128</v>
      </c>
      <c r="D89" s="62" t="s">
        <v>62</v>
      </c>
      <c r="E89" s="62" t="s">
        <v>128</v>
      </c>
      <c r="F89" s="62" t="s">
        <v>76</v>
      </c>
      <c r="G89" s="62">
        <v>176</v>
      </c>
      <c r="H89" s="62" t="s">
        <v>65</v>
      </c>
      <c r="I89" s="63" t="s">
        <v>66</v>
      </c>
      <c r="J89" s="62"/>
      <c r="K89" s="64">
        <v>42551</v>
      </c>
      <c r="L89" s="65">
        <v>42613</v>
      </c>
      <c r="M89" s="65">
        <f t="shared" si="31"/>
        <v>45535</v>
      </c>
      <c r="N89" s="65">
        <v>42614</v>
      </c>
      <c r="O89" s="158" t="str">
        <f t="shared" si="57"/>
        <v>1</v>
      </c>
      <c r="P89" s="66">
        <f t="shared" si="47"/>
        <v>90</v>
      </c>
      <c r="Q89" s="162" t="s">
        <v>353</v>
      </c>
      <c r="R89" s="66"/>
      <c r="S89" s="67">
        <v>120</v>
      </c>
      <c r="T89" s="68">
        <v>200000</v>
      </c>
      <c r="U89" s="69">
        <v>3</v>
      </c>
      <c r="V89" s="69">
        <v>2017</v>
      </c>
      <c r="W89" s="70"/>
      <c r="X89" s="70">
        <f t="shared" si="48"/>
        <v>10</v>
      </c>
      <c r="Y89" s="70">
        <f t="shared" si="49"/>
        <v>22</v>
      </c>
      <c r="Z89" s="70">
        <f t="shared" si="58"/>
        <v>34</v>
      </c>
      <c r="AA89" s="70">
        <f t="shared" si="58"/>
        <v>46</v>
      </c>
      <c r="AB89" s="70">
        <f t="shared" si="50"/>
        <v>51</v>
      </c>
      <c r="AC89" s="71">
        <f t="shared" si="51"/>
        <v>39</v>
      </c>
      <c r="AD89" s="71">
        <f t="shared" si="33"/>
        <v>2222.2222222222222</v>
      </c>
      <c r="AE89" s="70">
        <f t="shared" si="62"/>
        <v>0</v>
      </c>
      <c r="AF89" s="72">
        <f t="shared" si="34"/>
        <v>22222.222222222223</v>
      </c>
      <c r="AG89" s="70">
        <f t="shared" si="52"/>
        <v>22222.222222222223</v>
      </c>
      <c r="AH89" s="70">
        <f t="shared" si="35"/>
        <v>26666.666666666664</v>
      </c>
      <c r="AI89" s="70">
        <f t="shared" si="53"/>
        <v>48888.888888888891</v>
      </c>
      <c r="AJ89" s="70">
        <f t="shared" si="36"/>
        <v>151111.11111111112</v>
      </c>
      <c r="AK89" s="72">
        <f t="shared" si="59"/>
        <v>26666.666666666664</v>
      </c>
      <c r="AL89" s="72">
        <f t="shared" si="43"/>
        <v>75555.555555555562</v>
      </c>
      <c r="AM89" s="73">
        <f t="shared" si="37"/>
        <v>124444.44444444444</v>
      </c>
      <c r="AO89" s="73">
        <f t="shared" si="44"/>
        <v>2222.2222222222222</v>
      </c>
      <c r="AP89" s="72">
        <f t="shared" si="45"/>
        <v>26666.666666666664</v>
      </c>
      <c r="AQ89" s="73">
        <f t="shared" si="60"/>
        <v>26666.666666666664</v>
      </c>
      <c r="AR89" s="73">
        <f t="shared" si="60"/>
        <v>26666.666666666664</v>
      </c>
      <c r="AS89" s="73">
        <f t="shared" si="60"/>
        <v>26666.666666666664</v>
      </c>
      <c r="AT89" s="73">
        <f t="shared" si="60"/>
        <v>26666.666666666664</v>
      </c>
      <c r="AU89" s="74">
        <f t="shared" si="46"/>
        <v>17777.777777777777</v>
      </c>
      <c r="AW89" s="75">
        <f t="shared" si="38"/>
        <v>26666.666666666664</v>
      </c>
      <c r="AX89" s="76">
        <f t="shared" si="61"/>
        <v>102222.22222222222</v>
      </c>
      <c r="AY89" s="77">
        <f t="shared" si="63"/>
        <v>97777.777777777781</v>
      </c>
      <c r="AZ89" s="75">
        <f t="shared" si="54"/>
        <v>11111.111111111111</v>
      </c>
      <c r="BA89" s="76">
        <f t="shared" si="55"/>
        <v>113333.33333333333</v>
      </c>
      <c r="BB89" s="78">
        <f t="shared" si="56"/>
        <v>86666.666666666672</v>
      </c>
    </row>
    <row r="90" spans="1:54" s="5" customFormat="1" ht="12.75">
      <c r="A90" s="144">
        <v>8</v>
      </c>
      <c r="B90" s="61" t="s">
        <v>61</v>
      </c>
      <c r="C90" s="62">
        <v>128</v>
      </c>
      <c r="D90" s="62" t="s">
        <v>62</v>
      </c>
      <c r="E90" s="62" t="s">
        <v>127</v>
      </c>
      <c r="F90" s="62" t="s">
        <v>76</v>
      </c>
      <c r="G90" s="62">
        <v>176</v>
      </c>
      <c r="H90" s="62" t="s">
        <v>65</v>
      </c>
      <c r="I90" s="63" t="s">
        <v>66</v>
      </c>
      <c r="J90" s="62"/>
      <c r="K90" s="64">
        <v>42551</v>
      </c>
      <c r="L90" s="65">
        <v>42613</v>
      </c>
      <c r="M90" s="65">
        <f t="shared" si="31"/>
        <v>45535</v>
      </c>
      <c r="N90" s="65">
        <v>42614</v>
      </c>
      <c r="O90" s="158" t="str">
        <f t="shared" si="57"/>
        <v>1</v>
      </c>
      <c r="P90" s="66">
        <f t="shared" si="47"/>
        <v>90</v>
      </c>
      <c r="Q90" s="162" t="s">
        <v>353</v>
      </c>
      <c r="R90" s="66"/>
      <c r="S90" s="67">
        <v>120</v>
      </c>
      <c r="T90" s="68">
        <v>200000</v>
      </c>
      <c r="U90" s="69">
        <v>3</v>
      </c>
      <c r="V90" s="69">
        <v>2017</v>
      </c>
      <c r="W90" s="70"/>
      <c r="X90" s="70">
        <f t="shared" si="48"/>
        <v>10</v>
      </c>
      <c r="Y90" s="70">
        <f t="shared" si="49"/>
        <v>22</v>
      </c>
      <c r="Z90" s="70">
        <f t="shared" si="58"/>
        <v>34</v>
      </c>
      <c r="AA90" s="70">
        <f t="shared" si="58"/>
        <v>46</v>
      </c>
      <c r="AB90" s="70">
        <f t="shared" si="50"/>
        <v>51</v>
      </c>
      <c r="AC90" s="71">
        <f t="shared" si="51"/>
        <v>39</v>
      </c>
      <c r="AD90" s="71">
        <f t="shared" si="33"/>
        <v>2222.2222222222222</v>
      </c>
      <c r="AE90" s="70">
        <f t="shared" si="62"/>
        <v>0</v>
      </c>
      <c r="AF90" s="72">
        <f t="shared" si="34"/>
        <v>22222.222222222223</v>
      </c>
      <c r="AG90" s="70">
        <f t="shared" si="52"/>
        <v>22222.222222222223</v>
      </c>
      <c r="AH90" s="70">
        <f t="shared" si="35"/>
        <v>26666.666666666664</v>
      </c>
      <c r="AI90" s="70">
        <f t="shared" si="53"/>
        <v>48888.888888888891</v>
      </c>
      <c r="AJ90" s="70">
        <f t="shared" si="36"/>
        <v>151111.11111111112</v>
      </c>
      <c r="AK90" s="72">
        <f t="shared" si="59"/>
        <v>26666.666666666664</v>
      </c>
      <c r="AL90" s="72">
        <f t="shared" si="43"/>
        <v>75555.555555555562</v>
      </c>
      <c r="AM90" s="73">
        <f t="shared" si="37"/>
        <v>124444.44444444444</v>
      </c>
      <c r="AO90" s="73">
        <f t="shared" si="44"/>
        <v>2222.2222222222222</v>
      </c>
      <c r="AP90" s="72">
        <f t="shared" si="45"/>
        <v>26666.666666666664</v>
      </c>
      <c r="AQ90" s="73">
        <f t="shared" ref="AQ90:AT105" si="64">+AP90</f>
        <v>26666.666666666664</v>
      </c>
      <c r="AR90" s="73">
        <f t="shared" si="64"/>
        <v>26666.666666666664</v>
      </c>
      <c r="AS90" s="73">
        <f t="shared" si="64"/>
        <v>26666.666666666664</v>
      </c>
      <c r="AT90" s="73">
        <f t="shared" si="64"/>
        <v>26666.666666666664</v>
      </c>
      <c r="AU90" s="74">
        <f t="shared" si="46"/>
        <v>17777.777777777777</v>
      </c>
      <c r="AW90" s="75">
        <f t="shared" si="38"/>
        <v>26666.666666666664</v>
      </c>
      <c r="AX90" s="76">
        <f t="shared" si="61"/>
        <v>102222.22222222222</v>
      </c>
      <c r="AY90" s="77">
        <f t="shared" si="63"/>
        <v>97777.777777777781</v>
      </c>
      <c r="AZ90" s="75">
        <f t="shared" si="54"/>
        <v>11111.111111111111</v>
      </c>
      <c r="BA90" s="76">
        <f t="shared" si="55"/>
        <v>113333.33333333333</v>
      </c>
      <c r="BB90" s="78">
        <f t="shared" si="56"/>
        <v>86666.666666666672</v>
      </c>
    </row>
    <row r="91" spans="1:54" s="5" customFormat="1" ht="12.75">
      <c r="A91" s="144">
        <v>8</v>
      </c>
      <c r="B91" s="61" t="s">
        <v>61</v>
      </c>
      <c r="C91" s="62">
        <v>128</v>
      </c>
      <c r="D91" s="62" t="s">
        <v>62</v>
      </c>
      <c r="E91" s="62" t="s">
        <v>128</v>
      </c>
      <c r="F91" s="62" t="s">
        <v>76</v>
      </c>
      <c r="G91" s="62">
        <v>176</v>
      </c>
      <c r="H91" s="62" t="s">
        <v>65</v>
      </c>
      <c r="I91" s="63" t="s">
        <v>66</v>
      </c>
      <c r="J91" s="62"/>
      <c r="K91" s="64">
        <v>42551</v>
      </c>
      <c r="L91" s="65">
        <v>42613</v>
      </c>
      <c r="M91" s="65">
        <f t="shared" si="31"/>
        <v>45535</v>
      </c>
      <c r="N91" s="65">
        <v>42614</v>
      </c>
      <c r="O91" s="158" t="str">
        <f t="shared" si="57"/>
        <v>1</v>
      </c>
      <c r="P91" s="66">
        <f t="shared" si="47"/>
        <v>90</v>
      </c>
      <c r="Q91" s="162" t="s">
        <v>353</v>
      </c>
      <c r="R91" s="66"/>
      <c r="S91" s="67">
        <v>120</v>
      </c>
      <c r="T91" s="68">
        <v>200000</v>
      </c>
      <c r="U91" s="69">
        <v>3</v>
      </c>
      <c r="V91" s="69">
        <v>2017</v>
      </c>
      <c r="W91" s="70"/>
      <c r="X91" s="70">
        <f t="shared" si="48"/>
        <v>10</v>
      </c>
      <c r="Y91" s="70">
        <f t="shared" si="49"/>
        <v>22</v>
      </c>
      <c r="Z91" s="70">
        <f t="shared" si="58"/>
        <v>34</v>
      </c>
      <c r="AA91" s="70">
        <f t="shared" si="58"/>
        <v>46</v>
      </c>
      <c r="AB91" s="70">
        <f t="shared" si="50"/>
        <v>51</v>
      </c>
      <c r="AC91" s="71">
        <f t="shared" si="51"/>
        <v>39</v>
      </c>
      <c r="AD91" s="71">
        <f t="shared" si="33"/>
        <v>2222.2222222222222</v>
      </c>
      <c r="AE91" s="71">
        <f t="shared" si="62"/>
        <v>0</v>
      </c>
      <c r="AF91" s="72">
        <f t="shared" si="34"/>
        <v>22222.222222222223</v>
      </c>
      <c r="AG91" s="71">
        <f t="shared" si="52"/>
        <v>22222.222222222223</v>
      </c>
      <c r="AH91" s="71">
        <f t="shared" si="35"/>
        <v>26666.666666666664</v>
      </c>
      <c r="AI91" s="70">
        <f t="shared" si="53"/>
        <v>48888.888888888891</v>
      </c>
      <c r="AJ91" s="70">
        <f t="shared" si="36"/>
        <v>151111.11111111112</v>
      </c>
      <c r="AK91" s="72">
        <f t="shared" si="59"/>
        <v>26666.666666666664</v>
      </c>
      <c r="AL91" s="72">
        <f t="shared" si="43"/>
        <v>75555.555555555562</v>
      </c>
      <c r="AM91" s="73">
        <f t="shared" si="37"/>
        <v>124444.44444444444</v>
      </c>
      <c r="AO91" s="73">
        <f t="shared" si="44"/>
        <v>2222.2222222222222</v>
      </c>
      <c r="AP91" s="72">
        <f t="shared" si="45"/>
        <v>26666.666666666664</v>
      </c>
      <c r="AQ91" s="73">
        <f t="shared" si="64"/>
        <v>26666.666666666664</v>
      </c>
      <c r="AR91" s="73">
        <f t="shared" si="64"/>
        <v>26666.666666666664</v>
      </c>
      <c r="AS91" s="73">
        <f t="shared" si="64"/>
        <v>26666.666666666664</v>
      </c>
      <c r="AT91" s="73">
        <f t="shared" si="64"/>
        <v>26666.666666666664</v>
      </c>
      <c r="AU91" s="74">
        <f t="shared" si="46"/>
        <v>17777.777777777777</v>
      </c>
      <c r="AW91" s="75">
        <f t="shared" si="38"/>
        <v>26666.666666666664</v>
      </c>
      <c r="AX91" s="76">
        <f t="shared" si="61"/>
        <v>102222.22222222222</v>
      </c>
      <c r="AY91" s="77">
        <f t="shared" si="63"/>
        <v>97777.777777777781</v>
      </c>
      <c r="AZ91" s="75">
        <f t="shared" si="54"/>
        <v>11111.111111111111</v>
      </c>
      <c r="BA91" s="76">
        <f t="shared" si="55"/>
        <v>113333.33333333333</v>
      </c>
      <c r="BB91" s="78">
        <f t="shared" si="56"/>
        <v>86666.666666666672</v>
      </c>
    </row>
    <row r="92" spans="1:54" s="5" customFormat="1" ht="12.75">
      <c r="A92" s="144">
        <v>8</v>
      </c>
      <c r="B92" s="61" t="s">
        <v>61</v>
      </c>
      <c r="C92" s="62">
        <v>155</v>
      </c>
      <c r="D92" s="62" t="s">
        <v>62</v>
      </c>
      <c r="E92" s="62" t="s">
        <v>129</v>
      </c>
      <c r="F92" s="62" t="s">
        <v>68</v>
      </c>
      <c r="G92" s="62">
        <v>144</v>
      </c>
      <c r="H92" s="62" t="s">
        <v>65</v>
      </c>
      <c r="I92" s="63" t="s">
        <v>66</v>
      </c>
      <c r="J92" s="62"/>
      <c r="K92" s="64">
        <v>42555</v>
      </c>
      <c r="L92" s="65">
        <v>42613</v>
      </c>
      <c r="M92" s="65">
        <f t="shared" si="31"/>
        <v>45535</v>
      </c>
      <c r="N92" s="65">
        <v>42614</v>
      </c>
      <c r="O92" s="158" t="str">
        <f t="shared" si="57"/>
        <v>1</v>
      </c>
      <c r="P92" s="66">
        <f t="shared" si="47"/>
        <v>90</v>
      </c>
      <c r="Q92" s="162" t="s">
        <v>353</v>
      </c>
      <c r="R92" s="66"/>
      <c r="S92" s="67">
        <v>120</v>
      </c>
      <c r="T92" s="68">
        <v>477367</v>
      </c>
      <c r="U92" s="69">
        <v>3</v>
      </c>
      <c r="V92" s="69">
        <v>2017</v>
      </c>
      <c r="W92" s="70"/>
      <c r="X92" s="70">
        <f t="shared" si="48"/>
        <v>10</v>
      </c>
      <c r="Y92" s="70">
        <f t="shared" si="49"/>
        <v>22</v>
      </c>
      <c r="Z92" s="70">
        <f t="shared" si="58"/>
        <v>34</v>
      </c>
      <c r="AA92" s="70">
        <f t="shared" si="58"/>
        <v>46</v>
      </c>
      <c r="AB92" s="70">
        <f t="shared" si="50"/>
        <v>51</v>
      </c>
      <c r="AC92" s="71">
        <f t="shared" si="51"/>
        <v>39</v>
      </c>
      <c r="AD92" s="71">
        <f t="shared" si="33"/>
        <v>5304.0777777777776</v>
      </c>
      <c r="AE92" s="71">
        <f t="shared" si="62"/>
        <v>0</v>
      </c>
      <c r="AF92" s="72">
        <f t="shared" si="34"/>
        <v>53040.777777777774</v>
      </c>
      <c r="AG92" s="71">
        <f t="shared" si="52"/>
        <v>53040.777777777774</v>
      </c>
      <c r="AH92" s="71">
        <f t="shared" si="35"/>
        <v>63648.933333333334</v>
      </c>
      <c r="AI92" s="70">
        <f t="shared" si="53"/>
        <v>116689.7111111111</v>
      </c>
      <c r="AJ92" s="70">
        <f t="shared" si="36"/>
        <v>360677.2888888889</v>
      </c>
      <c r="AK92" s="72">
        <f t="shared" si="59"/>
        <v>63648.933333333334</v>
      </c>
      <c r="AL92" s="72">
        <f t="shared" si="43"/>
        <v>180338.64444444445</v>
      </c>
      <c r="AM92" s="73">
        <f t="shared" si="37"/>
        <v>297028.35555555555</v>
      </c>
      <c r="AO92" s="73">
        <f t="shared" si="44"/>
        <v>5304.0777777777776</v>
      </c>
      <c r="AP92" s="72">
        <f t="shared" si="45"/>
        <v>63648.933333333334</v>
      </c>
      <c r="AQ92" s="73">
        <f t="shared" si="64"/>
        <v>63648.933333333334</v>
      </c>
      <c r="AR92" s="73">
        <f t="shared" si="64"/>
        <v>63648.933333333334</v>
      </c>
      <c r="AS92" s="73">
        <f t="shared" si="64"/>
        <v>63648.933333333334</v>
      </c>
      <c r="AT92" s="73">
        <f t="shared" si="64"/>
        <v>63648.933333333334</v>
      </c>
      <c r="AU92" s="74">
        <f t="shared" si="46"/>
        <v>42432.62222222222</v>
      </c>
      <c r="AW92" s="75">
        <f t="shared" si="38"/>
        <v>63648.933333333334</v>
      </c>
      <c r="AX92" s="76">
        <f t="shared" si="61"/>
        <v>243987.5777777778</v>
      </c>
      <c r="AY92" s="77">
        <f t="shared" si="63"/>
        <v>233379.4222222222</v>
      </c>
      <c r="AZ92" s="75">
        <f t="shared" si="54"/>
        <v>26520.388888888887</v>
      </c>
      <c r="BA92" s="76">
        <f t="shared" si="55"/>
        <v>270507.96666666667</v>
      </c>
      <c r="BB92" s="78">
        <f t="shared" si="56"/>
        <v>206859.03333333333</v>
      </c>
    </row>
    <row r="93" spans="1:54" s="5" customFormat="1" ht="12.75">
      <c r="A93" s="144">
        <v>8</v>
      </c>
      <c r="B93" s="61" t="s">
        <v>61</v>
      </c>
      <c r="C93" s="62">
        <v>137</v>
      </c>
      <c r="D93" s="62" t="s">
        <v>62</v>
      </c>
      <c r="E93" s="62" t="s">
        <v>130</v>
      </c>
      <c r="F93" s="62" t="s">
        <v>87</v>
      </c>
      <c r="G93" s="62">
        <v>77158750</v>
      </c>
      <c r="H93" s="62" t="s">
        <v>65</v>
      </c>
      <c r="I93" s="62" t="s">
        <v>117</v>
      </c>
      <c r="J93" s="62"/>
      <c r="K93" s="64">
        <v>42557</v>
      </c>
      <c r="L93" s="65">
        <v>42613</v>
      </c>
      <c r="M93" s="65">
        <f t="shared" si="31"/>
        <v>45535</v>
      </c>
      <c r="N93" s="65">
        <v>42614</v>
      </c>
      <c r="O93" s="158" t="str">
        <f t="shared" si="57"/>
        <v>1</v>
      </c>
      <c r="P93" s="66">
        <f t="shared" si="47"/>
        <v>90</v>
      </c>
      <c r="Q93" s="162" t="s">
        <v>353</v>
      </c>
      <c r="R93" s="66"/>
      <c r="S93" s="67">
        <v>120</v>
      </c>
      <c r="T93" s="68">
        <v>6546</v>
      </c>
      <c r="U93" s="69">
        <v>3</v>
      </c>
      <c r="V93" s="69">
        <v>2017</v>
      </c>
      <c r="W93" s="70"/>
      <c r="X93" s="70">
        <f t="shared" si="48"/>
        <v>10</v>
      </c>
      <c r="Y93" s="70">
        <f t="shared" si="49"/>
        <v>22</v>
      </c>
      <c r="Z93" s="70">
        <f t="shared" si="58"/>
        <v>34</v>
      </c>
      <c r="AA93" s="70">
        <f t="shared" si="58"/>
        <v>46</v>
      </c>
      <c r="AB93" s="70">
        <f t="shared" si="50"/>
        <v>51</v>
      </c>
      <c r="AC93" s="71">
        <f t="shared" si="51"/>
        <v>39</v>
      </c>
      <c r="AD93" s="70">
        <f t="shared" si="33"/>
        <v>72.733333333333334</v>
      </c>
      <c r="AE93" s="70">
        <f t="shared" si="62"/>
        <v>0</v>
      </c>
      <c r="AF93" s="72">
        <f t="shared" si="34"/>
        <v>727.33333333333337</v>
      </c>
      <c r="AG93" s="70">
        <f t="shared" si="52"/>
        <v>727.33333333333337</v>
      </c>
      <c r="AH93" s="70">
        <f t="shared" si="35"/>
        <v>872.8</v>
      </c>
      <c r="AI93" s="70">
        <f t="shared" si="53"/>
        <v>1600.1333333333332</v>
      </c>
      <c r="AJ93" s="70">
        <f t="shared" si="36"/>
        <v>4945.8666666666668</v>
      </c>
      <c r="AK93" s="72">
        <f t="shared" si="59"/>
        <v>872.8</v>
      </c>
      <c r="AL93" s="72">
        <f t="shared" si="43"/>
        <v>2472.9333333333334</v>
      </c>
      <c r="AM93" s="73">
        <f t="shared" si="37"/>
        <v>4073.0666666666666</v>
      </c>
      <c r="AO93" s="73">
        <f t="shared" si="44"/>
        <v>72.733333333333334</v>
      </c>
      <c r="AP93" s="72">
        <f t="shared" si="45"/>
        <v>872.8</v>
      </c>
      <c r="AQ93" s="73">
        <f t="shared" si="64"/>
        <v>872.8</v>
      </c>
      <c r="AR93" s="73">
        <f t="shared" si="64"/>
        <v>872.8</v>
      </c>
      <c r="AS93" s="73">
        <f t="shared" si="64"/>
        <v>872.8</v>
      </c>
      <c r="AT93" s="73">
        <f t="shared" si="64"/>
        <v>872.8</v>
      </c>
      <c r="AU93" s="74">
        <f t="shared" si="46"/>
        <v>581.86666666666667</v>
      </c>
      <c r="AW93" s="75">
        <f t="shared" si="38"/>
        <v>872.8</v>
      </c>
      <c r="AX93" s="76">
        <f t="shared" si="61"/>
        <v>3345.7333333333336</v>
      </c>
      <c r="AY93" s="77">
        <f t="shared" si="63"/>
        <v>3200.2666666666664</v>
      </c>
      <c r="AZ93" s="75">
        <f t="shared" si="54"/>
        <v>363.66666666666669</v>
      </c>
      <c r="BA93" s="76">
        <f t="shared" si="55"/>
        <v>3709.4</v>
      </c>
      <c r="BB93" s="78">
        <f t="shared" si="56"/>
        <v>2836.6</v>
      </c>
    </row>
    <row r="94" spans="1:54" s="5" customFormat="1" ht="12.75">
      <c r="A94" s="144">
        <v>8</v>
      </c>
      <c r="B94" s="61" t="s">
        <v>61</v>
      </c>
      <c r="C94" s="62">
        <v>138</v>
      </c>
      <c r="D94" s="62" t="s">
        <v>62</v>
      </c>
      <c r="E94" s="62" t="s">
        <v>131</v>
      </c>
      <c r="F94" s="62" t="s">
        <v>87</v>
      </c>
      <c r="G94" s="62">
        <v>77198938</v>
      </c>
      <c r="H94" s="62" t="s">
        <v>65</v>
      </c>
      <c r="I94" s="62" t="s">
        <v>117</v>
      </c>
      <c r="J94" s="62"/>
      <c r="K94" s="64">
        <v>42557</v>
      </c>
      <c r="L94" s="65">
        <v>42613</v>
      </c>
      <c r="M94" s="65">
        <f t="shared" si="31"/>
        <v>45535</v>
      </c>
      <c r="N94" s="65">
        <v>42614</v>
      </c>
      <c r="O94" s="158" t="str">
        <f t="shared" si="57"/>
        <v>1</v>
      </c>
      <c r="P94" s="66">
        <f t="shared" si="47"/>
        <v>90</v>
      </c>
      <c r="Q94" s="162" t="s">
        <v>353</v>
      </c>
      <c r="R94" s="66"/>
      <c r="S94" s="67">
        <v>120</v>
      </c>
      <c r="T94" s="68">
        <v>5773</v>
      </c>
      <c r="U94" s="69">
        <v>3</v>
      </c>
      <c r="V94" s="69">
        <v>2017</v>
      </c>
      <c r="W94" s="70"/>
      <c r="X94" s="70">
        <f t="shared" si="48"/>
        <v>10</v>
      </c>
      <c r="Y94" s="70">
        <f t="shared" si="49"/>
        <v>22</v>
      </c>
      <c r="Z94" s="70">
        <f t="shared" si="58"/>
        <v>34</v>
      </c>
      <c r="AA94" s="70">
        <f t="shared" si="58"/>
        <v>46</v>
      </c>
      <c r="AB94" s="70">
        <f t="shared" si="50"/>
        <v>51</v>
      </c>
      <c r="AC94" s="71">
        <f t="shared" si="51"/>
        <v>39</v>
      </c>
      <c r="AD94" s="70">
        <f t="shared" si="33"/>
        <v>64.144444444444446</v>
      </c>
      <c r="AE94" s="70">
        <f t="shared" si="62"/>
        <v>0</v>
      </c>
      <c r="AF94" s="72">
        <f t="shared" si="34"/>
        <v>641.44444444444446</v>
      </c>
      <c r="AG94" s="70">
        <f t="shared" si="52"/>
        <v>641.44444444444446</v>
      </c>
      <c r="AH94" s="70">
        <f t="shared" si="35"/>
        <v>769.73333333333335</v>
      </c>
      <c r="AI94" s="70">
        <f t="shared" si="53"/>
        <v>1411.1777777777779</v>
      </c>
      <c r="AJ94" s="70">
        <f t="shared" si="36"/>
        <v>4361.8222222222221</v>
      </c>
      <c r="AK94" s="72">
        <f t="shared" si="59"/>
        <v>769.73333333333335</v>
      </c>
      <c r="AL94" s="72">
        <f t="shared" si="43"/>
        <v>2180.9111111111115</v>
      </c>
      <c r="AM94" s="73">
        <f t="shared" si="37"/>
        <v>3592.0888888888885</v>
      </c>
      <c r="AO94" s="73">
        <f t="shared" si="44"/>
        <v>64.144444444444446</v>
      </c>
      <c r="AP94" s="72">
        <f t="shared" si="45"/>
        <v>769.73333333333335</v>
      </c>
      <c r="AQ94" s="73">
        <f t="shared" si="64"/>
        <v>769.73333333333335</v>
      </c>
      <c r="AR94" s="73">
        <f t="shared" si="64"/>
        <v>769.73333333333335</v>
      </c>
      <c r="AS94" s="73">
        <f t="shared" si="64"/>
        <v>769.73333333333335</v>
      </c>
      <c r="AT94" s="73">
        <f t="shared" si="64"/>
        <v>769.73333333333335</v>
      </c>
      <c r="AU94" s="74">
        <f t="shared" si="46"/>
        <v>513.15555555555557</v>
      </c>
      <c r="AW94" s="75">
        <f t="shared" si="38"/>
        <v>769.73333333333335</v>
      </c>
      <c r="AX94" s="76">
        <f t="shared" si="61"/>
        <v>2950.6444444444451</v>
      </c>
      <c r="AY94" s="77">
        <f t="shared" si="63"/>
        <v>2822.3555555555549</v>
      </c>
      <c r="AZ94" s="75">
        <f t="shared" si="54"/>
        <v>320.72222222222223</v>
      </c>
      <c r="BA94" s="76">
        <f t="shared" si="55"/>
        <v>3271.3666666666672</v>
      </c>
      <c r="BB94" s="78">
        <f t="shared" si="56"/>
        <v>2501.6333333333328</v>
      </c>
    </row>
    <row r="95" spans="1:54" s="5" customFormat="1" ht="12.75">
      <c r="A95" s="144">
        <v>8</v>
      </c>
      <c r="B95" s="61" t="s">
        <v>61</v>
      </c>
      <c r="C95" s="62">
        <v>143</v>
      </c>
      <c r="D95" s="62" t="s">
        <v>62</v>
      </c>
      <c r="E95" s="62" t="s">
        <v>132</v>
      </c>
      <c r="F95" s="62" t="s">
        <v>133</v>
      </c>
      <c r="G95" s="62">
        <v>77199515</v>
      </c>
      <c r="H95" s="62" t="s">
        <v>65</v>
      </c>
      <c r="I95" s="62" t="s">
        <v>117</v>
      </c>
      <c r="J95" s="62"/>
      <c r="K95" s="64">
        <v>42562</v>
      </c>
      <c r="L95" s="65">
        <v>42613</v>
      </c>
      <c r="M95" s="65">
        <f t="shared" si="31"/>
        <v>45535</v>
      </c>
      <c r="N95" s="65">
        <v>42614</v>
      </c>
      <c r="O95" s="158" t="str">
        <f t="shared" si="57"/>
        <v>1</v>
      </c>
      <c r="P95" s="66">
        <f t="shared" si="47"/>
        <v>90</v>
      </c>
      <c r="Q95" s="162" t="s">
        <v>353</v>
      </c>
      <c r="R95" s="66"/>
      <c r="S95" s="67">
        <v>120</v>
      </c>
      <c r="T95" s="68">
        <v>29378</v>
      </c>
      <c r="U95" s="69">
        <v>3</v>
      </c>
      <c r="V95" s="69">
        <v>2017</v>
      </c>
      <c r="W95" s="70"/>
      <c r="X95" s="70">
        <f t="shared" si="48"/>
        <v>10</v>
      </c>
      <c r="Y95" s="70">
        <f t="shared" si="49"/>
        <v>22</v>
      </c>
      <c r="Z95" s="70">
        <f t="shared" si="58"/>
        <v>34</v>
      </c>
      <c r="AA95" s="70">
        <f t="shared" si="58"/>
        <v>46</v>
      </c>
      <c r="AB95" s="70">
        <f t="shared" si="50"/>
        <v>51</v>
      </c>
      <c r="AC95" s="71">
        <f t="shared" si="51"/>
        <v>39</v>
      </c>
      <c r="AD95" s="71">
        <f t="shared" si="33"/>
        <v>326.42222222222222</v>
      </c>
      <c r="AE95" s="71">
        <f t="shared" si="62"/>
        <v>0</v>
      </c>
      <c r="AF95" s="72">
        <f t="shared" si="34"/>
        <v>3264.2222222222222</v>
      </c>
      <c r="AG95" s="71">
        <f t="shared" si="52"/>
        <v>3264.2222222222222</v>
      </c>
      <c r="AH95" s="71">
        <f t="shared" si="35"/>
        <v>3917.0666666666666</v>
      </c>
      <c r="AI95" s="70">
        <f t="shared" si="53"/>
        <v>7181.2888888888883</v>
      </c>
      <c r="AJ95" s="70">
        <f t="shared" si="36"/>
        <v>22196.711111111112</v>
      </c>
      <c r="AK95" s="72">
        <f t="shared" si="59"/>
        <v>3917.0666666666666</v>
      </c>
      <c r="AL95" s="72">
        <f t="shared" si="43"/>
        <v>11098.355555555554</v>
      </c>
      <c r="AM95" s="73">
        <f t="shared" si="37"/>
        <v>18279.644444444446</v>
      </c>
      <c r="AO95" s="73">
        <f t="shared" si="44"/>
        <v>326.42222222222222</v>
      </c>
      <c r="AP95" s="72">
        <f t="shared" si="45"/>
        <v>3917.0666666666666</v>
      </c>
      <c r="AQ95" s="73">
        <f t="shared" si="64"/>
        <v>3917.0666666666666</v>
      </c>
      <c r="AR95" s="73">
        <f t="shared" si="64"/>
        <v>3917.0666666666666</v>
      </c>
      <c r="AS95" s="73">
        <f t="shared" si="64"/>
        <v>3917.0666666666666</v>
      </c>
      <c r="AT95" s="73">
        <f t="shared" si="64"/>
        <v>3917.0666666666666</v>
      </c>
      <c r="AU95" s="74">
        <f t="shared" si="46"/>
        <v>2611.3777777777777</v>
      </c>
      <c r="AW95" s="75">
        <f t="shared" si="38"/>
        <v>3917.0666666666666</v>
      </c>
      <c r="AX95" s="76">
        <f t="shared" si="61"/>
        <v>15015.42222222222</v>
      </c>
      <c r="AY95" s="77">
        <f t="shared" si="63"/>
        <v>14362.57777777778</v>
      </c>
      <c r="AZ95" s="75">
        <f t="shared" si="54"/>
        <v>1632.1111111111111</v>
      </c>
      <c r="BA95" s="76">
        <f t="shared" si="55"/>
        <v>16647.533333333329</v>
      </c>
      <c r="BB95" s="78">
        <f t="shared" si="56"/>
        <v>12730.466666666671</v>
      </c>
    </row>
    <row r="96" spans="1:54" s="5" customFormat="1" ht="12.75">
      <c r="A96" s="144">
        <v>8</v>
      </c>
      <c r="B96" s="61" t="s">
        <v>61</v>
      </c>
      <c r="C96" s="62">
        <v>140</v>
      </c>
      <c r="D96" s="62" t="s">
        <v>62</v>
      </c>
      <c r="E96" s="62" t="s">
        <v>106</v>
      </c>
      <c r="F96" s="62" t="s">
        <v>122</v>
      </c>
      <c r="G96" s="62">
        <v>36584</v>
      </c>
      <c r="H96" s="62" t="s">
        <v>65</v>
      </c>
      <c r="I96" s="62" t="s">
        <v>117</v>
      </c>
      <c r="J96" s="62"/>
      <c r="K96" s="64">
        <v>42566</v>
      </c>
      <c r="L96" s="65">
        <v>42613</v>
      </c>
      <c r="M96" s="65">
        <f t="shared" si="31"/>
        <v>45535</v>
      </c>
      <c r="N96" s="65">
        <v>42614</v>
      </c>
      <c r="O96" s="158" t="str">
        <f t="shared" si="57"/>
        <v>1</v>
      </c>
      <c r="P96" s="66">
        <f t="shared" si="47"/>
        <v>90</v>
      </c>
      <c r="Q96" s="162" t="s">
        <v>353</v>
      </c>
      <c r="R96" s="66"/>
      <c r="S96" s="67">
        <v>120</v>
      </c>
      <c r="T96" s="68">
        <v>137055</v>
      </c>
      <c r="U96" s="69">
        <v>3</v>
      </c>
      <c r="V96" s="69">
        <v>2017</v>
      </c>
      <c r="W96" s="70"/>
      <c r="X96" s="70">
        <f t="shared" si="48"/>
        <v>10</v>
      </c>
      <c r="Y96" s="70">
        <f t="shared" si="49"/>
        <v>22</v>
      </c>
      <c r="Z96" s="70">
        <f t="shared" si="58"/>
        <v>34</v>
      </c>
      <c r="AA96" s="70">
        <f t="shared" si="58"/>
        <v>46</v>
      </c>
      <c r="AB96" s="70">
        <f t="shared" si="50"/>
        <v>51</v>
      </c>
      <c r="AC96" s="71">
        <f t="shared" si="51"/>
        <v>39</v>
      </c>
      <c r="AD96" s="71">
        <f t="shared" si="33"/>
        <v>1522.8333333333333</v>
      </c>
      <c r="AE96" s="71">
        <f t="shared" si="62"/>
        <v>0</v>
      </c>
      <c r="AF96" s="72">
        <f t="shared" si="34"/>
        <v>15228.333333333332</v>
      </c>
      <c r="AG96" s="71">
        <f t="shared" si="52"/>
        <v>15228.333333333332</v>
      </c>
      <c r="AH96" s="71">
        <f t="shared" si="35"/>
        <v>18274</v>
      </c>
      <c r="AI96" s="70">
        <f t="shared" si="53"/>
        <v>33502.333333333328</v>
      </c>
      <c r="AJ96" s="70">
        <f t="shared" si="36"/>
        <v>103552.66666666667</v>
      </c>
      <c r="AK96" s="72">
        <f t="shared" si="59"/>
        <v>18274</v>
      </c>
      <c r="AL96" s="72">
        <f t="shared" si="43"/>
        <v>51776.333333333328</v>
      </c>
      <c r="AM96" s="73">
        <f t="shared" si="37"/>
        <v>85278.666666666672</v>
      </c>
      <c r="AO96" s="73">
        <f t="shared" si="44"/>
        <v>1522.8333333333333</v>
      </c>
      <c r="AP96" s="72">
        <f t="shared" si="45"/>
        <v>18274</v>
      </c>
      <c r="AQ96" s="73">
        <f t="shared" si="64"/>
        <v>18274</v>
      </c>
      <c r="AR96" s="73">
        <f t="shared" si="64"/>
        <v>18274</v>
      </c>
      <c r="AS96" s="73">
        <f t="shared" si="64"/>
        <v>18274</v>
      </c>
      <c r="AT96" s="73">
        <f t="shared" si="64"/>
        <v>18274</v>
      </c>
      <c r="AU96" s="74">
        <f t="shared" si="46"/>
        <v>12182.666666666666</v>
      </c>
      <c r="AW96" s="75">
        <f t="shared" si="38"/>
        <v>18274</v>
      </c>
      <c r="AX96" s="76">
        <f t="shared" si="61"/>
        <v>70050.333333333328</v>
      </c>
      <c r="AY96" s="77">
        <f t="shared" si="63"/>
        <v>67004.666666666672</v>
      </c>
      <c r="AZ96" s="75">
        <f t="shared" si="54"/>
        <v>7614.1666666666661</v>
      </c>
      <c r="BA96" s="76">
        <f t="shared" si="55"/>
        <v>77664.5</v>
      </c>
      <c r="BB96" s="78">
        <f t="shared" si="56"/>
        <v>59390.5</v>
      </c>
    </row>
    <row r="97" spans="1:54" s="5" customFormat="1" ht="12.75">
      <c r="A97" s="144">
        <v>8</v>
      </c>
      <c r="B97" s="79" t="s">
        <v>61</v>
      </c>
      <c r="C97" s="62">
        <v>144</v>
      </c>
      <c r="D97" s="62" t="s">
        <v>62</v>
      </c>
      <c r="E97" s="62" t="s">
        <v>134</v>
      </c>
      <c r="F97" s="62" t="s">
        <v>135</v>
      </c>
      <c r="G97" s="62">
        <v>5123616</v>
      </c>
      <c r="H97" s="62" t="s">
        <v>65</v>
      </c>
      <c r="I97" s="62" t="s">
        <v>117</v>
      </c>
      <c r="J97" s="62"/>
      <c r="K97" s="64">
        <v>42566</v>
      </c>
      <c r="L97" s="65">
        <v>42613</v>
      </c>
      <c r="M97" s="65">
        <f t="shared" si="31"/>
        <v>45535</v>
      </c>
      <c r="N97" s="65">
        <v>42614</v>
      </c>
      <c r="O97" s="158" t="str">
        <f t="shared" si="57"/>
        <v>1</v>
      </c>
      <c r="P97" s="66">
        <f t="shared" si="47"/>
        <v>90</v>
      </c>
      <c r="Q97" s="162" t="s">
        <v>353</v>
      </c>
      <c r="R97" s="66"/>
      <c r="S97" s="67">
        <v>120</v>
      </c>
      <c r="T97" s="68">
        <v>14871</v>
      </c>
      <c r="U97" s="69">
        <v>3</v>
      </c>
      <c r="V97" s="69">
        <v>2017</v>
      </c>
      <c r="W97" s="70"/>
      <c r="X97" s="70">
        <f t="shared" si="48"/>
        <v>10</v>
      </c>
      <c r="Y97" s="70">
        <f t="shared" si="49"/>
        <v>22</v>
      </c>
      <c r="Z97" s="70">
        <f t="shared" si="58"/>
        <v>34</v>
      </c>
      <c r="AA97" s="70">
        <f t="shared" si="58"/>
        <v>46</v>
      </c>
      <c r="AB97" s="70">
        <f t="shared" si="50"/>
        <v>51</v>
      </c>
      <c r="AC97" s="71">
        <f t="shared" si="51"/>
        <v>39</v>
      </c>
      <c r="AD97" s="70">
        <f t="shared" si="33"/>
        <v>165.23333333333332</v>
      </c>
      <c r="AE97" s="70">
        <f t="shared" si="62"/>
        <v>0</v>
      </c>
      <c r="AF97" s="72">
        <f t="shared" si="34"/>
        <v>1652.3333333333333</v>
      </c>
      <c r="AG97" s="70">
        <f t="shared" si="52"/>
        <v>1652.3333333333333</v>
      </c>
      <c r="AH97" s="70">
        <f t="shared" si="35"/>
        <v>1982.7999999999997</v>
      </c>
      <c r="AI97" s="70">
        <f t="shared" si="53"/>
        <v>3635.1333333333332</v>
      </c>
      <c r="AJ97" s="70">
        <f t="shared" si="36"/>
        <v>11235.866666666667</v>
      </c>
      <c r="AK97" s="72">
        <f t="shared" si="59"/>
        <v>1982.7999999999997</v>
      </c>
      <c r="AL97" s="72">
        <f t="shared" si="43"/>
        <v>5617.9333333333325</v>
      </c>
      <c r="AM97" s="73">
        <f t="shared" si="37"/>
        <v>9253.0666666666675</v>
      </c>
      <c r="AO97" s="73">
        <f t="shared" si="44"/>
        <v>165.23333333333332</v>
      </c>
      <c r="AP97" s="72">
        <f t="shared" si="45"/>
        <v>1982.7999999999997</v>
      </c>
      <c r="AQ97" s="73">
        <f t="shared" si="64"/>
        <v>1982.7999999999997</v>
      </c>
      <c r="AR97" s="73">
        <f t="shared" si="64"/>
        <v>1982.7999999999997</v>
      </c>
      <c r="AS97" s="73">
        <f t="shared" si="64"/>
        <v>1982.7999999999997</v>
      </c>
      <c r="AT97" s="73">
        <f t="shared" si="64"/>
        <v>1982.7999999999997</v>
      </c>
      <c r="AU97" s="74">
        <f t="shared" si="46"/>
        <v>1321.8666666666666</v>
      </c>
      <c r="AW97" s="75">
        <f t="shared" si="38"/>
        <v>1982.7999999999997</v>
      </c>
      <c r="AX97" s="76">
        <f t="shared" si="61"/>
        <v>7600.7333333333318</v>
      </c>
      <c r="AY97" s="77">
        <f t="shared" si="63"/>
        <v>7270.2666666666682</v>
      </c>
      <c r="AZ97" s="75">
        <f t="shared" si="54"/>
        <v>826.16666666666663</v>
      </c>
      <c r="BA97" s="76">
        <f t="shared" si="55"/>
        <v>8426.8999999999978</v>
      </c>
      <c r="BB97" s="78">
        <f t="shared" si="56"/>
        <v>6444.1000000000022</v>
      </c>
    </row>
    <row r="98" spans="1:54" s="5" customFormat="1" ht="12.75">
      <c r="A98" s="144">
        <v>8</v>
      </c>
      <c r="B98" s="79" t="s">
        <v>61</v>
      </c>
      <c r="C98" s="62">
        <v>141</v>
      </c>
      <c r="D98" s="62" t="s">
        <v>62</v>
      </c>
      <c r="E98" s="62" t="s">
        <v>136</v>
      </c>
      <c r="F98" s="62" t="s">
        <v>137</v>
      </c>
      <c r="G98" s="62">
        <v>112717</v>
      </c>
      <c r="H98" s="62" t="s">
        <v>65</v>
      </c>
      <c r="I98" s="62" t="s">
        <v>117</v>
      </c>
      <c r="J98" s="62"/>
      <c r="K98" s="64">
        <v>42569</v>
      </c>
      <c r="L98" s="65">
        <v>42613</v>
      </c>
      <c r="M98" s="65">
        <f t="shared" si="31"/>
        <v>45535</v>
      </c>
      <c r="N98" s="65">
        <v>42614</v>
      </c>
      <c r="O98" s="158" t="str">
        <f t="shared" si="57"/>
        <v>1</v>
      </c>
      <c r="P98" s="66">
        <f t="shared" si="47"/>
        <v>90</v>
      </c>
      <c r="Q98" s="162" t="s">
        <v>353</v>
      </c>
      <c r="R98" s="66"/>
      <c r="S98" s="67">
        <v>120</v>
      </c>
      <c r="T98" s="68">
        <v>9935</v>
      </c>
      <c r="U98" s="69">
        <v>3</v>
      </c>
      <c r="V98" s="69">
        <v>2017</v>
      </c>
      <c r="W98" s="70"/>
      <c r="X98" s="70">
        <f t="shared" si="48"/>
        <v>10</v>
      </c>
      <c r="Y98" s="70">
        <f t="shared" si="49"/>
        <v>22</v>
      </c>
      <c r="Z98" s="70">
        <f t="shared" si="58"/>
        <v>34</v>
      </c>
      <c r="AA98" s="70">
        <f t="shared" si="58"/>
        <v>46</v>
      </c>
      <c r="AB98" s="70">
        <f t="shared" si="50"/>
        <v>51</v>
      </c>
      <c r="AC98" s="71">
        <f t="shared" si="51"/>
        <v>39</v>
      </c>
      <c r="AD98" s="71">
        <f t="shared" si="33"/>
        <v>110.38888888888889</v>
      </c>
      <c r="AE98" s="70">
        <f t="shared" si="62"/>
        <v>0</v>
      </c>
      <c r="AF98" s="72">
        <f t="shared" si="34"/>
        <v>1103.8888888888889</v>
      </c>
      <c r="AG98" s="70">
        <f t="shared" si="52"/>
        <v>1103.8888888888889</v>
      </c>
      <c r="AH98" s="70">
        <f t="shared" si="35"/>
        <v>1324.6666666666665</v>
      </c>
      <c r="AI98" s="70">
        <f t="shared" si="53"/>
        <v>2428.5555555555557</v>
      </c>
      <c r="AJ98" s="70">
        <f t="shared" si="36"/>
        <v>7506.4444444444443</v>
      </c>
      <c r="AK98" s="72">
        <f t="shared" si="59"/>
        <v>1324.6666666666665</v>
      </c>
      <c r="AL98" s="72">
        <f t="shared" si="43"/>
        <v>3753.2222222222222</v>
      </c>
      <c r="AM98" s="73">
        <f t="shared" si="37"/>
        <v>6181.7777777777774</v>
      </c>
      <c r="AO98" s="73">
        <f t="shared" si="44"/>
        <v>110.38888888888889</v>
      </c>
      <c r="AP98" s="72">
        <f t="shared" si="45"/>
        <v>1324.6666666666665</v>
      </c>
      <c r="AQ98" s="73">
        <f t="shared" si="64"/>
        <v>1324.6666666666665</v>
      </c>
      <c r="AR98" s="73">
        <f t="shared" si="64"/>
        <v>1324.6666666666665</v>
      </c>
      <c r="AS98" s="73">
        <f t="shared" si="64"/>
        <v>1324.6666666666665</v>
      </c>
      <c r="AT98" s="73">
        <f t="shared" si="64"/>
        <v>1324.6666666666665</v>
      </c>
      <c r="AU98" s="74">
        <f t="shared" si="46"/>
        <v>883.11111111111109</v>
      </c>
      <c r="AW98" s="75">
        <f t="shared" si="38"/>
        <v>1324.6666666666665</v>
      </c>
      <c r="AX98" s="76">
        <f t="shared" si="61"/>
        <v>5077.8888888888887</v>
      </c>
      <c r="AY98" s="77">
        <f t="shared" si="63"/>
        <v>4857.1111111111113</v>
      </c>
      <c r="AZ98" s="75">
        <f t="shared" si="54"/>
        <v>551.94444444444446</v>
      </c>
      <c r="BA98" s="76">
        <f t="shared" si="55"/>
        <v>5629.833333333333</v>
      </c>
      <c r="BB98" s="78">
        <f t="shared" si="56"/>
        <v>4305.166666666667</v>
      </c>
    </row>
    <row r="99" spans="1:54" s="5" customFormat="1" ht="12.75">
      <c r="A99" s="144">
        <v>8</v>
      </c>
      <c r="B99" s="79" t="s">
        <v>61</v>
      </c>
      <c r="C99" s="62">
        <v>141</v>
      </c>
      <c r="D99" s="62" t="s">
        <v>62</v>
      </c>
      <c r="E99" s="62" t="s">
        <v>138</v>
      </c>
      <c r="F99" s="62" t="s">
        <v>137</v>
      </c>
      <c r="G99" s="62">
        <v>112717</v>
      </c>
      <c r="H99" s="62" t="s">
        <v>65</v>
      </c>
      <c r="I99" s="62" t="s">
        <v>117</v>
      </c>
      <c r="J99" s="62"/>
      <c r="K99" s="64">
        <v>42569</v>
      </c>
      <c r="L99" s="65">
        <v>42613</v>
      </c>
      <c r="M99" s="65">
        <f t="shared" si="31"/>
        <v>45535</v>
      </c>
      <c r="N99" s="65">
        <v>42614</v>
      </c>
      <c r="O99" s="158" t="str">
        <f t="shared" si="57"/>
        <v>1</v>
      </c>
      <c r="P99" s="66">
        <f t="shared" si="47"/>
        <v>90</v>
      </c>
      <c r="Q99" s="162" t="s">
        <v>353</v>
      </c>
      <c r="R99" s="66"/>
      <c r="S99" s="67">
        <v>120</v>
      </c>
      <c r="T99" s="68">
        <v>1190</v>
      </c>
      <c r="U99" s="69">
        <v>3</v>
      </c>
      <c r="V99" s="69">
        <v>2017</v>
      </c>
      <c r="W99" s="70"/>
      <c r="X99" s="70">
        <f t="shared" si="48"/>
        <v>10</v>
      </c>
      <c r="Y99" s="70">
        <f t="shared" si="49"/>
        <v>22</v>
      </c>
      <c r="Z99" s="70">
        <f t="shared" si="58"/>
        <v>34</v>
      </c>
      <c r="AA99" s="70">
        <f t="shared" si="58"/>
        <v>46</v>
      </c>
      <c r="AB99" s="70">
        <f t="shared" si="50"/>
        <v>51</v>
      </c>
      <c r="AC99" s="71">
        <f t="shared" si="51"/>
        <v>39</v>
      </c>
      <c r="AD99" s="71">
        <f t="shared" si="33"/>
        <v>13.222222222222221</v>
      </c>
      <c r="AE99" s="70">
        <f t="shared" si="62"/>
        <v>0</v>
      </c>
      <c r="AF99" s="72">
        <f t="shared" si="34"/>
        <v>132.22222222222223</v>
      </c>
      <c r="AG99" s="70">
        <f t="shared" si="52"/>
        <v>132.22222222222223</v>
      </c>
      <c r="AH99" s="70">
        <f t="shared" si="35"/>
        <v>158.66666666666666</v>
      </c>
      <c r="AI99" s="70">
        <f t="shared" si="53"/>
        <v>290.88888888888891</v>
      </c>
      <c r="AJ99" s="70">
        <f t="shared" si="36"/>
        <v>899.11111111111109</v>
      </c>
      <c r="AK99" s="72">
        <f t="shared" si="59"/>
        <v>158.66666666666666</v>
      </c>
      <c r="AL99" s="72">
        <f t="shared" si="43"/>
        <v>449.55555555555554</v>
      </c>
      <c r="AM99" s="73">
        <f t="shared" si="37"/>
        <v>740.44444444444446</v>
      </c>
      <c r="AO99" s="73">
        <f t="shared" si="44"/>
        <v>13.222222222222221</v>
      </c>
      <c r="AP99" s="72">
        <f t="shared" si="45"/>
        <v>158.66666666666666</v>
      </c>
      <c r="AQ99" s="73">
        <f t="shared" si="64"/>
        <v>158.66666666666666</v>
      </c>
      <c r="AR99" s="73">
        <f t="shared" si="64"/>
        <v>158.66666666666666</v>
      </c>
      <c r="AS99" s="73">
        <f t="shared" si="64"/>
        <v>158.66666666666666</v>
      </c>
      <c r="AT99" s="73">
        <f t="shared" si="64"/>
        <v>158.66666666666666</v>
      </c>
      <c r="AU99" s="74">
        <f t="shared" si="46"/>
        <v>105.77777777777777</v>
      </c>
      <c r="AW99" s="75">
        <f t="shared" si="38"/>
        <v>158.66666666666666</v>
      </c>
      <c r="AX99" s="76">
        <f t="shared" si="61"/>
        <v>608.22222222222217</v>
      </c>
      <c r="AY99" s="77">
        <f t="shared" si="63"/>
        <v>581.77777777777783</v>
      </c>
      <c r="AZ99" s="75">
        <f t="shared" si="54"/>
        <v>66.111111111111114</v>
      </c>
      <c r="BA99" s="76">
        <f t="shared" si="55"/>
        <v>674.33333333333326</v>
      </c>
      <c r="BB99" s="78">
        <f t="shared" si="56"/>
        <v>515.66666666666674</v>
      </c>
    </row>
    <row r="100" spans="1:54" s="5" customFormat="1" ht="12.75">
      <c r="A100" s="144">
        <v>8</v>
      </c>
      <c r="B100" s="79" t="s">
        <v>61</v>
      </c>
      <c r="C100" s="62">
        <v>141</v>
      </c>
      <c r="D100" s="62" t="s">
        <v>62</v>
      </c>
      <c r="E100" s="62" t="s">
        <v>139</v>
      </c>
      <c r="F100" s="62" t="s">
        <v>137</v>
      </c>
      <c r="G100" s="62">
        <v>112717</v>
      </c>
      <c r="H100" s="62" t="s">
        <v>65</v>
      </c>
      <c r="I100" s="62" t="s">
        <v>117</v>
      </c>
      <c r="J100" s="62"/>
      <c r="K100" s="64">
        <v>42569</v>
      </c>
      <c r="L100" s="65">
        <v>42613</v>
      </c>
      <c r="M100" s="65">
        <f t="shared" si="31"/>
        <v>45535</v>
      </c>
      <c r="N100" s="65">
        <v>42614</v>
      </c>
      <c r="O100" s="158" t="str">
        <f t="shared" si="57"/>
        <v>1</v>
      </c>
      <c r="P100" s="66">
        <f t="shared" si="47"/>
        <v>90</v>
      </c>
      <c r="Q100" s="162" t="s">
        <v>353</v>
      </c>
      <c r="R100" s="66"/>
      <c r="S100" s="67">
        <v>120</v>
      </c>
      <c r="T100" s="68">
        <v>380</v>
      </c>
      <c r="U100" s="69">
        <v>3</v>
      </c>
      <c r="V100" s="69">
        <v>2017</v>
      </c>
      <c r="W100" s="70"/>
      <c r="X100" s="70">
        <f t="shared" si="48"/>
        <v>10</v>
      </c>
      <c r="Y100" s="70">
        <f t="shared" si="49"/>
        <v>22</v>
      </c>
      <c r="Z100" s="70">
        <f t="shared" si="58"/>
        <v>34</v>
      </c>
      <c r="AA100" s="70">
        <f t="shared" si="58"/>
        <v>46</v>
      </c>
      <c r="AB100" s="70">
        <f t="shared" si="50"/>
        <v>51</v>
      </c>
      <c r="AC100" s="71">
        <f t="shared" si="51"/>
        <v>39</v>
      </c>
      <c r="AD100" s="71">
        <f t="shared" si="33"/>
        <v>4.2222222222222223</v>
      </c>
      <c r="AE100" s="71">
        <f t="shared" si="62"/>
        <v>0</v>
      </c>
      <c r="AF100" s="72">
        <f t="shared" si="34"/>
        <v>42.222222222222221</v>
      </c>
      <c r="AG100" s="71">
        <f t="shared" si="52"/>
        <v>42.222222222222221</v>
      </c>
      <c r="AH100" s="71">
        <f t="shared" si="35"/>
        <v>50.666666666666671</v>
      </c>
      <c r="AI100" s="70">
        <f t="shared" si="53"/>
        <v>92.888888888888886</v>
      </c>
      <c r="AJ100" s="70">
        <f t="shared" si="36"/>
        <v>287.11111111111109</v>
      </c>
      <c r="AK100" s="72">
        <f t="shared" si="59"/>
        <v>50.666666666666671</v>
      </c>
      <c r="AL100" s="72">
        <f t="shared" si="43"/>
        <v>143.55555555555554</v>
      </c>
      <c r="AM100" s="73">
        <f t="shared" si="37"/>
        <v>236.44444444444446</v>
      </c>
      <c r="AO100" s="73">
        <f t="shared" si="44"/>
        <v>4.2222222222222223</v>
      </c>
      <c r="AP100" s="72">
        <f t="shared" si="45"/>
        <v>50.666666666666671</v>
      </c>
      <c r="AQ100" s="73">
        <f t="shared" si="64"/>
        <v>50.666666666666671</v>
      </c>
      <c r="AR100" s="73">
        <f t="shared" si="64"/>
        <v>50.666666666666671</v>
      </c>
      <c r="AS100" s="73">
        <f t="shared" si="64"/>
        <v>50.666666666666671</v>
      </c>
      <c r="AT100" s="73">
        <f t="shared" si="64"/>
        <v>50.666666666666671</v>
      </c>
      <c r="AU100" s="74">
        <f t="shared" si="46"/>
        <v>33.777777777777779</v>
      </c>
      <c r="AW100" s="75">
        <f t="shared" si="38"/>
        <v>50.666666666666671</v>
      </c>
      <c r="AX100" s="76">
        <f t="shared" si="61"/>
        <v>194.22222222222223</v>
      </c>
      <c r="AY100" s="77">
        <f t="shared" si="63"/>
        <v>185.77777777777777</v>
      </c>
      <c r="AZ100" s="75">
        <f t="shared" si="54"/>
        <v>21.111111111111111</v>
      </c>
      <c r="BA100" s="76">
        <f t="shared" si="55"/>
        <v>215.33333333333334</v>
      </c>
      <c r="BB100" s="78">
        <f t="shared" si="56"/>
        <v>164.66666666666666</v>
      </c>
    </row>
    <row r="101" spans="1:54" s="5" customFormat="1" ht="12.75">
      <c r="A101" s="144">
        <v>8</v>
      </c>
      <c r="B101" s="79" t="s">
        <v>61</v>
      </c>
      <c r="C101" s="62">
        <v>142</v>
      </c>
      <c r="D101" s="62" t="s">
        <v>62</v>
      </c>
      <c r="E101" s="62" t="s">
        <v>140</v>
      </c>
      <c r="F101" s="62" t="s">
        <v>137</v>
      </c>
      <c r="G101" s="62">
        <v>112731</v>
      </c>
      <c r="H101" s="62" t="s">
        <v>65</v>
      </c>
      <c r="I101" s="83" t="s">
        <v>117</v>
      </c>
      <c r="J101" s="62"/>
      <c r="K101" s="64">
        <v>42570</v>
      </c>
      <c r="L101" s="65">
        <v>42613</v>
      </c>
      <c r="M101" s="65">
        <f t="shared" si="31"/>
        <v>45535</v>
      </c>
      <c r="N101" s="65">
        <v>42614</v>
      </c>
      <c r="O101" s="158" t="str">
        <f t="shared" si="57"/>
        <v>1</v>
      </c>
      <c r="P101" s="66">
        <f t="shared" si="47"/>
        <v>90</v>
      </c>
      <c r="Q101" s="162" t="s">
        <v>353</v>
      </c>
      <c r="R101" s="66"/>
      <c r="S101" s="67">
        <v>120</v>
      </c>
      <c r="T101" s="68">
        <v>2642</v>
      </c>
      <c r="U101" s="69">
        <v>3</v>
      </c>
      <c r="V101" s="69">
        <v>2017</v>
      </c>
      <c r="W101" s="70"/>
      <c r="X101" s="70">
        <f t="shared" si="48"/>
        <v>10</v>
      </c>
      <c r="Y101" s="70">
        <f t="shared" si="49"/>
        <v>22</v>
      </c>
      <c r="Z101" s="70">
        <f t="shared" si="58"/>
        <v>34</v>
      </c>
      <c r="AA101" s="70">
        <f t="shared" si="58"/>
        <v>46</v>
      </c>
      <c r="AB101" s="70">
        <f t="shared" si="50"/>
        <v>51</v>
      </c>
      <c r="AC101" s="71">
        <f t="shared" si="51"/>
        <v>39</v>
      </c>
      <c r="AD101" s="71">
        <f t="shared" si="33"/>
        <v>29.355555555555554</v>
      </c>
      <c r="AE101" s="70">
        <f t="shared" si="62"/>
        <v>0</v>
      </c>
      <c r="AF101" s="72">
        <f t="shared" si="34"/>
        <v>293.55555555555554</v>
      </c>
      <c r="AG101" s="70">
        <f t="shared" si="52"/>
        <v>293.55555555555554</v>
      </c>
      <c r="AH101" s="70">
        <f t="shared" si="35"/>
        <v>352.26666666666665</v>
      </c>
      <c r="AI101" s="70">
        <f t="shared" si="53"/>
        <v>645.82222222222219</v>
      </c>
      <c r="AJ101" s="70">
        <f t="shared" si="36"/>
        <v>1996.1777777777779</v>
      </c>
      <c r="AK101" s="72">
        <f t="shared" si="59"/>
        <v>352.26666666666665</v>
      </c>
      <c r="AL101" s="72">
        <f t="shared" si="43"/>
        <v>998.08888888888885</v>
      </c>
      <c r="AM101" s="73">
        <f t="shared" si="37"/>
        <v>1643.911111111111</v>
      </c>
      <c r="AO101" s="73">
        <f t="shared" si="44"/>
        <v>29.355555555555554</v>
      </c>
      <c r="AP101" s="72">
        <f t="shared" si="45"/>
        <v>352.26666666666665</v>
      </c>
      <c r="AQ101" s="73">
        <f t="shared" si="64"/>
        <v>352.26666666666665</v>
      </c>
      <c r="AR101" s="73">
        <f t="shared" si="64"/>
        <v>352.26666666666665</v>
      </c>
      <c r="AS101" s="73">
        <f t="shared" si="64"/>
        <v>352.26666666666665</v>
      </c>
      <c r="AT101" s="73">
        <f t="shared" si="64"/>
        <v>352.26666666666665</v>
      </c>
      <c r="AU101" s="74">
        <f t="shared" si="46"/>
        <v>234.84444444444443</v>
      </c>
      <c r="AW101" s="75">
        <f t="shared" si="38"/>
        <v>352.26666666666665</v>
      </c>
      <c r="AX101" s="76">
        <f t="shared" si="61"/>
        <v>1350.3555555555554</v>
      </c>
      <c r="AY101" s="77">
        <f t="shared" si="63"/>
        <v>1291.6444444444446</v>
      </c>
      <c r="AZ101" s="75">
        <f t="shared" si="54"/>
        <v>146.77777777777777</v>
      </c>
      <c r="BA101" s="76">
        <f t="shared" si="55"/>
        <v>1497.1333333333332</v>
      </c>
      <c r="BB101" s="78">
        <f t="shared" si="56"/>
        <v>1144.8666666666668</v>
      </c>
    </row>
    <row r="102" spans="1:54" s="5" customFormat="1" ht="12.75">
      <c r="A102" s="144">
        <v>8</v>
      </c>
      <c r="B102" s="79" t="s">
        <v>61</v>
      </c>
      <c r="C102" s="62">
        <v>142</v>
      </c>
      <c r="D102" s="62" t="s">
        <v>62</v>
      </c>
      <c r="E102" s="62" t="s">
        <v>139</v>
      </c>
      <c r="F102" s="62" t="s">
        <v>137</v>
      </c>
      <c r="G102" s="62">
        <v>112731</v>
      </c>
      <c r="H102" s="62" t="s">
        <v>65</v>
      </c>
      <c r="I102" s="62" t="s">
        <v>117</v>
      </c>
      <c r="J102" s="62"/>
      <c r="K102" s="64">
        <v>42570</v>
      </c>
      <c r="L102" s="65">
        <v>42613</v>
      </c>
      <c r="M102" s="65">
        <f t="shared" si="31"/>
        <v>45535</v>
      </c>
      <c r="N102" s="65">
        <v>42614</v>
      </c>
      <c r="O102" s="158" t="str">
        <f t="shared" si="57"/>
        <v>1</v>
      </c>
      <c r="P102" s="66">
        <f t="shared" si="47"/>
        <v>90</v>
      </c>
      <c r="Q102" s="162" t="s">
        <v>353</v>
      </c>
      <c r="R102" s="66"/>
      <c r="S102" s="67">
        <v>120</v>
      </c>
      <c r="T102" s="68">
        <v>190</v>
      </c>
      <c r="U102" s="69">
        <v>3</v>
      </c>
      <c r="V102" s="69">
        <v>2017</v>
      </c>
      <c r="W102" s="70"/>
      <c r="X102" s="70">
        <f t="shared" si="48"/>
        <v>10</v>
      </c>
      <c r="Y102" s="70">
        <f t="shared" si="49"/>
        <v>22</v>
      </c>
      <c r="Z102" s="70">
        <f t="shared" si="58"/>
        <v>34</v>
      </c>
      <c r="AA102" s="70">
        <f t="shared" si="58"/>
        <v>46</v>
      </c>
      <c r="AB102" s="70">
        <f t="shared" si="50"/>
        <v>51</v>
      </c>
      <c r="AC102" s="71">
        <f t="shared" si="51"/>
        <v>39</v>
      </c>
      <c r="AD102" s="71">
        <f t="shared" si="33"/>
        <v>2.1111111111111112</v>
      </c>
      <c r="AE102" s="70">
        <f t="shared" si="62"/>
        <v>0</v>
      </c>
      <c r="AF102" s="72">
        <f t="shared" si="34"/>
        <v>21.111111111111111</v>
      </c>
      <c r="AG102" s="70">
        <f t="shared" si="52"/>
        <v>21.111111111111111</v>
      </c>
      <c r="AH102" s="70">
        <f t="shared" si="35"/>
        <v>25.333333333333336</v>
      </c>
      <c r="AI102" s="70">
        <f t="shared" si="53"/>
        <v>46.444444444444443</v>
      </c>
      <c r="AJ102" s="70">
        <f t="shared" si="36"/>
        <v>143.55555555555554</v>
      </c>
      <c r="AK102" s="72">
        <f t="shared" si="59"/>
        <v>25.333333333333336</v>
      </c>
      <c r="AL102" s="72">
        <f t="shared" si="43"/>
        <v>71.777777777777771</v>
      </c>
      <c r="AM102" s="73">
        <f t="shared" si="37"/>
        <v>118.22222222222223</v>
      </c>
      <c r="AO102" s="73">
        <f t="shared" si="44"/>
        <v>2.1111111111111112</v>
      </c>
      <c r="AP102" s="72">
        <f t="shared" si="45"/>
        <v>25.333333333333336</v>
      </c>
      <c r="AQ102" s="73">
        <f t="shared" si="64"/>
        <v>25.333333333333336</v>
      </c>
      <c r="AR102" s="73">
        <f t="shared" si="64"/>
        <v>25.333333333333336</v>
      </c>
      <c r="AS102" s="73">
        <f t="shared" si="64"/>
        <v>25.333333333333336</v>
      </c>
      <c r="AT102" s="73">
        <f t="shared" si="64"/>
        <v>25.333333333333336</v>
      </c>
      <c r="AU102" s="74">
        <f t="shared" si="46"/>
        <v>16.888888888888889</v>
      </c>
      <c r="AW102" s="75">
        <f t="shared" si="38"/>
        <v>25.333333333333336</v>
      </c>
      <c r="AX102" s="76">
        <f t="shared" si="61"/>
        <v>97.111111111111114</v>
      </c>
      <c r="AY102" s="77">
        <f t="shared" si="63"/>
        <v>92.888888888888886</v>
      </c>
      <c r="AZ102" s="75">
        <f t="shared" si="54"/>
        <v>10.555555555555555</v>
      </c>
      <c r="BA102" s="76">
        <f t="shared" si="55"/>
        <v>107.66666666666667</v>
      </c>
      <c r="BB102" s="78">
        <f t="shared" si="56"/>
        <v>82.333333333333329</v>
      </c>
    </row>
    <row r="103" spans="1:54" s="5" customFormat="1" ht="12.75">
      <c r="A103" s="144">
        <v>8</v>
      </c>
      <c r="B103" s="79" t="s">
        <v>61</v>
      </c>
      <c r="C103" s="63">
        <v>36</v>
      </c>
      <c r="D103" s="63" t="s">
        <v>62</v>
      </c>
      <c r="E103" s="63" t="s">
        <v>66</v>
      </c>
      <c r="F103" s="63" t="s">
        <v>110</v>
      </c>
      <c r="G103" s="63">
        <v>296</v>
      </c>
      <c r="H103" s="63" t="s">
        <v>65</v>
      </c>
      <c r="I103" s="63" t="s">
        <v>66</v>
      </c>
      <c r="J103" s="63"/>
      <c r="K103" s="80">
        <v>42571</v>
      </c>
      <c r="L103" s="65">
        <v>42613</v>
      </c>
      <c r="M103" s="65">
        <f t="shared" si="31"/>
        <v>45535</v>
      </c>
      <c r="N103" s="65">
        <v>42614</v>
      </c>
      <c r="O103" s="158" t="str">
        <f t="shared" si="57"/>
        <v>1</v>
      </c>
      <c r="P103" s="66">
        <f t="shared" si="47"/>
        <v>90</v>
      </c>
      <c r="Q103" s="162" t="s">
        <v>353</v>
      </c>
      <c r="R103" s="66"/>
      <c r="S103" s="67">
        <v>120</v>
      </c>
      <c r="T103" s="81">
        <v>2807725</v>
      </c>
      <c r="U103" s="69">
        <v>3</v>
      </c>
      <c r="V103" s="69">
        <v>2017</v>
      </c>
      <c r="W103" s="82"/>
      <c r="X103" s="82">
        <f t="shared" si="48"/>
        <v>10</v>
      </c>
      <c r="Y103" s="82">
        <f t="shared" si="49"/>
        <v>22</v>
      </c>
      <c r="Z103" s="70">
        <f t="shared" si="58"/>
        <v>34</v>
      </c>
      <c r="AA103" s="70">
        <f t="shared" si="58"/>
        <v>46</v>
      </c>
      <c r="AB103" s="70">
        <f t="shared" si="50"/>
        <v>51</v>
      </c>
      <c r="AC103" s="71">
        <f t="shared" si="51"/>
        <v>39</v>
      </c>
      <c r="AD103" s="69">
        <f t="shared" si="33"/>
        <v>31196.944444444445</v>
      </c>
      <c r="AE103" s="82">
        <f>+(T103/P103)*W103</f>
        <v>0</v>
      </c>
      <c r="AF103" s="82">
        <f t="shared" si="34"/>
        <v>311969.44444444444</v>
      </c>
      <c r="AG103" s="82">
        <f t="shared" si="52"/>
        <v>311969.44444444444</v>
      </c>
      <c r="AH103" s="82">
        <f t="shared" si="35"/>
        <v>374363.33333333337</v>
      </c>
      <c r="AI103" s="70">
        <f t="shared" si="53"/>
        <v>686332.77777777775</v>
      </c>
      <c r="AJ103" s="70">
        <f t="shared" si="36"/>
        <v>2121392.222222222</v>
      </c>
      <c r="AK103" s="72">
        <f t="shared" si="59"/>
        <v>374363.33333333337</v>
      </c>
      <c r="AL103" s="72">
        <f t="shared" si="43"/>
        <v>1060696.111111111</v>
      </c>
      <c r="AM103" s="73">
        <f t="shared" si="37"/>
        <v>1747028.888888889</v>
      </c>
      <c r="AO103" s="73">
        <f t="shared" si="44"/>
        <v>31196.944444444445</v>
      </c>
      <c r="AP103" s="72">
        <f t="shared" si="45"/>
        <v>374363.33333333337</v>
      </c>
      <c r="AQ103" s="73">
        <f t="shared" si="64"/>
        <v>374363.33333333337</v>
      </c>
      <c r="AR103" s="73">
        <f t="shared" si="64"/>
        <v>374363.33333333337</v>
      </c>
      <c r="AS103" s="73">
        <f t="shared" si="64"/>
        <v>374363.33333333337</v>
      </c>
      <c r="AT103" s="73">
        <f t="shared" si="64"/>
        <v>374363.33333333337</v>
      </c>
      <c r="AU103" s="74">
        <f t="shared" si="46"/>
        <v>249575.55555555556</v>
      </c>
      <c r="AW103" s="75">
        <f t="shared" si="38"/>
        <v>374363.33333333337</v>
      </c>
      <c r="AX103" s="76">
        <f t="shared" si="61"/>
        <v>1435059.4444444445</v>
      </c>
      <c r="AY103" s="77">
        <f t="shared" si="63"/>
        <v>1372665.5555555555</v>
      </c>
      <c r="AZ103" s="75">
        <f t="shared" si="54"/>
        <v>155984.72222222222</v>
      </c>
      <c r="BA103" s="76">
        <f t="shared" si="55"/>
        <v>1591044.1666666667</v>
      </c>
      <c r="BB103" s="78">
        <f t="shared" si="56"/>
        <v>1216680.8333333333</v>
      </c>
    </row>
    <row r="104" spans="1:54" s="5" customFormat="1" ht="12.75">
      <c r="A104" s="144">
        <v>8</v>
      </c>
      <c r="B104" s="79" t="s">
        <v>61</v>
      </c>
      <c r="C104" s="63">
        <v>46</v>
      </c>
      <c r="D104" s="63" t="s">
        <v>62</v>
      </c>
      <c r="E104" s="63" t="s">
        <v>66</v>
      </c>
      <c r="F104" s="63" t="s">
        <v>110</v>
      </c>
      <c r="G104" s="63">
        <v>297</v>
      </c>
      <c r="H104" s="63" t="s">
        <v>65</v>
      </c>
      <c r="I104" s="63" t="s">
        <v>66</v>
      </c>
      <c r="J104" s="63"/>
      <c r="K104" s="80">
        <v>42571</v>
      </c>
      <c r="L104" s="65">
        <v>42613</v>
      </c>
      <c r="M104" s="65">
        <f t="shared" si="31"/>
        <v>45535</v>
      </c>
      <c r="N104" s="65">
        <v>42614</v>
      </c>
      <c r="O104" s="158" t="str">
        <f t="shared" si="57"/>
        <v>1</v>
      </c>
      <c r="P104" s="66">
        <f t="shared" si="47"/>
        <v>90</v>
      </c>
      <c r="Q104" s="162" t="s">
        <v>353</v>
      </c>
      <c r="R104" s="160"/>
      <c r="S104" s="63">
        <v>120</v>
      </c>
      <c r="T104" s="81">
        <v>4431829</v>
      </c>
      <c r="U104" s="69">
        <v>3</v>
      </c>
      <c r="V104" s="69">
        <v>2017</v>
      </c>
      <c r="W104" s="82"/>
      <c r="X104" s="82">
        <f t="shared" si="48"/>
        <v>10</v>
      </c>
      <c r="Y104" s="82">
        <f t="shared" si="49"/>
        <v>22</v>
      </c>
      <c r="Z104" s="70">
        <f t="shared" si="58"/>
        <v>34</v>
      </c>
      <c r="AA104" s="70">
        <f t="shared" si="58"/>
        <v>46</v>
      </c>
      <c r="AB104" s="70">
        <f t="shared" si="50"/>
        <v>51</v>
      </c>
      <c r="AC104" s="71">
        <f t="shared" si="51"/>
        <v>39</v>
      </c>
      <c r="AD104" s="69">
        <f t="shared" si="33"/>
        <v>49242.544444444444</v>
      </c>
      <c r="AE104" s="82">
        <f>+(T104/P104)*W104</f>
        <v>0</v>
      </c>
      <c r="AF104" s="82">
        <f t="shared" si="34"/>
        <v>492425.44444444444</v>
      </c>
      <c r="AG104" s="82">
        <f t="shared" si="52"/>
        <v>492425.44444444444</v>
      </c>
      <c r="AH104" s="82">
        <f t="shared" si="35"/>
        <v>590910.53333333333</v>
      </c>
      <c r="AI104" s="70">
        <f t="shared" si="53"/>
        <v>1083335.9777777777</v>
      </c>
      <c r="AJ104" s="70">
        <f t="shared" si="36"/>
        <v>3348493.0222222223</v>
      </c>
      <c r="AK104" s="72">
        <f t="shared" si="59"/>
        <v>590910.53333333333</v>
      </c>
      <c r="AL104" s="72">
        <f t="shared" si="43"/>
        <v>1674246.5111111109</v>
      </c>
      <c r="AM104" s="73">
        <f t="shared" si="37"/>
        <v>2757582.4888888891</v>
      </c>
      <c r="AO104" s="73">
        <f t="shared" si="44"/>
        <v>49242.544444444444</v>
      </c>
      <c r="AP104" s="72">
        <f t="shared" si="45"/>
        <v>590910.53333333333</v>
      </c>
      <c r="AQ104" s="73">
        <f t="shared" si="64"/>
        <v>590910.53333333333</v>
      </c>
      <c r="AR104" s="73">
        <f t="shared" si="64"/>
        <v>590910.53333333333</v>
      </c>
      <c r="AS104" s="73">
        <f t="shared" si="64"/>
        <v>590910.53333333333</v>
      </c>
      <c r="AT104" s="73">
        <f t="shared" si="64"/>
        <v>590910.53333333333</v>
      </c>
      <c r="AU104" s="74">
        <f t="shared" si="46"/>
        <v>393940.35555555555</v>
      </c>
      <c r="AW104" s="75">
        <f t="shared" si="38"/>
        <v>590910.53333333333</v>
      </c>
      <c r="AX104" s="76">
        <f t="shared" si="61"/>
        <v>2265157.0444444441</v>
      </c>
      <c r="AY104" s="77">
        <f t="shared" si="63"/>
        <v>2166671.9555555559</v>
      </c>
      <c r="AZ104" s="75">
        <f t="shared" si="54"/>
        <v>246212.72222222222</v>
      </c>
      <c r="BA104" s="76">
        <f t="shared" si="55"/>
        <v>2511369.7666666661</v>
      </c>
      <c r="BB104" s="78">
        <f t="shared" si="56"/>
        <v>1920459.2333333339</v>
      </c>
    </row>
    <row r="105" spans="1:54" s="5" customFormat="1" ht="12.75">
      <c r="A105" s="144">
        <v>8</v>
      </c>
      <c r="B105" s="79" t="s">
        <v>61</v>
      </c>
      <c r="C105" s="62">
        <v>139</v>
      </c>
      <c r="D105" s="62" t="s">
        <v>62</v>
      </c>
      <c r="E105" s="62" t="s">
        <v>141</v>
      </c>
      <c r="F105" s="62" t="s">
        <v>142</v>
      </c>
      <c r="G105" s="62">
        <v>3558697</v>
      </c>
      <c r="H105" s="62" t="s">
        <v>65</v>
      </c>
      <c r="I105" s="62" t="s">
        <v>117</v>
      </c>
      <c r="J105" s="62"/>
      <c r="K105" s="64">
        <v>42572</v>
      </c>
      <c r="L105" s="65">
        <v>42613</v>
      </c>
      <c r="M105" s="65">
        <f t="shared" ref="M105" si="65">+EDATE(L105,96)</f>
        <v>45535</v>
      </c>
      <c r="N105" s="65">
        <v>42614</v>
      </c>
      <c r="O105" s="158" t="str">
        <f t="shared" si="57"/>
        <v>1</v>
      </c>
      <c r="P105" s="66">
        <f t="shared" si="47"/>
        <v>90</v>
      </c>
      <c r="Q105" s="162" t="s">
        <v>353</v>
      </c>
      <c r="R105" s="66"/>
      <c r="S105" s="67">
        <v>120</v>
      </c>
      <c r="T105" s="68">
        <v>53010</v>
      </c>
      <c r="U105" s="69">
        <v>3</v>
      </c>
      <c r="V105" s="69">
        <v>2017</v>
      </c>
      <c r="W105" s="70"/>
      <c r="X105" s="70">
        <f t="shared" si="48"/>
        <v>10</v>
      </c>
      <c r="Y105" s="70">
        <f t="shared" si="49"/>
        <v>22</v>
      </c>
      <c r="Z105" s="70">
        <f t="shared" si="58"/>
        <v>34</v>
      </c>
      <c r="AA105" s="70">
        <f t="shared" si="58"/>
        <v>46</v>
      </c>
      <c r="AB105" s="70">
        <f t="shared" si="50"/>
        <v>51</v>
      </c>
      <c r="AC105" s="71">
        <f t="shared" si="51"/>
        <v>39</v>
      </c>
      <c r="AD105" s="71">
        <f t="shared" si="33"/>
        <v>589</v>
      </c>
      <c r="AE105" s="70">
        <f>+W105*AD105</f>
        <v>0</v>
      </c>
      <c r="AF105" s="72">
        <f t="shared" si="34"/>
        <v>5890</v>
      </c>
      <c r="AG105" s="70">
        <f t="shared" si="52"/>
        <v>5890</v>
      </c>
      <c r="AH105" s="70">
        <f t="shared" si="35"/>
        <v>7068</v>
      </c>
      <c r="AI105" s="70">
        <f t="shared" si="53"/>
        <v>12958</v>
      </c>
      <c r="AJ105" s="70">
        <f t="shared" si="36"/>
        <v>40052</v>
      </c>
      <c r="AK105" s="72">
        <f t="shared" si="59"/>
        <v>7068</v>
      </c>
      <c r="AL105" s="72">
        <f t="shared" si="43"/>
        <v>20026</v>
      </c>
      <c r="AM105" s="73">
        <f t="shared" si="37"/>
        <v>32984</v>
      </c>
      <c r="AO105" s="73">
        <f t="shared" si="44"/>
        <v>589</v>
      </c>
      <c r="AP105" s="72">
        <f t="shared" si="45"/>
        <v>7068</v>
      </c>
      <c r="AQ105" s="73">
        <f t="shared" si="64"/>
        <v>7068</v>
      </c>
      <c r="AR105" s="73">
        <f t="shared" si="64"/>
        <v>7068</v>
      </c>
      <c r="AS105" s="73">
        <f t="shared" si="64"/>
        <v>7068</v>
      </c>
      <c r="AT105" s="73">
        <f t="shared" si="64"/>
        <v>7068</v>
      </c>
      <c r="AU105" s="74">
        <f t="shared" si="46"/>
        <v>4712</v>
      </c>
      <c r="AW105" s="75">
        <f t="shared" si="38"/>
        <v>7068</v>
      </c>
      <c r="AX105" s="76">
        <f t="shared" si="61"/>
        <v>27094</v>
      </c>
      <c r="AY105" s="77">
        <f t="shared" si="63"/>
        <v>25916</v>
      </c>
      <c r="AZ105" s="75">
        <f t="shared" si="54"/>
        <v>2945</v>
      </c>
      <c r="BA105" s="76">
        <f t="shared" si="55"/>
        <v>30039</v>
      </c>
      <c r="BB105" s="78">
        <f t="shared" si="56"/>
        <v>22971</v>
      </c>
    </row>
    <row r="106" spans="1:54" s="5" customFormat="1" ht="12.75">
      <c r="A106" s="144">
        <v>8</v>
      </c>
      <c r="B106" s="83" t="s">
        <v>80</v>
      </c>
      <c r="C106" s="5">
        <v>160</v>
      </c>
      <c r="D106" s="5" t="s">
        <v>62</v>
      </c>
      <c r="E106" s="5" t="s">
        <v>143</v>
      </c>
      <c r="F106" s="5" t="s">
        <v>144</v>
      </c>
      <c r="G106" s="5">
        <v>834</v>
      </c>
      <c r="H106" s="5" t="s">
        <v>65</v>
      </c>
      <c r="I106" s="83" t="s">
        <v>83</v>
      </c>
      <c r="K106" s="85">
        <v>42580</v>
      </c>
      <c r="L106" s="84">
        <v>42613</v>
      </c>
      <c r="M106" s="84">
        <v>45535</v>
      </c>
      <c r="N106" s="84">
        <v>42614</v>
      </c>
      <c r="O106" s="158" t="str">
        <f t="shared" si="57"/>
        <v>1</v>
      </c>
      <c r="P106" s="66">
        <f t="shared" si="47"/>
        <v>90</v>
      </c>
      <c r="Q106" s="162" t="s">
        <v>353</v>
      </c>
      <c r="R106" s="66"/>
      <c r="S106" s="83">
        <v>120</v>
      </c>
      <c r="T106" s="74">
        <v>4609599.666666667</v>
      </c>
      <c r="U106" s="71">
        <v>3</v>
      </c>
      <c r="V106" s="71">
        <v>2017</v>
      </c>
      <c r="W106" s="72"/>
      <c r="X106" s="72">
        <f t="shared" si="48"/>
        <v>10</v>
      </c>
      <c r="Y106" s="72">
        <f t="shared" si="49"/>
        <v>22</v>
      </c>
      <c r="Z106" s="70">
        <f t="shared" si="58"/>
        <v>34</v>
      </c>
      <c r="AA106" s="70">
        <f t="shared" si="58"/>
        <v>46</v>
      </c>
      <c r="AB106" s="70">
        <f t="shared" si="50"/>
        <v>51</v>
      </c>
      <c r="AC106" s="71">
        <f t="shared" si="51"/>
        <v>39</v>
      </c>
      <c r="AD106" s="71">
        <f t="shared" si="33"/>
        <v>51217.774074074077</v>
      </c>
      <c r="AE106" s="70">
        <f>+W106*AD106</f>
        <v>0</v>
      </c>
      <c r="AF106" s="72">
        <f t="shared" si="34"/>
        <v>512177.74074074079</v>
      </c>
      <c r="AG106" s="70">
        <f t="shared" si="52"/>
        <v>512177.74074074079</v>
      </c>
      <c r="AH106" s="70">
        <f t="shared" si="35"/>
        <v>614613.2888888889</v>
      </c>
      <c r="AI106" s="70">
        <f t="shared" si="53"/>
        <v>1126791.0296296296</v>
      </c>
      <c r="AJ106" s="70">
        <f t="shared" si="36"/>
        <v>3482808.6370370374</v>
      </c>
      <c r="AK106" s="72">
        <f t="shared" si="59"/>
        <v>614613.2888888889</v>
      </c>
      <c r="AL106" s="72">
        <f t="shared" si="43"/>
        <v>1741404.3185185185</v>
      </c>
      <c r="AM106" s="73">
        <f t="shared" si="37"/>
        <v>2868195.3481481485</v>
      </c>
      <c r="AO106" s="73">
        <f t="shared" si="44"/>
        <v>51217.774074074077</v>
      </c>
      <c r="AP106" s="72">
        <f t="shared" si="45"/>
        <v>614613.2888888889</v>
      </c>
      <c r="AQ106" s="73">
        <f t="shared" ref="AQ106:AT121" si="66">+AP106</f>
        <v>614613.2888888889</v>
      </c>
      <c r="AR106" s="73">
        <f t="shared" si="66"/>
        <v>614613.2888888889</v>
      </c>
      <c r="AS106" s="73">
        <f t="shared" si="66"/>
        <v>614613.2888888889</v>
      </c>
      <c r="AT106" s="73">
        <f t="shared" si="66"/>
        <v>614613.2888888889</v>
      </c>
      <c r="AU106" s="74">
        <f t="shared" si="46"/>
        <v>409742.19259259262</v>
      </c>
      <c r="AW106" s="75">
        <f t="shared" si="38"/>
        <v>614613.2888888889</v>
      </c>
      <c r="AX106" s="76">
        <f t="shared" si="61"/>
        <v>2356017.6074074074</v>
      </c>
      <c r="AY106" s="77">
        <f t="shared" si="63"/>
        <v>2253582.0592592596</v>
      </c>
      <c r="AZ106" s="75">
        <f t="shared" si="54"/>
        <v>256088.87037037039</v>
      </c>
      <c r="BA106" s="76">
        <f t="shared" si="55"/>
        <v>2612106.4777777777</v>
      </c>
      <c r="BB106" s="78">
        <f t="shared" si="56"/>
        <v>1997493.1888888893</v>
      </c>
    </row>
    <row r="107" spans="1:54" s="5" customFormat="1" ht="12.75">
      <c r="A107" s="144">
        <v>8</v>
      </c>
      <c r="B107" s="79" t="s">
        <v>61</v>
      </c>
      <c r="C107" s="63">
        <v>37</v>
      </c>
      <c r="D107" s="63" t="s">
        <v>62</v>
      </c>
      <c r="E107" s="86" t="s">
        <v>66</v>
      </c>
      <c r="F107" s="86" t="s">
        <v>110</v>
      </c>
      <c r="G107" s="86">
        <v>299</v>
      </c>
      <c r="H107" s="86" t="s">
        <v>65</v>
      </c>
      <c r="I107" s="67" t="s">
        <v>66</v>
      </c>
      <c r="J107" s="63"/>
      <c r="K107" s="80">
        <v>42580</v>
      </c>
      <c r="L107" s="65">
        <v>42613</v>
      </c>
      <c r="M107" s="65">
        <f t="shared" ref="M107:M122" si="67">+EDATE(L107,96)</f>
        <v>45535</v>
      </c>
      <c r="N107" s="65">
        <v>42614</v>
      </c>
      <c r="O107" s="158" t="str">
        <f t="shared" si="57"/>
        <v>1</v>
      </c>
      <c r="P107" s="66">
        <f t="shared" si="47"/>
        <v>90</v>
      </c>
      <c r="Q107" s="162" t="s">
        <v>353</v>
      </c>
      <c r="R107" s="66"/>
      <c r="S107" s="67">
        <v>120</v>
      </c>
      <c r="T107" s="81">
        <v>5170467</v>
      </c>
      <c r="U107" s="69">
        <v>3</v>
      </c>
      <c r="V107" s="69">
        <v>2017</v>
      </c>
      <c r="W107" s="82"/>
      <c r="X107" s="82">
        <f t="shared" si="48"/>
        <v>10</v>
      </c>
      <c r="Y107" s="82">
        <f t="shared" si="49"/>
        <v>22</v>
      </c>
      <c r="Z107" s="70">
        <f t="shared" si="58"/>
        <v>34</v>
      </c>
      <c r="AA107" s="70">
        <f t="shared" si="58"/>
        <v>46</v>
      </c>
      <c r="AB107" s="70">
        <f t="shared" si="50"/>
        <v>51</v>
      </c>
      <c r="AC107" s="71">
        <f t="shared" si="51"/>
        <v>39</v>
      </c>
      <c r="AD107" s="69">
        <f t="shared" si="33"/>
        <v>57449.633333333331</v>
      </c>
      <c r="AE107" s="82">
        <f>+(T107/P107)*W107</f>
        <v>0</v>
      </c>
      <c r="AF107" s="82">
        <f t="shared" si="34"/>
        <v>574496.33333333326</v>
      </c>
      <c r="AG107" s="82">
        <f t="shared" si="52"/>
        <v>574496.33333333326</v>
      </c>
      <c r="AH107" s="82">
        <f t="shared" si="35"/>
        <v>689395.6</v>
      </c>
      <c r="AI107" s="70">
        <f t="shared" si="53"/>
        <v>1263891.9333333331</v>
      </c>
      <c r="AJ107" s="70">
        <f t="shared" si="36"/>
        <v>3906575.0666666669</v>
      </c>
      <c r="AK107" s="72">
        <f t="shared" si="59"/>
        <v>689395.6</v>
      </c>
      <c r="AL107" s="72">
        <f t="shared" si="43"/>
        <v>1953287.5333333332</v>
      </c>
      <c r="AM107" s="73">
        <f t="shared" si="37"/>
        <v>3217179.4666666668</v>
      </c>
      <c r="AO107" s="73">
        <f t="shared" si="44"/>
        <v>57449.633333333331</v>
      </c>
      <c r="AP107" s="72">
        <f t="shared" si="45"/>
        <v>689395.6</v>
      </c>
      <c r="AQ107" s="73">
        <f t="shared" si="66"/>
        <v>689395.6</v>
      </c>
      <c r="AR107" s="73">
        <f t="shared" si="66"/>
        <v>689395.6</v>
      </c>
      <c r="AS107" s="73">
        <f t="shared" si="66"/>
        <v>689395.6</v>
      </c>
      <c r="AT107" s="73">
        <f t="shared" si="66"/>
        <v>689395.6</v>
      </c>
      <c r="AU107" s="74">
        <f t="shared" si="46"/>
        <v>459597.06666666665</v>
      </c>
      <c r="AW107" s="75">
        <f t="shared" si="38"/>
        <v>689395.6</v>
      </c>
      <c r="AX107" s="76">
        <f t="shared" si="61"/>
        <v>2642683.1333333333</v>
      </c>
      <c r="AY107" s="77">
        <f t="shared" si="63"/>
        <v>2527783.8666666667</v>
      </c>
      <c r="AZ107" s="75">
        <f t="shared" si="54"/>
        <v>287248.16666666663</v>
      </c>
      <c r="BA107" s="76">
        <f t="shared" si="55"/>
        <v>2929931.3</v>
      </c>
      <c r="BB107" s="78">
        <f t="shared" si="56"/>
        <v>2240535.7000000002</v>
      </c>
    </row>
    <row r="108" spans="1:54" s="5" customFormat="1" ht="12.75">
      <c r="A108" s="144">
        <v>8</v>
      </c>
      <c r="B108" s="61" t="s">
        <v>61</v>
      </c>
      <c r="C108" s="63">
        <v>40</v>
      </c>
      <c r="D108" s="63" t="s">
        <v>62</v>
      </c>
      <c r="E108" s="63" t="s">
        <v>66</v>
      </c>
      <c r="F108" s="63" t="s">
        <v>110</v>
      </c>
      <c r="G108" s="63">
        <v>300</v>
      </c>
      <c r="H108" s="63" t="s">
        <v>65</v>
      </c>
      <c r="I108" s="63" t="s">
        <v>66</v>
      </c>
      <c r="J108" s="63"/>
      <c r="K108" s="80">
        <v>42580</v>
      </c>
      <c r="L108" s="65">
        <v>42613</v>
      </c>
      <c r="M108" s="65">
        <f t="shared" si="67"/>
        <v>45535</v>
      </c>
      <c r="N108" s="65">
        <v>42614</v>
      </c>
      <c r="O108" s="158" t="str">
        <f t="shared" si="57"/>
        <v>1</v>
      </c>
      <c r="P108" s="66">
        <f t="shared" si="47"/>
        <v>90</v>
      </c>
      <c r="Q108" s="162" t="s">
        <v>353</v>
      </c>
      <c r="R108" s="66"/>
      <c r="S108" s="67">
        <v>120</v>
      </c>
      <c r="T108" s="81">
        <v>2225250</v>
      </c>
      <c r="U108" s="69">
        <v>3</v>
      </c>
      <c r="V108" s="69">
        <v>2017</v>
      </c>
      <c r="W108" s="82"/>
      <c r="X108" s="82">
        <f t="shared" si="48"/>
        <v>10</v>
      </c>
      <c r="Y108" s="82">
        <f t="shared" si="49"/>
        <v>22</v>
      </c>
      <c r="Z108" s="70">
        <f t="shared" si="58"/>
        <v>34</v>
      </c>
      <c r="AA108" s="70">
        <f t="shared" si="58"/>
        <v>46</v>
      </c>
      <c r="AB108" s="70">
        <f t="shared" si="50"/>
        <v>51</v>
      </c>
      <c r="AC108" s="71">
        <f t="shared" si="51"/>
        <v>39</v>
      </c>
      <c r="AD108" s="69">
        <f t="shared" si="33"/>
        <v>24725</v>
      </c>
      <c r="AE108" s="82">
        <f>+(T108/P108)*W108</f>
        <v>0</v>
      </c>
      <c r="AF108" s="82">
        <f t="shared" si="34"/>
        <v>247250</v>
      </c>
      <c r="AG108" s="82">
        <f t="shared" si="52"/>
        <v>247250</v>
      </c>
      <c r="AH108" s="82">
        <f t="shared" si="35"/>
        <v>296700</v>
      </c>
      <c r="AI108" s="70">
        <f t="shared" si="53"/>
        <v>543950</v>
      </c>
      <c r="AJ108" s="70">
        <f t="shared" si="36"/>
        <v>1681300</v>
      </c>
      <c r="AK108" s="72">
        <f t="shared" si="59"/>
        <v>296700</v>
      </c>
      <c r="AL108" s="72">
        <f t="shared" si="43"/>
        <v>840650</v>
      </c>
      <c r="AM108" s="73">
        <f t="shared" si="37"/>
        <v>1384600</v>
      </c>
      <c r="AO108" s="73">
        <f t="shared" si="44"/>
        <v>24725</v>
      </c>
      <c r="AP108" s="72">
        <f t="shared" si="45"/>
        <v>296700</v>
      </c>
      <c r="AQ108" s="73">
        <f t="shared" si="66"/>
        <v>296700</v>
      </c>
      <c r="AR108" s="73">
        <f t="shared" si="66"/>
        <v>296700</v>
      </c>
      <c r="AS108" s="73">
        <f t="shared" si="66"/>
        <v>296700</v>
      </c>
      <c r="AT108" s="73">
        <f t="shared" si="66"/>
        <v>296700</v>
      </c>
      <c r="AU108" s="74">
        <f t="shared" si="46"/>
        <v>197800</v>
      </c>
      <c r="AW108" s="75">
        <f t="shared" si="38"/>
        <v>296700</v>
      </c>
      <c r="AX108" s="76">
        <f t="shared" si="61"/>
        <v>1137350</v>
      </c>
      <c r="AY108" s="77">
        <f t="shared" si="63"/>
        <v>1087900</v>
      </c>
      <c r="AZ108" s="75">
        <f t="shared" si="54"/>
        <v>123625</v>
      </c>
      <c r="BA108" s="76">
        <f t="shared" si="55"/>
        <v>1260975</v>
      </c>
      <c r="BB108" s="78">
        <f t="shared" si="56"/>
        <v>964275</v>
      </c>
    </row>
    <row r="109" spans="1:54" s="5" customFormat="1" ht="12.75">
      <c r="A109" s="144">
        <v>8</v>
      </c>
      <c r="B109" s="79" t="s">
        <v>61</v>
      </c>
      <c r="C109" s="63">
        <v>43</v>
      </c>
      <c r="D109" s="63" t="s">
        <v>62</v>
      </c>
      <c r="E109" s="63" t="s">
        <v>66</v>
      </c>
      <c r="F109" s="63" t="s">
        <v>110</v>
      </c>
      <c r="G109" s="63">
        <v>298</v>
      </c>
      <c r="H109" s="63" t="s">
        <v>65</v>
      </c>
      <c r="I109" s="67" t="s">
        <v>66</v>
      </c>
      <c r="J109" s="63"/>
      <c r="K109" s="80">
        <v>42580</v>
      </c>
      <c r="L109" s="65">
        <v>42613</v>
      </c>
      <c r="M109" s="65">
        <f t="shared" si="67"/>
        <v>45535</v>
      </c>
      <c r="N109" s="65">
        <v>42614</v>
      </c>
      <c r="O109" s="158" t="str">
        <f t="shared" si="57"/>
        <v>1</v>
      </c>
      <c r="P109" s="66">
        <f t="shared" si="47"/>
        <v>90</v>
      </c>
      <c r="Q109" s="162" t="s">
        <v>353</v>
      </c>
      <c r="R109" s="66"/>
      <c r="S109" s="67">
        <v>120</v>
      </c>
      <c r="T109" s="81">
        <v>5875758</v>
      </c>
      <c r="U109" s="69">
        <v>3</v>
      </c>
      <c r="V109" s="69">
        <v>2017</v>
      </c>
      <c r="W109" s="82"/>
      <c r="X109" s="82">
        <f t="shared" si="48"/>
        <v>10</v>
      </c>
      <c r="Y109" s="82">
        <f t="shared" si="49"/>
        <v>22</v>
      </c>
      <c r="Z109" s="70">
        <f t="shared" si="58"/>
        <v>34</v>
      </c>
      <c r="AA109" s="70">
        <f t="shared" si="58"/>
        <v>46</v>
      </c>
      <c r="AB109" s="70">
        <f t="shared" si="50"/>
        <v>51</v>
      </c>
      <c r="AC109" s="71">
        <f t="shared" si="51"/>
        <v>39</v>
      </c>
      <c r="AD109" s="69">
        <f t="shared" si="33"/>
        <v>65286.2</v>
      </c>
      <c r="AE109" s="82">
        <f>+(T109/P109)*W109</f>
        <v>0</v>
      </c>
      <c r="AF109" s="82">
        <f t="shared" si="34"/>
        <v>652862</v>
      </c>
      <c r="AG109" s="82">
        <f t="shared" si="52"/>
        <v>652862</v>
      </c>
      <c r="AH109" s="82">
        <f t="shared" si="35"/>
        <v>783434.39999999991</v>
      </c>
      <c r="AI109" s="70">
        <f t="shared" si="53"/>
        <v>1436296.4</v>
      </c>
      <c r="AJ109" s="70">
        <f t="shared" si="36"/>
        <v>4439461.5999999996</v>
      </c>
      <c r="AK109" s="72">
        <f t="shared" si="59"/>
        <v>783434.39999999991</v>
      </c>
      <c r="AL109" s="72">
        <f t="shared" si="43"/>
        <v>2219730.7999999998</v>
      </c>
      <c r="AM109" s="73">
        <f t="shared" si="37"/>
        <v>3656027.2</v>
      </c>
      <c r="AO109" s="73">
        <f t="shared" si="44"/>
        <v>65286.2</v>
      </c>
      <c r="AP109" s="72">
        <f t="shared" si="45"/>
        <v>783434.39999999991</v>
      </c>
      <c r="AQ109" s="73">
        <f t="shared" si="66"/>
        <v>783434.39999999991</v>
      </c>
      <c r="AR109" s="73">
        <f t="shared" si="66"/>
        <v>783434.39999999991</v>
      </c>
      <c r="AS109" s="73">
        <f t="shared" si="66"/>
        <v>783434.39999999991</v>
      </c>
      <c r="AT109" s="73">
        <f t="shared" si="66"/>
        <v>783434.39999999991</v>
      </c>
      <c r="AU109" s="74">
        <f t="shared" si="46"/>
        <v>522289.6</v>
      </c>
      <c r="AW109" s="75">
        <f t="shared" si="38"/>
        <v>783434.39999999991</v>
      </c>
      <c r="AX109" s="76">
        <f t="shared" si="61"/>
        <v>3003165.1999999997</v>
      </c>
      <c r="AY109" s="77">
        <f t="shared" si="63"/>
        <v>2872592.8000000003</v>
      </c>
      <c r="AZ109" s="75">
        <f t="shared" si="54"/>
        <v>326431</v>
      </c>
      <c r="BA109" s="76">
        <f t="shared" si="55"/>
        <v>3329596.1999999997</v>
      </c>
      <c r="BB109" s="78">
        <f t="shared" si="56"/>
        <v>2546161.8000000003</v>
      </c>
    </row>
    <row r="110" spans="1:54" s="5" customFormat="1" ht="12.75">
      <c r="A110" s="144">
        <v>8</v>
      </c>
      <c r="B110" s="79" t="s">
        <v>61</v>
      </c>
      <c r="C110" s="62">
        <v>103</v>
      </c>
      <c r="D110" s="62" t="s">
        <v>62</v>
      </c>
      <c r="E110" s="63" t="s">
        <v>145</v>
      </c>
      <c r="F110" s="63" t="s">
        <v>112</v>
      </c>
      <c r="G110" s="63">
        <v>95</v>
      </c>
      <c r="H110" s="63" t="s">
        <v>65</v>
      </c>
      <c r="I110" s="67" t="s">
        <v>66</v>
      </c>
      <c r="J110" s="63"/>
      <c r="K110" s="80">
        <v>42591</v>
      </c>
      <c r="L110" s="65">
        <v>42613</v>
      </c>
      <c r="M110" s="65">
        <f t="shared" si="67"/>
        <v>45535</v>
      </c>
      <c r="N110" s="65">
        <v>42614</v>
      </c>
      <c r="O110" s="158" t="str">
        <f t="shared" si="57"/>
        <v>1</v>
      </c>
      <c r="P110" s="66">
        <f t="shared" si="47"/>
        <v>90</v>
      </c>
      <c r="Q110" s="162" t="s">
        <v>353</v>
      </c>
      <c r="R110" s="66"/>
      <c r="S110" s="67">
        <v>120</v>
      </c>
      <c r="T110" s="81">
        <v>2051884</v>
      </c>
      <c r="U110" s="69">
        <v>3</v>
      </c>
      <c r="V110" s="69">
        <v>2017</v>
      </c>
      <c r="W110" s="70"/>
      <c r="X110" s="70">
        <f t="shared" si="48"/>
        <v>10</v>
      </c>
      <c r="Y110" s="70">
        <f t="shared" si="49"/>
        <v>22</v>
      </c>
      <c r="Z110" s="70">
        <f t="shared" si="58"/>
        <v>34</v>
      </c>
      <c r="AA110" s="70">
        <f t="shared" si="58"/>
        <v>46</v>
      </c>
      <c r="AB110" s="70">
        <f t="shared" si="50"/>
        <v>51</v>
      </c>
      <c r="AC110" s="71">
        <f t="shared" si="51"/>
        <v>39</v>
      </c>
      <c r="AD110" s="71">
        <f t="shared" ref="AD110:AD153" si="68">+T110/P110</f>
        <v>22798.711111111112</v>
      </c>
      <c r="AE110" s="70">
        <f t="shared" ref="AE110:AE115" si="69">+W110*AD110</f>
        <v>0</v>
      </c>
      <c r="AF110" s="72">
        <f t="shared" ref="AF110:AF150" si="70">+(X110-W110)*AD110</f>
        <v>227987.11111111112</v>
      </c>
      <c r="AG110" s="70">
        <f t="shared" si="52"/>
        <v>227987.11111111112</v>
      </c>
      <c r="AH110" s="70">
        <f t="shared" ref="AH110:AH150" si="71">+(Y110-X110)*AD110</f>
        <v>273584.53333333333</v>
      </c>
      <c r="AI110" s="70">
        <f t="shared" si="53"/>
        <v>501571.64444444445</v>
      </c>
      <c r="AJ110" s="70">
        <f t="shared" ref="AJ110:AJ150" si="72">+T110-AI110</f>
        <v>1550312.3555555556</v>
      </c>
      <c r="AK110" s="72">
        <f t="shared" si="59"/>
        <v>273584.53333333333</v>
      </c>
      <c r="AL110" s="72">
        <f t="shared" si="43"/>
        <v>775156.17777777778</v>
      </c>
      <c r="AM110" s="73">
        <f t="shared" ref="AM110:AM150" si="73">+T110-AL110</f>
        <v>1276727.8222222221</v>
      </c>
      <c r="AO110" s="73">
        <f t="shared" si="44"/>
        <v>22798.711111111112</v>
      </c>
      <c r="AP110" s="72">
        <f t="shared" si="45"/>
        <v>273584.53333333333</v>
      </c>
      <c r="AQ110" s="73">
        <f t="shared" si="66"/>
        <v>273584.53333333333</v>
      </c>
      <c r="AR110" s="73">
        <f t="shared" si="66"/>
        <v>273584.53333333333</v>
      </c>
      <c r="AS110" s="73">
        <f t="shared" si="66"/>
        <v>273584.53333333333</v>
      </c>
      <c r="AT110" s="73">
        <f t="shared" si="66"/>
        <v>273584.53333333333</v>
      </c>
      <c r="AU110" s="74">
        <f t="shared" si="46"/>
        <v>182389.68888888889</v>
      </c>
      <c r="AW110" s="75">
        <f t="shared" ref="AW110:AW150" si="74">(AA110-Z110)*AD110</f>
        <v>273584.53333333333</v>
      </c>
      <c r="AX110" s="76">
        <f t="shared" si="61"/>
        <v>1048740.7111111111</v>
      </c>
      <c r="AY110" s="77">
        <f t="shared" si="63"/>
        <v>1003143.2888888889</v>
      </c>
      <c r="AZ110" s="75">
        <f t="shared" si="54"/>
        <v>113993.55555555556</v>
      </c>
      <c r="BA110" s="76">
        <f t="shared" si="55"/>
        <v>1162734.2666666666</v>
      </c>
      <c r="BB110" s="78">
        <f t="shared" si="56"/>
        <v>889149.7333333334</v>
      </c>
    </row>
    <row r="111" spans="1:54" s="5" customFormat="1" ht="12.75">
      <c r="A111" s="144">
        <v>8</v>
      </c>
      <c r="B111" s="79" t="s">
        <v>61</v>
      </c>
      <c r="C111" s="62">
        <v>104</v>
      </c>
      <c r="D111" s="62" t="s">
        <v>62</v>
      </c>
      <c r="E111" s="63" t="s">
        <v>146</v>
      </c>
      <c r="F111" s="63" t="s">
        <v>147</v>
      </c>
      <c r="G111" s="63">
        <v>73</v>
      </c>
      <c r="H111" s="63" t="s">
        <v>65</v>
      </c>
      <c r="I111" s="67" t="s">
        <v>66</v>
      </c>
      <c r="J111" s="63"/>
      <c r="K111" s="80">
        <v>42592</v>
      </c>
      <c r="L111" s="65">
        <v>42613</v>
      </c>
      <c r="M111" s="65">
        <f t="shared" si="67"/>
        <v>45535</v>
      </c>
      <c r="N111" s="65">
        <v>42614</v>
      </c>
      <c r="O111" s="158" t="str">
        <f t="shared" si="57"/>
        <v>1</v>
      </c>
      <c r="P111" s="66">
        <f t="shared" si="47"/>
        <v>90</v>
      </c>
      <c r="Q111" s="162" t="s">
        <v>353</v>
      </c>
      <c r="R111" s="66"/>
      <c r="S111" s="67">
        <v>120</v>
      </c>
      <c r="T111" s="81">
        <v>20000</v>
      </c>
      <c r="U111" s="69">
        <v>3</v>
      </c>
      <c r="V111" s="69">
        <v>2017</v>
      </c>
      <c r="W111" s="70"/>
      <c r="X111" s="70">
        <f t="shared" si="48"/>
        <v>10</v>
      </c>
      <c r="Y111" s="70">
        <f t="shared" si="49"/>
        <v>22</v>
      </c>
      <c r="Z111" s="70">
        <f t="shared" si="58"/>
        <v>34</v>
      </c>
      <c r="AA111" s="70">
        <f t="shared" si="58"/>
        <v>46</v>
      </c>
      <c r="AB111" s="70">
        <f t="shared" si="50"/>
        <v>51</v>
      </c>
      <c r="AC111" s="71">
        <f t="shared" si="51"/>
        <v>39</v>
      </c>
      <c r="AD111" s="71">
        <f t="shared" si="68"/>
        <v>222.22222222222223</v>
      </c>
      <c r="AE111" s="70">
        <f t="shared" si="69"/>
        <v>0</v>
      </c>
      <c r="AF111" s="72">
        <f t="shared" si="70"/>
        <v>2222.2222222222222</v>
      </c>
      <c r="AG111" s="70">
        <f t="shared" si="52"/>
        <v>2222.2222222222222</v>
      </c>
      <c r="AH111" s="70">
        <f t="shared" si="71"/>
        <v>2666.666666666667</v>
      </c>
      <c r="AI111" s="70">
        <f t="shared" si="53"/>
        <v>4888.8888888888887</v>
      </c>
      <c r="AJ111" s="70">
        <f t="shared" si="72"/>
        <v>15111.111111111111</v>
      </c>
      <c r="AK111" s="72">
        <f t="shared" si="59"/>
        <v>2666.666666666667</v>
      </c>
      <c r="AL111" s="72">
        <f t="shared" si="43"/>
        <v>7555.5555555555557</v>
      </c>
      <c r="AM111" s="73">
        <f t="shared" si="73"/>
        <v>12444.444444444445</v>
      </c>
      <c r="AO111" s="73">
        <f t="shared" si="44"/>
        <v>222.22222222222223</v>
      </c>
      <c r="AP111" s="72">
        <f t="shared" si="45"/>
        <v>2666.666666666667</v>
      </c>
      <c r="AQ111" s="73">
        <f t="shared" si="66"/>
        <v>2666.666666666667</v>
      </c>
      <c r="AR111" s="73">
        <f t="shared" si="66"/>
        <v>2666.666666666667</v>
      </c>
      <c r="AS111" s="73">
        <f t="shared" si="66"/>
        <v>2666.666666666667</v>
      </c>
      <c r="AT111" s="73">
        <f t="shared" si="66"/>
        <v>2666.666666666667</v>
      </c>
      <c r="AU111" s="74">
        <f t="shared" si="46"/>
        <v>1777.7777777777778</v>
      </c>
      <c r="AW111" s="75">
        <f t="shared" si="74"/>
        <v>2666.666666666667</v>
      </c>
      <c r="AX111" s="76">
        <f t="shared" si="61"/>
        <v>10222.222222222223</v>
      </c>
      <c r="AY111" s="77">
        <f t="shared" si="63"/>
        <v>9777.7777777777774</v>
      </c>
      <c r="AZ111" s="75">
        <f t="shared" si="54"/>
        <v>1111.1111111111111</v>
      </c>
      <c r="BA111" s="76">
        <f t="shared" si="55"/>
        <v>11333.333333333334</v>
      </c>
      <c r="BB111" s="78">
        <f t="shared" si="56"/>
        <v>8666.6666666666661</v>
      </c>
    </row>
    <row r="112" spans="1:54" s="5" customFormat="1" ht="12.75">
      <c r="A112" s="144">
        <v>8</v>
      </c>
      <c r="B112" s="79" t="s">
        <v>61</v>
      </c>
      <c r="C112" s="62">
        <v>104</v>
      </c>
      <c r="D112" s="62" t="s">
        <v>62</v>
      </c>
      <c r="E112" s="63" t="s">
        <v>148</v>
      </c>
      <c r="F112" s="63" t="s">
        <v>147</v>
      </c>
      <c r="G112" s="63">
        <v>73</v>
      </c>
      <c r="H112" s="63" t="s">
        <v>65</v>
      </c>
      <c r="I112" s="63" t="s">
        <v>66</v>
      </c>
      <c r="J112" s="63"/>
      <c r="K112" s="80">
        <v>42592</v>
      </c>
      <c r="L112" s="65">
        <v>42613</v>
      </c>
      <c r="M112" s="65">
        <f t="shared" si="67"/>
        <v>45535</v>
      </c>
      <c r="N112" s="65">
        <v>42614</v>
      </c>
      <c r="O112" s="158" t="str">
        <f t="shared" si="57"/>
        <v>1</v>
      </c>
      <c r="P112" s="66">
        <f t="shared" si="47"/>
        <v>90</v>
      </c>
      <c r="Q112" s="162" t="s">
        <v>353</v>
      </c>
      <c r="R112" s="66"/>
      <c r="S112" s="67">
        <v>120</v>
      </c>
      <c r="T112" s="81">
        <v>5000</v>
      </c>
      <c r="U112" s="69">
        <v>3</v>
      </c>
      <c r="V112" s="69">
        <v>2017</v>
      </c>
      <c r="W112" s="70"/>
      <c r="X112" s="70">
        <f t="shared" si="48"/>
        <v>10</v>
      </c>
      <c r="Y112" s="70">
        <f t="shared" si="49"/>
        <v>22</v>
      </c>
      <c r="Z112" s="70">
        <f t="shared" si="58"/>
        <v>34</v>
      </c>
      <c r="AA112" s="70">
        <f t="shared" si="58"/>
        <v>46</v>
      </c>
      <c r="AB112" s="70">
        <f t="shared" si="50"/>
        <v>51</v>
      </c>
      <c r="AC112" s="71">
        <f t="shared" si="51"/>
        <v>39</v>
      </c>
      <c r="AD112" s="71">
        <f t="shared" si="68"/>
        <v>55.555555555555557</v>
      </c>
      <c r="AE112" s="70">
        <f t="shared" si="69"/>
        <v>0</v>
      </c>
      <c r="AF112" s="72">
        <f t="shared" si="70"/>
        <v>555.55555555555554</v>
      </c>
      <c r="AG112" s="70">
        <f t="shared" si="52"/>
        <v>555.55555555555554</v>
      </c>
      <c r="AH112" s="70">
        <f t="shared" si="71"/>
        <v>666.66666666666674</v>
      </c>
      <c r="AI112" s="70">
        <f t="shared" si="53"/>
        <v>1222.2222222222222</v>
      </c>
      <c r="AJ112" s="70">
        <f t="shared" si="72"/>
        <v>3777.7777777777778</v>
      </c>
      <c r="AK112" s="72">
        <f t="shared" si="59"/>
        <v>666.66666666666674</v>
      </c>
      <c r="AL112" s="72">
        <f t="shared" si="43"/>
        <v>1888.8888888888889</v>
      </c>
      <c r="AM112" s="73">
        <f t="shared" si="73"/>
        <v>3111.1111111111113</v>
      </c>
      <c r="AO112" s="73">
        <f t="shared" si="44"/>
        <v>55.555555555555557</v>
      </c>
      <c r="AP112" s="72">
        <f t="shared" si="45"/>
        <v>666.66666666666674</v>
      </c>
      <c r="AQ112" s="73">
        <f t="shared" si="66"/>
        <v>666.66666666666674</v>
      </c>
      <c r="AR112" s="73">
        <f t="shared" si="66"/>
        <v>666.66666666666674</v>
      </c>
      <c r="AS112" s="73">
        <f t="shared" si="66"/>
        <v>666.66666666666674</v>
      </c>
      <c r="AT112" s="73">
        <f t="shared" si="66"/>
        <v>666.66666666666674</v>
      </c>
      <c r="AU112" s="74">
        <f t="shared" si="46"/>
        <v>444.44444444444446</v>
      </c>
      <c r="AW112" s="75">
        <f t="shared" si="74"/>
        <v>666.66666666666674</v>
      </c>
      <c r="AX112" s="76">
        <f t="shared" si="61"/>
        <v>2555.5555555555557</v>
      </c>
      <c r="AY112" s="77">
        <f t="shared" si="63"/>
        <v>2444.4444444444443</v>
      </c>
      <c r="AZ112" s="75">
        <f t="shared" si="54"/>
        <v>277.77777777777777</v>
      </c>
      <c r="BA112" s="76">
        <f t="shared" si="55"/>
        <v>2833.3333333333335</v>
      </c>
      <c r="BB112" s="78">
        <f t="shared" si="56"/>
        <v>2166.6666666666665</v>
      </c>
    </row>
    <row r="113" spans="1:54" s="5" customFormat="1" ht="12.75">
      <c r="A113" s="144">
        <v>8</v>
      </c>
      <c r="B113" s="79" t="s">
        <v>61</v>
      </c>
      <c r="C113" s="62">
        <v>104</v>
      </c>
      <c r="D113" s="62" t="s">
        <v>62</v>
      </c>
      <c r="E113" s="63" t="s">
        <v>149</v>
      </c>
      <c r="F113" s="63" t="s">
        <v>147</v>
      </c>
      <c r="G113" s="63">
        <v>73</v>
      </c>
      <c r="H113" s="63" t="s">
        <v>65</v>
      </c>
      <c r="I113" s="63" t="s">
        <v>66</v>
      </c>
      <c r="J113" s="63"/>
      <c r="K113" s="80">
        <v>42592</v>
      </c>
      <c r="L113" s="65">
        <v>42613</v>
      </c>
      <c r="M113" s="65">
        <f t="shared" si="67"/>
        <v>45535</v>
      </c>
      <c r="N113" s="65">
        <v>42614</v>
      </c>
      <c r="O113" s="158" t="str">
        <f t="shared" si="57"/>
        <v>1</v>
      </c>
      <c r="P113" s="66">
        <f t="shared" si="47"/>
        <v>90</v>
      </c>
      <c r="Q113" s="162" t="s">
        <v>353</v>
      </c>
      <c r="R113" s="66"/>
      <c r="S113" s="67">
        <v>120</v>
      </c>
      <c r="T113" s="81">
        <v>2000</v>
      </c>
      <c r="U113" s="69">
        <v>3</v>
      </c>
      <c r="V113" s="69">
        <v>2017</v>
      </c>
      <c r="W113" s="70"/>
      <c r="X113" s="70">
        <f t="shared" si="48"/>
        <v>10</v>
      </c>
      <c r="Y113" s="70">
        <f t="shared" si="49"/>
        <v>22</v>
      </c>
      <c r="Z113" s="70">
        <f t="shared" si="58"/>
        <v>34</v>
      </c>
      <c r="AA113" s="70">
        <f t="shared" si="58"/>
        <v>46</v>
      </c>
      <c r="AB113" s="70">
        <f t="shared" si="50"/>
        <v>51</v>
      </c>
      <c r="AC113" s="71">
        <f t="shared" si="51"/>
        <v>39</v>
      </c>
      <c r="AD113" s="70">
        <f t="shared" si="68"/>
        <v>22.222222222222221</v>
      </c>
      <c r="AE113" s="70">
        <f t="shared" si="69"/>
        <v>0</v>
      </c>
      <c r="AF113" s="72">
        <f t="shared" si="70"/>
        <v>222.22222222222223</v>
      </c>
      <c r="AG113" s="70">
        <f t="shared" si="52"/>
        <v>222.22222222222223</v>
      </c>
      <c r="AH113" s="70">
        <f t="shared" si="71"/>
        <v>266.66666666666663</v>
      </c>
      <c r="AI113" s="70">
        <f t="shared" si="53"/>
        <v>488.88888888888886</v>
      </c>
      <c r="AJ113" s="70">
        <f t="shared" si="72"/>
        <v>1511.1111111111111</v>
      </c>
      <c r="AK113" s="72">
        <f t="shared" si="59"/>
        <v>266.66666666666663</v>
      </c>
      <c r="AL113" s="72">
        <f t="shared" si="43"/>
        <v>755.55555555555543</v>
      </c>
      <c r="AM113" s="73">
        <f t="shared" si="73"/>
        <v>1244.4444444444446</v>
      </c>
      <c r="AO113" s="73">
        <f t="shared" si="44"/>
        <v>22.222222222222221</v>
      </c>
      <c r="AP113" s="72">
        <f t="shared" si="45"/>
        <v>266.66666666666663</v>
      </c>
      <c r="AQ113" s="73">
        <f t="shared" si="66"/>
        <v>266.66666666666663</v>
      </c>
      <c r="AR113" s="73">
        <f t="shared" si="66"/>
        <v>266.66666666666663</v>
      </c>
      <c r="AS113" s="73">
        <f t="shared" si="66"/>
        <v>266.66666666666663</v>
      </c>
      <c r="AT113" s="73">
        <f t="shared" si="66"/>
        <v>266.66666666666663</v>
      </c>
      <c r="AU113" s="74">
        <f t="shared" si="46"/>
        <v>177.77777777777777</v>
      </c>
      <c r="AW113" s="75">
        <f t="shared" si="74"/>
        <v>266.66666666666663</v>
      </c>
      <c r="AX113" s="76">
        <f t="shared" si="61"/>
        <v>1022.2222222222221</v>
      </c>
      <c r="AY113" s="77">
        <f t="shared" si="63"/>
        <v>977.77777777777794</v>
      </c>
      <c r="AZ113" s="75">
        <f t="shared" si="54"/>
        <v>111.11111111111111</v>
      </c>
      <c r="BA113" s="76">
        <f t="shared" si="55"/>
        <v>1133.3333333333333</v>
      </c>
      <c r="BB113" s="78">
        <f t="shared" si="56"/>
        <v>866.66666666666674</v>
      </c>
    </row>
    <row r="114" spans="1:54" s="5" customFormat="1" ht="12.75">
      <c r="A114" s="144">
        <v>8</v>
      </c>
      <c r="B114" s="79" t="s">
        <v>61</v>
      </c>
      <c r="C114" s="62">
        <v>104</v>
      </c>
      <c r="D114" s="62" t="s">
        <v>62</v>
      </c>
      <c r="E114" s="63" t="s">
        <v>149</v>
      </c>
      <c r="F114" s="63" t="s">
        <v>147</v>
      </c>
      <c r="G114" s="63">
        <v>73</v>
      </c>
      <c r="H114" s="63" t="s">
        <v>65</v>
      </c>
      <c r="I114" s="63" t="s">
        <v>66</v>
      </c>
      <c r="J114" s="63"/>
      <c r="K114" s="80">
        <v>42592</v>
      </c>
      <c r="L114" s="65">
        <v>42613</v>
      </c>
      <c r="M114" s="65">
        <f t="shared" si="67"/>
        <v>45535</v>
      </c>
      <c r="N114" s="65">
        <v>42614</v>
      </c>
      <c r="O114" s="158" t="str">
        <f t="shared" si="57"/>
        <v>1</v>
      </c>
      <c r="P114" s="66">
        <f t="shared" si="47"/>
        <v>90</v>
      </c>
      <c r="Q114" s="162" t="s">
        <v>353</v>
      </c>
      <c r="R114" s="66"/>
      <c r="S114" s="67">
        <v>120</v>
      </c>
      <c r="T114" s="81">
        <v>2000</v>
      </c>
      <c r="U114" s="69">
        <v>3</v>
      </c>
      <c r="V114" s="69">
        <v>2017</v>
      </c>
      <c r="W114" s="70"/>
      <c r="X114" s="70">
        <f t="shared" si="48"/>
        <v>10</v>
      </c>
      <c r="Y114" s="70">
        <f t="shared" si="49"/>
        <v>22</v>
      </c>
      <c r="Z114" s="70">
        <f t="shared" si="58"/>
        <v>34</v>
      </c>
      <c r="AA114" s="70">
        <f t="shared" si="58"/>
        <v>46</v>
      </c>
      <c r="AB114" s="70">
        <f t="shared" si="50"/>
        <v>51</v>
      </c>
      <c r="AC114" s="71">
        <f t="shared" si="51"/>
        <v>39</v>
      </c>
      <c r="AD114" s="70">
        <f t="shared" si="68"/>
        <v>22.222222222222221</v>
      </c>
      <c r="AE114" s="70">
        <f t="shared" si="69"/>
        <v>0</v>
      </c>
      <c r="AF114" s="72">
        <f t="shared" si="70"/>
        <v>222.22222222222223</v>
      </c>
      <c r="AG114" s="70">
        <f t="shared" si="52"/>
        <v>222.22222222222223</v>
      </c>
      <c r="AH114" s="70">
        <f t="shared" si="71"/>
        <v>266.66666666666663</v>
      </c>
      <c r="AI114" s="70">
        <f t="shared" si="53"/>
        <v>488.88888888888886</v>
      </c>
      <c r="AJ114" s="70">
        <f t="shared" si="72"/>
        <v>1511.1111111111111</v>
      </c>
      <c r="AK114" s="72">
        <f t="shared" si="59"/>
        <v>266.66666666666663</v>
      </c>
      <c r="AL114" s="72">
        <f t="shared" si="43"/>
        <v>755.55555555555543</v>
      </c>
      <c r="AM114" s="73">
        <f t="shared" si="73"/>
        <v>1244.4444444444446</v>
      </c>
      <c r="AO114" s="73">
        <f t="shared" si="44"/>
        <v>22.222222222222221</v>
      </c>
      <c r="AP114" s="72">
        <f t="shared" si="45"/>
        <v>266.66666666666663</v>
      </c>
      <c r="AQ114" s="73">
        <f t="shared" si="66"/>
        <v>266.66666666666663</v>
      </c>
      <c r="AR114" s="73">
        <f t="shared" si="66"/>
        <v>266.66666666666663</v>
      </c>
      <c r="AS114" s="73">
        <f t="shared" si="66"/>
        <v>266.66666666666663</v>
      </c>
      <c r="AT114" s="73">
        <f t="shared" si="66"/>
        <v>266.66666666666663</v>
      </c>
      <c r="AU114" s="74">
        <f t="shared" si="46"/>
        <v>177.77777777777777</v>
      </c>
      <c r="AW114" s="75">
        <f t="shared" si="74"/>
        <v>266.66666666666663</v>
      </c>
      <c r="AX114" s="76">
        <f t="shared" si="61"/>
        <v>1022.2222222222221</v>
      </c>
      <c r="AY114" s="77">
        <f t="shared" si="63"/>
        <v>977.77777777777794</v>
      </c>
      <c r="AZ114" s="75">
        <f t="shared" si="54"/>
        <v>111.11111111111111</v>
      </c>
      <c r="BA114" s="76">
        <f t="shared" si="55"/>
        <v>1133.3333333333333</v>
      </c>
      <c r="BB114" s="78">
        <f t="shared" si="56"/>
        <v>866.66666666666674</v>
      </c>
    </row>
    <row r="115" spans="1:54" s="5" customFormat="1" ht="12.75">
      <c r="A115" s="144">
        <v>8</v>
      </c>
      <c r="B115" s="79" t="s">
        <v>61</v>
      </c>
      <c r="C115" s="62">
        <v>105</v>
      </c>
      <c r="D115" s="62" t="s">
        <v>62</v>
      </c>
      <c r="E115" s="63" t="s">
        <v>150</v>
      </c>
      <c r="F115" s="63" t="s">
        <v>151</v>
      </c>
      <c r="G115" s="63">
        <v>24</v>
      </c>
      <c r="H115" s="63" t="s">
        <v>65</v>
      </c>
      <c r="I115" s="63" t="s">
        <v>66</v>
      </c>
      <c r="J115" s="63"/>
      <c r="K115" s="80">
        <v>42594</v>
      </c>
      <c r="L115" s="65">
        <v>42613</v>
      </c>
      <c r="M115" s="65">
        <f t="shared" si="67"/>
        <v>45535</v>
      </c>
      <c r="N115" s="65">
        <v>42614</v>
      </c>
      <c r="O115" s="158" t="str">
        <f t="shared" si="57"/>
        <v>1</v>
      </c>
      <c r="P115" s="66">
        <f t="shared" si="47"/>
        <v>90</v>
      </c>
      <c r="Q115" s="162" t="s">
        <v>353</v>
      </c>
      <c r="R115" s="66"/>
      <c r="S115" s="67">
        <v>120</v>
      </c>
      <c r="T115" s="81">
        <v>120000</v>
      </c>
      <c r="U115" s="69">
        <v>3</v>
      </c>
      <c r="V115" s="69">
        <v>2017</v>
      </c>
      <c r="W115" s="70"/>
      <c r="X115" s="70">
        <f t="shared" si="48"/>
        <v>10</v>
      </c>
      <c r="Y115" s="70">
        <f t="shared" si="49"/>
        <v>22</v>
      </c>
      <c r="Z115" s="70">
        <f t="shared" si="58"/>
        <v>34</v>
      </c>
      <c r="AA115" s="70">
        <f t="shared" si="58"/>
        <v>46</v>
      </c>
      <c r="AB115" s="70">
        <f t="shared" si="50"/>
        <v>51</v>
      </c>
      <c r="AC115" s="71">
        <f t="shared" si="51"/>
        <v>39</v>
      </c>
      <c r="AD115" s="70">
        <f t="shared" si="68"/>
        <v>1333.3333333333333</v>
      </c>
      <c r="AE115" s="70">
        <f t="shared" si="69"/>
        <v>0</v>
      </c>
      <c r="AF115" s="72">
        <f t="shared" si="70"/>
        <v>13333.333333333332</v>
      </c>
      <c r="AG115" s="70">
        <f t="shared" si="52"/>
        <v>13333.333333333332</v>
      </c>
      <c r="AH115" s="70">
        <f t="shared" si="71"/>
        <v>16000</v>
      </c>
      <c r="AI115" s="70">
        <f t="shared" si="53"/>
        <v>29333.333333333332</v>
      </c>
      <c r="AJ115" s="70">
        <f t="shared" si="72"/>
        <v>90666.666666666672</v>
      </c>
      <c r="AK115" s="72">
        <f t="shared" si="59"/>
        <v>16000</v>
      </c>
      <c r="AL115" s="72">
        <f t="shared" si="43"/>
        <v>45333.333333333328</v>
      </c>
      <c r="AM115" s="73">
        <f t="shared" si="73"/>
        <v>74666.666666666672</v>
      </c>
      <c r="AO115" s="73">
        <f t="shared" si="44"/>
        <v>1333.3333333333333</v>
      </c>
      <c r="AP115" s="72">
        <f t="shared" si="45"/>
        <v>16000</v>
      </c>
      <c r="AQ115" s="73">
        <f t="shared" si="66"/>
        <v>16000</v>
      </c>
      <c r="AR115" s="73">
        <f t="shared" si="66"/>
        <v>16000</v>
      </c>
      <c r="AS115" s="73">
        <f t="shared" si="66"/>
        <v>16000</v>
      </c>
      <c r="AT115" s="73">
        <f t="shared" si="66"/>
        <v>16000</v>
      </c>
      <c r="AU115" s="74">
        <f t="shared" si="46"/>
        <v>10666.666666666666</v>
      </c>
      <c r="AW115" s="75">
        <f t="shared" si="74"/>
        <v>16000</v>
      </c>
      <c r="AX115" s="76">
        <f t="shared" si="61"/>
        <v>61333.333333333328</v>
      </c>
      <c r="AY115" s="77">
        <f t="shared" si="63"/>
        <v>58666.666666666672</v>
      </c>
      <c r="AZ115" s="75">
        <f t="shared" si="54"/>
        <v>6666.6666666666661</v>
      </c>
      <c r="BA115" s="76">
        <f t="shared" si="55"/>
        <v>68000</v>
      </c>
      <c r="BB115" s="78">
        <f t="shared" si="56"/>
        <v>52000</v>
      </c>
    </row>
    <row r="116" spans="1:54" s="5" customFormat="1" ht="12.75">
      <c r="A116" s="144">
        <v>8</v>
      </c>
      <c r="B116" s="79" t="s">
        <v>61</v>
      </c>
      <c r="C116" s="63">
        <v>1</v>
      </c>
      <c r="D116" s="63" t="s">
        <v>62</v>
      </c>
      <c r="E116" s="63" t="s">
        <v>66</v>
      </c>
      <c r="F116" s="63" t="s">
        <v>110</v>
      </c>
      <c r="G116" s="63">
        <v>1</v>
      </c>
      <c r="H116" s="63" t="s">
        <v>65</v>
      </c>
      <c r="I116" s="63" t="s">
        <v>66</v>
      </c>
      <c r="J116" s="63"/>
      <c r="K116" s="80">
        <v>42608</v>
      </c>
      <c r="L116" s="65">
        <v>42613</v>
      </c>
      <c r="M116" s="65">
        <f t="shared" si="67"/>
        <v>45535</v>
      </c>
      <c r="N116" s="65">
        <v>42614</v>
      </c>
      <c r="O116" s="158" t="str">
        <f t="shared" si="57"/>
        <v>1</v>
      </c>
      <c r="P116" s="66">
        <f t="shared" si="47"/>
        <v>90</v>
      </c>
      <c r="Q116" s="162" t="s">
        <v>353</v>
      </c>
      <c r="R116" s="66"/>
      <c r="S116" s="67">
        <v>120</v>
      </c>
      <c r="T116" s="81">
        <v>4985000</v>
      </c>
      <c r="U116" s="69">
        <v>3</v>
      </c>
      <c r="V116" s="69">
        <v>2017</v>
      </c>
      <c r="W116" s="82"/>
      <c r="X116" s="82">
        <f t="shared" si="48"/>
        <v>10</v>
      </c>
      <c r="Y116" s="82">
        <f t="shared" si="49"/>
        <v>22</v>
      </c>
      <c r="Z116" s="70">
        <f t="shared" si="58"/>
        <v>34</v>
      </c>
      <c r="AA116" s="70">
        <f t="shared" si="58"/>
        <v>46</v>
      </c>
      <c r="AB116" s="70">
        <f t="shared" si="50"/>
        <v>51</v>
      </c>
      <c r="AC116" s="71">
        <f t="shared" si="51"/>
        <v>39</v>
      </c>
      <c r="AD116" s="82">
        <f t="shared" si="68"/>
        <v>55388.888888888891</v>
      </c>
      <c r="AE116" s="82">
        <f>+(T116/P116)*W116</f>
        <v>0</v>
      </c>
      <c r="AF116" s="82">
        <f t="shared" si="70"/>
        <v>553888.88888888888</v>
      </c>
      <c r="AG116" s="82">
        <f t="shared" si="52"/>
        <v>553888.88888888888</v>
      </c>
      <c r="AH116" s="82">
        <f t="shared" si="71"/>
        <v>664666.66666666674</v>
      </c>
      <c r="AI116" s="70">
        <f t="shared" si="53"/>
        <v>1218555.5555555555</v>
      </c>
      <c r="AJ116" s="70">
        <f t="shared" si="72"/>
        <v>3766444.4444444445</v>
      </c>
      <c r="AK116" s="72">
        <f t="shared" si="59"/>
        <v>664666.66666666674</v>
      </c>
      <c r="AL116" s="72">
        <f t="shared" si="43"/>
        <v>1883222.2222222222</v>
      </c>
      <c r="AM116" s="73">
        <f t="shared" si="73"/>
        <v>3101777.777777778</v>
      </c>
      <c r="AO116" s="73">
        <f t="shared" si="44"/>
        <v>55388.888888888891</v>
      </c>
      <c r="AP116" s="72">
        <f t="shared" si="45"/>
        <v>664666.66666666674</v>
      </c>
      <c r="AQ116" s="73">
        <f t="shared" si="66"/>
        <v>664666.66666666674</v>
      </c>
      <c r="AR116" s="73">
        <f t="shared" si="66"/>
        <v>664666.66666666674</v>
      </c>
      <c r="AS116" s="73">
        <f t="shared" si="66"/>
        <v>664666.66666666674</v>
      </c>
      <c r="AT116" s="73">
        <f t="shared" si="66"/>
        <v>664666.66666666674</v>
      </c>
      <c r="AU116" s="74">
        <f t="shared" si="46"/>
        <v>443111.11111111112</v>
      </c>
      <c r="AW116" s="75">
        <f t="shared" si="74"/>
        <v>664666.66666666674</v>
      </c>
      <c r="AX116" s="76">
        <f t="shared" si="61"/>
        <v>2547888.888888889</v>
      </c>
      <c r="AY116" s="77">
        <v>2737111.111111111</v>
      </c>
      <c r="AZ116" s="75">
        <f t="shared" si="54"/>
        <v>276944.44444444444</v>
      </c>
      <c r="BA116" s="76">
        <f t="shared" si="55"/>
        <v>2824833.3333333335</v>
      </c>
      <c r="BB116" s="78">
        <f t="shared" si="56"/>
        <v>2160166.6666666665</v>
      </c>
    </row>
    <row r="117" spans="1:54" s="5" customFormat="1" ht="12.75">
      <c r="A117" s="144">
        <v>8</v>
      </c>
      <c r="B117" s="79" t="s">
        <v>61</v>
      </c>
      <c r="C117" s="62">
        <v>145</v>
      </c>
      <c r="D117" s="62" t="s">
        <v>62</v>
      </c>
      <c r="E117" s="62" t="s">
        <v>152</v>
      </c>
      <c r="F117" s="62" t="s">
        <v>64</v>
      </c>
      <c r="G117" s="62">
        <v>9315</v>
      </c>
      <c r="H117" s="62" t="s">
        <v>65</v>
      </c>
      <c r="I117" s="62" t="s">
        <v>117</v>
      </c>
      <c r="J117" s="62"/>
      <c r="K117" s="64">
        <v>42613</v>
      </c>
      <c r="L117" s="65">
        <v>42613</v>
      </c>
      <c r="M117" s="65">
        <f t="shared" si="67"/>
        <v>45535</v>
      </c>
      <c r="N117" s="65">
        <v>42614</v>
      </c>
      <c r="O117" s="158" t="str">
        <f t="shared" si="57"/>
        <v>1</v>
      </c>
      <c r="P117" s="66">
        <f t="shared" si="47"/>
        <v>90</v>
      </c>
      <c r="Q117" s="162" t="s">
        <v>353</v>
      </c>
      <c r="R117" s="66"/>
      <c r="S117" s="67">
        <v>120</v>
      </c>
      <c r="T117" s="68">
        <v>84034</v>
      </c>
      <c r="U117" s="69">
        <v>3</v>
      </c>
      <c r="V117" s="69">
        <v>2017</v>
      </c>
      <c r="W117" s="70"/>
      <c r="X117" s="70">
        <f t="shared" si="48"/>
        <v>10</v>
      </c>
      <c r="Y117" s="70">
        <f t="shared" si="49"/>
        <v>22</v>
      </c>
      <c r="Z117" s="70">
        <f t="shared" si="58"/>
        <v>34</v>
      </c>
      <c r="AA117" s="70">
        <f t="shared" si="58"/>
        <v>46</v>
      </c>
      <c r="AB117" s="70">
        <f t="shared" si="50"/>
        <v>51</v>
      </c>
      <c r="AC117" s="71">
        <f t="shared" si="51"/>
        <v>39</v>
      </c>
      <c r="AD117" s="71">
        <f t="shared" si="68"/>
        <v>933.71111111111111</v>
      </c>
      <c r="AE117" s="70">
        <f>+W117*AD117</f>
        <v>0</v>
      </c>
      <c r="AF117" s="72">
        <f t="shared" si="70"/>
        <v>9337.1111111111113</v>
      </c>
      <c r="AG117" s="70">
        <f t="shared" si="52"/>
        <v>9337.1111111111113</v>
      </c>
      <c r="AH117" s="70">
        <f t="shared" si="71"/>
        <v>11204.533333333333</v>
      </c>
      <c r="AI117" s="70">
        <f t="shared" si="53"/>
        <v>20541.644444444442</v>
      </c>
      <c r="AJ117" s="70">
        <f t="shared" si="72"/>
        <v>63492.355555555558</v>
      </c>
      <c r="AK117" s="72">
        <f t="shared" si="59"/>
        <v>11204.533333333333</v>
      </c>
      <c r="AL117" s="72">
        <f t="shared" si="43"/>
        <v>31746.177777777775</v>
      </c>
      <c r="AM117" s="73">
        <f t="shared" si="73"/>
        <v>52287.822222222225</v>
      </c>
      <c r="AO117" s="73">
        <f t="shared" si="44"/>
        <v>933.71111111111111</v>
      </c>
      <c r="AP117" s="72">
        <f t="shared" si="45"/>
        <v>11204.533333333333</v>
      </c>
      <c r="AQ117" s="73">
        <f t="shared" si="66"/>
        <v>11204.533333333333</v>
      </c>
      <c r="AR117" s="73">
        <f t="shared" si="66"/>
        <v>11204.533333333333</v>
      </c>
      <c r="AS117" s="73">
        <f t="shared" si="66"/>
        <v>11204.533333333333</v>
      </c>
      <c r="AT117" s="73">
        <f t="shared" si="66"/>
        <v>11204.533333333333</v>
      </c>
      <c r="AU117" s="74">
        <f t="shared" si="46"/>
        <v>7469.6888888888889</v>
      </c>
      <c r="AW117" s="75">
        <f t="shared" si="74"/>
        <v>11204.533333333333</v>
      </c>
      <c r="AX117" s="76">
        <f t="shared" si="61"/>
        <v>42950.711111111108</v>
      </c>
      <c r="AY117" s="77">
        <f>+T117-AX117</f>
        <v>41083.288888888892</v>
      </c>
      <c r="AZ117" s="75">
        <f t="shared" si="54"/>
        <v>4668.5555555555557</v>
      </c>
      <c r="BA117" s="76">
        <f t="shared" si="55"/>
        <v>47619.266666666663</v>
      </c>
      <c r="BB117" s="78">
        <f t="shared" si="56"/>
        <v>36414.733333333337</v>
      </c>
    </row>
    <row r="118" spans="1:54" s="5" customFormat="1" ht="12.75">
      <c r="A118" s="144">
        <v>8</v>
      </c>
      <c r="B118" s="79" t="s">
        <v>61</v>
      </c>
      <c r="C118" s="63">
        <v>4</v>
      </c>
      <c r="D118" s="63" t="s">
        <v>62</v>
      </c>
      <c r="E118" s="63" t="s">
        <v>66</v>
      </c>
      <c r="F118" s="63" t="s">
        <v>110</v>
      </c>
      <c r="G118" s="63">
        <v>6</v>
      </c>
      <c r="H118" s="63" t="s">
        <v>65</v>
      </c>
      <c r="I118" s="63" t="s">
        <v>66</v>
      </c>
      <c r="J118" s="63"/>
      <c r="K118" s="80">
        <v>42625</v>
      </c>
      <c r="L118" s="65">
        <v>42613</v>
      </c>
      <c r="M118" s="65">
        <f t="shared" si="67"/>
        <v>45535</v>
      </c>
      <c r="N118" s="65">
        <v>42614</v>
      </c>
      <c r="O118" s="158" t="str">
        <f t="shared" si="57"/>
        <v>1</v>
      </c>
      <c r="P118" s="66">
        <f t="shared" si="47"/>
        <v>90</v>
      </c>
      <c r="Q118" s="162" t="s">
        <v>353</v>
      </c>
      <c r="R118" s="66"/>
      <c r="S118" s="67">
        <v>120</v>
      </c>
      <c r="T118" s="81">
        <v>5170467</v>
      </c>
      <c r="U118" s="69">
        <v>3</v>
      </c>
      <c r="V118" s="69">
        <v>2017</v>
      </c>
      <c r="W118" s="82"/>
      <c r="X118" s="82">
        <f t="shared" si="48"/>
        <v>10</v>
      </c>
      <c r="Y118" s="82">
        <f t="shared" si="49"/>
        <v>22</v>
      </c>
      <c r="Z118" s="70">
        <f t="shared" si="58"/>
        <v>34</v>
      </c>
      <c r="AA118" s="70">
        <f t="shared" si="58"/>
        <v>46</v>
      </c>
      <c r="AB118" s="70">
        <f t="shared" si="50"/>
        <v>51</v>
      </c>
      <c r="AC118" s="71">
        <f t="shared" si="51"/>
        <v>39</v>
      </c>
      <c r="AD118" s="69">
        <f t="shared" si="68"/>
        <v>57449.633333333331</v>
      </c>
      <c r="AE118" s="82">
        <f>+(T118/P118)*W118</f>
        <v>0</v>
      </c>
      <c r="AF118" s="82">
        <f t="shared" si="70"/>
        <v>574496.33333333326</v>
      </c>
      <c r="AG118" s="82">
        <f t="shared" si="52"/>
        <v>574496.33333333326</v>
      </c>
      <c r="AH118" s="82">
        <f t="shared" si="71"/>
        <v>689395.6</v>
      </c>
      <c r="AI118" s="70">
        <f t="shared" si="53"/>
        <v>1263891.9333333331</v>
      </c>
      <c r="AJ118" s="70">
        <f t="shared" si="72"/>
        <v>3906575.0666666669</v>
      </c>
      <c r="AK118" s="72">
        <f t="shared" si="59"/>
        <v>689395.6</v>
      </c>
      <c r="AL118" s="72">
        <f t="shared" si="43"/>
        <v>1953287.5333333332</v>
      </c>
      <c r="AM118" s="73">
        <f t="shared" si="73"/>
        <v>3217179.4666666668</v>
      </c>
      <c r="AO118" s="73">
        <f t="shared" si="44"/>
        <v>57449.633333333331</v>
      </c>
      <c r="AP118" s="72">
        <f t="shared" si="45"/>
        <v>689395.6</v>
      </c>
      <c r="AQ118" s="73">
        <f t="shared" si="66"/>
        <v>689395.6</v>
      </c>
      <c r="AR118" s="73">
        <f t="shared" si="66"/>
        <v>689395.6</v>
      </c>
      <c r="AS118" s="73">
        <f t="shared" si="66"/>
        <v>689395.6</v>
      </c>
      <c r="AT118" s="73">
        <f t="shared" si="66"/>
        <v>689395.6</v>
      </c>
      <c r="AU118" s="74">
        <f t="shared" si="46"/>
        <v>459597.06666666665</v>
      </c>
      <c r="AW118" s="75">
        <f t="shared" si="74"/>
        <v>689395.6</v>
      </c>
      <c r="AX118" s="76">
        <f t="shared" si="61"/>
        <v>2642683.1333333333</v>
      </c>
      <c r="AY118" s="77">
        <f>+T118-AX118</f>
        <v>2527783.8666666667</v>
      </c>
      <c r="AZ118" s="75">
        <f t="shared" si="54"/>
        <v>287248.16666666663</v>
      </c>
      <c r="BA118" s="76">
        <f t="shared" si="55"/>
        <v>2929931.3</v>
      </c>
      <c r="BB118" s="78">
        <f t="shared" si="56"/>
        <v>2240535.7000000002</v>
      </c>
    </row>
    <row r="119" spans="1:54" s="5" customFormat="1" ht="12.75">
      <c r="A119" s="144">
        <v>8</v>
      </c>
      <c r="B119" s="79" t="s">
        <v>61</v>
      </c>
      <c r="C119" s="63">
        <v>2</v>
      </c>
      <c r="D119" s="63" t="s">
        <v>62</v>
      </c>
      <c r="E119" s="63" t="s">
        <v>66</v>
      </c>
      <c r="F119" s="63" t="s">
        <v>110</v>
      </c>
      <c r="G119" s="63">
        <v>10</v>
      </c>
      <c r="H119" s="63" t="s">
        <v>65</v>
      </c>
      <c r="I119" s="63" t="s">
        <v>66</v>
      </c>
      <c r="J119" s="63"/>
      <c r="K119" s="80">
        <v>42626</v>
      </c>
      <c r="L119" s="65">
        <v>42613</v>
      </c>
      <c r="M119" s="65">
        <f t="shared" si="67"/>
        <v>45535</v>
      </c>
      <c r="N119" s="65">
        <v>42614</v>
      </c>
      <c r="O119" s="158" t="str">
        <f t="shared" si="57"/>
        <v>1</v>
      </c>
      <c r="P119" s="66">
        <f t="shared" si="47"/>
        <v>90</v>
      </c>
      <c r="Q119" s="162" t="s">
        <v>353</v>
      </c>
      <c r="R119" s="66"/>
      <c r="S119" s="67">
        <v>120</v>
      </c>
      <c r="T119" s="81">
        <v>2905860</v>
      </c>
      <c r="U119" s="69">
        <v>3</v>
      </c>
      <c r="V119" s="69">
        <v>2017</v>
      </c>
      <c r="W119" s="82"/>
      <c r="X119" s="82">
        <f t="shared" si="48"/>
        <v>10</v>
      </c>
      <c r="Y119" s="82">
        <f t="shared" si="49"/>
        <v>22</v>
      </c>
      <c r="Z119" s="70">
        <f t="shared" si="58"/>
        <v>34</v>
      </c>
      <c r="AA119" s="70">
        <f t="shared" si="58"/>
        <v>46</v>
      </c>
      <c r="AB119" s="70">
        <f t="shared" si="50"/>
        <v>51</v>
      </c>
      <c r="AC119" s="71">
        <f t="shared" si="51"/>
        <v>39</v>
      </c>
      <c r="AD119" s="69">
        <f t="shared" si="68"/>
        <v>32287.333333333332</v>
      </c>
      <c r="AE119" s="82">
        <f>+(T119/P119)*W119</f>
        <v>0</v>
      </c>
      <c r="AF119" s="82">
        <f t="shared" si="70"/>
        <v>322873.33333333331</v>
      </c>
      <c r="AG119" s="82">
        <f t="shared" si="52"/>
        <v>322873.33333333331</v>
      </c>
      <c r="AH119" s="82">
        <f t="shared" si="71"/>
        <v>387448</v>
      </c>
      <c r="AI119" s="70">
        <f t="shared" si="53"/>
        <v>710321.33333333326</v>
      </c>
      <c r="AJ119" s="70">
        <f t="shared" si="72"/>
        <v>2195538.666666667</v>
      </c>
      <c r="AK119" s="72">
        <f t="shared" si="59"/>
        <v>387448</v>
      </c>
      <c r="AL119" s="72">
        <f t="shared" si="43"/>
        <v>1097769.3333333333</v>
      </c>
      <c r="AM119" s="73">
        <f t="shared" si="73"/>
        <v>1808090.6666666667</v>
      </c>
      <c r="AO119" s="73">
        <f t="shared" si="44"/>
        <v>32287.333333333332</v>
      </c>
      <c r="AP119" s="72">
        <f t="shared" si="45"/>
        <v>387448</v>
      </c>
      <c r="AQ119" s="73">
        <f t="shared" si="66"/>
        <v>387448</v>
      </c>
      <c r="AR119" s="73">
        <f t="shared" si="66"/>
        <v>387448</v>
      </c>
      <c r="AS119" s="73">
        <f t="shared" si="66"/>
        <v>387448</v>
      </c>
      <c r="AT119" s="73">
        <f t="shared" si="66"/>
        <v>387448</v>
      </c>
      <c r="AU119" s="74">
        <f t="shared" si="46"/>
        <v>258298.66666666666</v>
      </c>
      <c r="AW119" s="75">
        <f t="shared" si="74"/>
        <v>387448</v>
      </c>
      <c r="AX119" s="76">
        <f t="shared" si="61"/>
        <v>1485217.3333333333</v>
      </c>
      <c r="AY119" s="77">
        <f>+T119-AX119</f>
        <v>1420642.6666666667</v>
      </c>
      <c r="AZ119" s="75">
        <f t="shared" si="54"/>
        <v>161436.66666666666</v>
      </c>
      <c r="BA119" s="76">
        <f t="shared" si="55"/>
        <v>1646654</v>
      </c>
      <c r="BB119" s="78">
        <f t="shared" si="56"/>
        <v>1259206</v>
      </c>
    </row>
    <row r="120" spans="1:54" s="5" customFormat="1" ht="12.75">
      <c r="A120" s="144">
        <v>8</v>
      </c>
      <c r="B120" s="79" t="s">
        <v>61</v>
      </c>
      <c r="C120" s="63">
        <v>3</v>
      </c>
      <c r="D120" s="63" t="s">
        <v>62</v>
      </c>
      <c r="E120" s="63" t="s">
        <v>66</v>
      </c>
      <c r="F120" s="63" t="s">
        <v>110</v>
      </c>
      <c r="G120" s="63">
        <v>8</v>
      </c>
      <c r="H120" s="63" t="s">
        <v>65</v>
      </c>
      <c r="I120" s="63" t="s">
        <v>66</v>
      </c>
      <c r="J120" s="63"/>
      <c r="K120" s="80">
        <v>42626</v>
      </c>
      <c r="L120" s="65">
        <v>42613</v>
      </c>
      <c r="M120" s="65">
        <f t="shared" si="67"/>
        <v>45535</v>
      </c>
      <c r="N120" s="65">
        <v>42614</v>
      </c>
      <c r="O120" s="158" t="str">
        <f t="shared" si="57"/>
        <v>1</v>
      </c>
      <c r="P120" s="66">
        <f t="shared" si="47"/>
        <v>90</v>
      </c>
      <c r="Q120" s="162" t="s">
        <v>353</v>
      </c>
      <c r="R120" s="66"/>
      <c r="S120" s="67">
        <v>120</v>
      </c>
      <c r="T120" s="81">
        <v>3034358</v>
      </c>
      <c r="U120" s="69">
        <v>3</v>
      </c>
      <c r="V120" s="69">
        <v>2017</v>
      </c>
      <c r="W120" s="82"/>
      <c r="X120" s="82">
        <f t="shared" si="48"/>
        <v>10</v>
      </c>
      <c r="Y120" s="82">
        <f t="shared" si="49"/>
        <v>22</v>
      </c>
      <c r="Z120" s="70">
        <f t="shared" si="58"/>
        <v>34</v>
      </c>
      <c r="AA120" s="70">
        <f t="shared" si="58"/>
        <v>46</v>
      </c>
      <c r="AB120" s="70">
        <f t="shared" si="50"/>
        <v>51</v>
      </c>
      <c r="AC120" s="71">
        <f t="shared" si="51"/>
        <v>39</v>
      </c>
      <c r="AD120" s="82">
        <f t="shared" si="68"/>
        <v>33715.088888888888</v>
      </c>
      <c r="AE120" s="82">
        <f>+(T120/P120)*W120</f>
        <v>0</v>
      </c>
      <c r="AF120" s="82">
        <f t="shared" si="70"/>
        <v>337150.88888888888</v>
      </c>
      <c r="AG120" s="82">
        <f t="shared" si="52"/>
        <v>337150.88888888888</v>
      </c>
      <c r="AH120" s="82">
        <f t="shared" si="71"/>
        <v>404581.06666666665</v>
      </c>
      <c r="AI120" s="70">
        <f t="shared" si="53"/>
        <v>741731.95555555553</v>
      </c>
      <c r="AJ120" s="70">
        <f t="shared" si="72"/>
        <v>2292626.0444444446</v>
      </c>
      <c r="AK120" s="72">
        <f t="shared" si="59"/>
        <v>404581.06666666665</v>
      </c>
      <c r="AL120" s="72">
        <f t="shared" si="43"/>
        <v>1146313.0222222223</v>
      </c>
      <c r="AM120" s="73">
        <f t="shared" si="73"/>
        <v>1888044.9777777777</v>
      </c>
      <c r="AO120" s="73">
        <f t="shared" si="44"/>
        <v>33715.088888888888</v>
      </c>
      <c r="AP120" s="72">
        <f t="shared" si="45"/>
        <v>404581.06666666665</v>
      </c>
      <c r="AQ120" s="73">
        <f t="shared" si="66"/>
        <v>404581.06666666665</v>
      </c>
      <c r="AR120" s="73">
        <f t="shared" si="66"/>
        <v>404581.06666666665</v>
      </c>
      <c r="AS120" s="73">
        <f t="shared" si="66"/>
        <v>404581.06666666665</v>
      </c>
      <c r="AT120" s="73">
        <f t="shared" si="66"/>
        <v>404581.06666666665</v>
      </c>
      <c r="AU120" s="74">
        <f t="shared" si="46"/>
        <v>269720.7111111111</v>
      </c>
      <c r="AW120" s="75">
        <f t="shared" si="74"/>
        <v>404581.06666666665</v>
      </c>
      <c r="AX120" s="76">
        <f t="shared" si="61"/>
        <v>1550894.0888888889</v>
      </c>
      <c r="AY120" s="77">
        <v>1783463.9111111111</v>
      </c>
      <c r="AZ120" s="75">
        <f t="shared" si="54"/>
        <v>168575.44444444444</v>
      </c>
      <c r="BA120" s="76">
        <f t="shared" si="55"/>
        <v>1719469.5333333334</v>
      </c>
      <c r="BB120" s="78">
        <f t="shared" si="56"/>
        <v>1314888.4666666666</v>
      </c>
    </row>
    <row r="121" spans="1:54" s="5" customFormat="1" ht="12.75">
      <c r="A121" s="144">
        <v>8</v>
      </c>
      <c r="B121" s="79" t="s">
        <v>61</v>
      </c>
      <c r="C121" s="63">
        <v>7</v>
      </c>
      <c r="D121" s="63" t="s">
        <v>62</v>
      </c>
      <c r="E121" s="63" t="s">
        <v>66</v>
      </c>
      <c r="F121" s="63" t="s">
        <v>110</v>
      </c>
      <c r="G121" s="63">
        <v>21</v>
      </c>
      <c r="H121" s="63" t="s">
        <v>65</v>
      </c>
      <c r="I121" s="63" t="s">
        <v>66</v>
      </c>
      <c r="J121" s="63"/>
      <c r="K121" s="80">
        <v>42683</v>
      </c>
      <c r="L121" s="65">
        <v>42613</v>
      </c>
      <c r="M121" s="65">
        <f t="shared" si="67"/>
        <v>45535</v>
      </c>
      <c r="N121" s="65">
        <v>42614</v>
      </c>
      <c r="O121" s="158" t="str">
        <f t="shared" si="57"/>
        <v>1</v>
      </c>
      <c r="P121" s="66">
        <f t="shared" si="47"/>
        <v>90</v>
      </c>
      <c r="Q121" s="162" t="s">
        <v>353</v>
      </c>
      <c r="R121" s="66"/>
      <c r="S121" s="67">
        <v>120</v>
      </c>
      <c r="T121" s="81">
        <v>393875</v>
      </c>
      <c r="U121" s="69">
        <v>3</v>
      </c>
      <c r="V121" s="69">
        <v>2017</v>
      </c>
      <c r="W121" s="82"/>
      <c r="X121" s="82">
        <f t="shared" si="48"/>
        <v>10</v>
      </c>
      <c r="Y121" s="82">
        <f t="shared" si="49"/>
        <v>22</v>
      </c>
      <c r="Z121" s="70">
        <f t="shared" si="58"/>
        <v>34</v>
      </c>
      <c r="AA121" s="70">
        <f t="shared" si="58"/>
        <v>46</v>
      </c>
      <c r="AB121" s="70">
        <f t="shared" si="50"/>
        <v>51</v>
      </c>
      <c r="AC121" s="71">
        <f t="shared" si="51"/>
        <v>39</v>
      </c>
      <c r="AD121" s="69">
        <f t="shared" si="68"/>
        <v>4376.3888888888887</v>
      </c>
      <c r="AE121" s="82">
        <f>+(T121/P121)*W121</f>
        <v>0</v>
      </c>
      <c r="AF121" s="82">
        <f t="shared" si="70"/>
        <v>43763.888888888891</v>
      </c>
      <c r="AG121" s="82">
        <f t="shared" si="52"/>
        <v>43763.888888888891</v>
      </c>
      <c r="AH121" s="82">
        <f t="shared" si="71"/>
        <v>52516.666666666664</v>
      </c>
      <c r="AI121" s="70">
        <f t="shared" si="53"/>
        <v>96280.555555555562</v>
      </c>
      <c r="AJ121" s="70">
        <f t="shared" si="72"/>
        <v>297594.44444444444</v>
      </c>
      <c r="AK121" s="72">
        <f t="shared" si="59"/>
        <v>52516.666666666664</v>
      </c>
      <c r="AL121" s="72">
        <f t="shared" si="43"/>
        <v>148797.22222222222</v>
      </c>
      <c r="AM121" s="73">
        <f t="shared" si="73"/>
        <v>245077.77777777778</v>
      </c>
      <c r="AO121" s="73">
        <f t="shared" si="44"/>
        <v>4376.3888888888887</v>
      </c>
      <c r="AP121" s="72">
        <f t="shared" si="45"/>
        <v>52516.666666666664</v>
      </c>
      <c r="AQ121" s="73">
        <f t="shared" si="66"/>
        <v>52516.666666666664</v>
      </c>
      <c r="AR121" s="73">
        <f t="shared" si="66"/>
        <v>52516.666666666664</v>
      </c>
      <c r="AS121" s="73">
        <f t="shared" si="66"/>
        <v>52516.666666666664</v>
      </c>
      <c r="AT121" s="73">
        <f t="shared" si="66"/>
        <v>52516.666666666664</v>
      </c>
      <c r="AU121" s="74">
        <f t="shared" si="46"/>
        <v>35011.111111111109</v>
      </c>
      <c r="AW121" s="75">
        <f t="shared" si="74"/>
        <v>52516.666666666664</v>
      </c>
      <c r="AX121" s="76">
        <f t="shared" si="61"/>
        <v>201313.88888888888</v>
      </c>
      <c r="AY121" s="77">
        <f>+T121-AX121</f>
        <v>192561.11111111112</v>
      </c>
      <c r="AZ121" s="75">
        <f t="shared" si="54"/>
        <v>21881.944444444445</v>
      </c>
      <c r="BA121" s="76">
        <f t="shared" si="55"/>
        <v>223195.83333333331</v>
      </c>
      <c r="BB121" s="78">
        <f t="shared" si="56"/>
        <v>170679.16666666669</v>
      </c>
    </row>
    <row r="122" spans="1:54" s="5" customFormat="1" ht="12.75">
      <c r="A122" s="144">
        <v>8</v>
      </c>
      <c r="B122" s="79" t="s">
        <v>61</v>
      </c>
      <c r="C122" s="63">
        <v>8</v>
      </c>
      <c r="D122" s="63" t="s">
        <v>62</v>
      </c>
      <c r="E122" s="63" t="s">
        <v>66</v>
      </c>
      <c r="F122" s="63" t="s">
        <v>110</v>
      </c>
      <c r="G122" s="63">
        <v>22</v>
      </c>
      <c r="H122" s="63" t="s">
        <v>65</v>
      </c>
      <c r="I122" s="63" t="s">
        <v>66</v>
      </c>
      <c r="J122" s="63"/>
      <c r="K122" s="80">
        <v>42684</v>
      </c>
      <c r="L122" s="65">
        <v>42613</v>
      </c>
      <c r="M122" s="65">
        <f t="shared" si="67"/>
        <v>45535</v>
      </c>
      <c r="N122" s="65">
        <v>42614</v>
      </c>
      <c r="O122" s="158" t="str">
        <f t="shared" si="57"/>
        <v>1</v>
      </c>
      <c r="P122" s="66">
        <f t="shared" si="47"/>
        <v>90</v>
      </c>
      <c r="Q122" s="162" t="s">
        <v>353</v>
      </c>
      <c r="R122" s="66"/>
      <c r="S122" s="67">
        <v>120</v>
      </c>
      <c r="T122" s="81">
        <v>410550</v>
      </c>
      <c r="U122" s="69">
        <v>3</v>
      </c>
      <c r="V122" s="69">
        <v>2017</v>
      </c>
      <c r="W122" s="82"/>
      <c r="X122" s="82">
        <f t="shared" si="48"/>
        <v>10</v>
      </c>
      <c r="Y122" s="82">
        <f t="shared" si="49"/>
        <v>22</v>
      </c>
      <c r="Z122" s="70">
        <f t="shared" si="58"/>
        <v>34</v>
      </c>
      <c r="AA122" s="70">
        <f t="shared" si="58"/>
        <v>46</v>
      </c>
      <c r="AB122" s="70">
        <f t="shared" si="50"/>
        <v>51</v>
      </c>
      <c r="AC122" s="71">
        <f t="shared" si="51"/>
        <v>39</v>
      </c>
      <c r="AD122" s="69">
        <f t="shared" si="68"/>
        <v>4561.666666666667</v>
      </c>
      <c r="AE122" s="82">
        <f>+(T122/P122)*W122</f>
        <v>0</v>
      </c>
      <c r="AF122" s="82">
        <f t="shared" si="70"/>
        <v>45616.666666666672</v>
      </c>
      <c r="AG122" s="82">
        <f t="shared" si="52"/>
        <v>45616.666666666672</v>
      </c>
      <c r="AH122" s="82">
        <f t="shared" si="71"/>
        <v>54740</v>
      </c>
      <c r="AI122" s="70">
        <f t="shared" si="53"/>
        <v>100356.66666666667</v>
      </c>
      <c r="AJ122" s="70">
        <f t="shared" si="72"/>
        <v>310193.33333333331</v>
      </c>
      <c r="AK122" s="72">
        <f t="shared" si="59"/>
        <v>54740</v>
      </c>
      <c r="AL122" s="72">
        <f t="shared" si="43"/>
        <v>155096.66666666669</v>
      </c>
      <c r="AM122" s="73">
        <f t="shared" si="73"/>
        <v>255453.33333333331</v>
      </c>
      <c r="AO122" s="73">
        <f t="shared" si="44"/>
        <v>4561.666666666667</v>
      </c>
      <c r="AP122" s="72">
        <f t="shared" si="45"/>
        <v>54740</v>
      </c>
      <c r="AQ122" s="73">
        <f t="shared" ref="AQ122:AT137" si="75">+AP122</f>
        <v>54740</v>
      </c>
      <c r="AR122" s="73">
        <f t="shared" si="75"/>
        <v>54740</v>
      </c>
      <c r="AS122" s="73">
        <f t="shared" si="75"/>
        <v>54740</v>
      </c>
      <c r="AT122" s="73">
        <f t="shared" si="75"/>
        <v>54740</v>
      </c>
      <c r="AU122" s="74">
        <f t="shared" si="46"/>
        <v>36493.333333333336</v>
      </c>
      <c r="AW122" s="75">
        <f t="shared" si="74"/>
        <v>54740</v>
      </c>
      <c r="AX122" s="76">
        <f t="shared" si="61"/>
        <v>209836.66666666669</v>
      </c>
      <c r="AY122" s="77">
        <f>+T122-AX122</f>
        <v>200713.33333333331</v>
      </c>
      <c r="AZ122" s="75">
        <f t="shared" si="54"/>
        <v>22808.333333333336</v>
      </c>
      <c r="BA122" s="76">
        <f t="shared" si="55"/>
        <v>232645.00000000003</v>
      </c>
      <c r="BB122" s="78">
        <f t="shared" si="56"/>
        <v>177904.99999999997</v>
      </c>
    </row>
    <row r="123" spans="1:54" s="5" customFormat="1" ht="12.75">
      <c r="A123" s="144">
        <v>8</v>
      </c>
      <c r="B123" s="83" t="s">
        <v>80</v>
      </c>
      <c r="C123" s="5">
        <v>162</v>
      </c>
      <c r="D123" s="5" t="s">
        <v>62</v>
      </c>
      <c r="E123" s="5" t="s">
        <v>153</v>
      </c>
      <c r="F123" s="5" t="s">
        <v>154</v>
      </c>
      <c r="G123" s="5">
        <v>28299</v>
      </c>
      <c r="H123" s="5" t="s">
        <v>65</v>
      </c>
      <c r="I123" s="5" t="s">
        <v>83</v>
      </c>
      <c r="K123" s="85">
        <v>42685</v>
      </c>
      <c r="L123" s="84">
        <v>42613</v>
      </c>
      <c r="M123" s="84">
        <v>45535</v>
      </c>
      <c r="N123" s="84">
        <v>42614</v>
      </c>
      <c r="O123" s="158" t="str">
        <f t="shared" si="57"/>
        <v>1</v>
      </c>
      <c r="P123" s="66">
        <f t="shared" si="47"/>
        <v>90</v>
      </c>
      <c r="Q123" s="162" t="s">
        <v>353</v>
      </c>
      <c r="R123" s="66"/>
      <c r="S123" s="83">
        <v>120</v>
      </c>
      <c r="T123" s="74">
        <v>1898464</v>
      </c>
      <c r="U123" s="71">
        <v>3</v>
      </c>
      <c r="V123" s="71">
        <v>2017</v>
      </c>
      <c r="W123" s="72"/>
      <c r="X123" s="72">
        <f t="shared" si="48"/>
        <v>10</v>
      </c>
      <c r="Y123" s="72">
        <f t="shared" si="49"/>
        <v>22</v>
      </c>
      <c r="Z123" s="70">
        <f t="shared" si="58"/>
        <v>34</v>
      </c>
      <c r="AA123" s="70">
        <f t="shared" si="58"/>
        <v>46</v>
      </c>
      <c r="AB123" s="70">
        <f t="shared" si="50"/>
        <v>51</v>
      </c>
      <c r="AC123" s="71">
        <f t="shared" si="51"/>
        <v>39</v>
      </c>
      <c r="AD123" s="71">
        <f t="shared" si="68"/>
        <v>21094.044444444444</v>
      </c>
      <c r="AE123" s="72">
        <f>+W123*AD123</f>
        <v>0</v>
      </c>
      <c r="AF123" s="72">
        <f t="shared" si="70"/>
        <v>210940.44444444444</v>
      </c>
      <c r="AG123" s="72">
        <f t="shared" si="52"/>
        <v>210940.44444444444</v>
      </c>
      <c r="AH123" s="72">
        <f t="shared" si="71"/>
        <v>253128.53333333333</v>
      </c>
      <c r="AI123" s="70">
        <f t="shared" si="53"/>
        <v>464068.97777777776</v>
      </c>
      <c r="AJ123" s="70">
        <f t="shared" si="72"/>
        <v>1434395.0222222223</v>
      </c>
      <c r="AK123" s="72">
        <f t="shared" si="59"/>
        <v>253128.53333333333</v>
      </c>
      <c r="AL123" s="72">
        <f t="shared" si="43"/>
        <v>717197.51111111115</v>
      </c>
      <c r="AM123" s="73">
        <f t="shared" si="73"/>
        <v>1181266.4888888889</v>
      </c>
      <c r="AO123" s="73">
        <f t="shared" si="44"/>
        <v>21094.044444444444</v>
      </c>
      <c r="AP123" s="72">
        <f t="shared" si="45"/>
        <v>253128.53333333333</v>
      </c>
      <c r="AQ123" s="73">
        <f t="shared" si="75"/>
        <v>253128.53333333333</v>
      </c>
      <c r="AR123" s="73">
        <f t="shared" si="75"/>
        <v>253128.53333333333</v>
      </c>
      <c r="AS123" s="73">
        <f t="shared" si="75"/>
        <v>253128.53333333333</v>
      </c>
      <c r="AT123" s="73">
        <f t="shared" si="75"/>
        <v>253128.53333333333</v>
      </c>
      <c r="AU123" s="74">
        <f t="shared" si="46"/>
        <v>168752.35555555555</v>
      </c>
      <c r="AW123" s="75">
        <f t="shared" si="74"/>
        <v>253128.53333333333</v>
      </c>
      <c r="AX123" s="76">
        <f t="shared" si="61"/>
        <v>970326.04444444447</v>
      </c>
      <c r="AY123" s="77">
        <f>+T123-AX123</f>
        <v>928137.95555555553</v>
      </c>
      <c r="AZ123" s="75">
        <f t="shared" si="54"/>
        <v>105470.22222222222</v>
      </c>
      <c r="BA123" s="76">
        <f t="shared" si="55"/>
        <v>1075796.2666666666</v>
      </c>
      <c r="BB123" s="78">
        <f t="shared" si="56"/>
        <v>822667.7333333334</v>
      </c>
    </row>
    <row r="124" spans="1:54" s="5" customFormat="1" ht="12.75">
      <c r="A124" s="144">
        <v>8</v>
      </c>
      <c r="B124" s="79" t="s">
        <v>61</v>
      </c>
      <c r="C124" s="62">
        <v>109</v>
      </c>
      <c r="D124" s="62" t="s">
        <v>62</v>
      </c>
      <c r="E124" s="63" t="s">
        <v>155</v>
      </c>
      <c r="F124" s="63" t="s">
        <v>100</v>
      </c>
      <c r="G124" s="63">
        <v>40</v>
      </c>
      <c r="H124" s="63" t="s">
        <v>65</v>
      </c>
      <c r="I124" s="63" t="s">
        <v>66</v>
      </c>
      <c r="J124" s="63"/>
      <c r="K124" s="80">
        <v>42706</v>
      </c>
      <c r="L124" s="65">
        <v>42613</v>
      </c>
      <c r="M124" s="65">
        <f t="shared" ref="M124:M135" si="76">+EDATE(L124,96)</f>
        <v>45535</v>
      </c>
      <c r="N124" s="65">
        <v>42614</v>
      </c>
      <c r="O124" s="158" t="str">
        <f t="shared" si="57"/>
        <v>1</v>
      </c>
      <c r="P124" s="66">
        <f t="shared" si="47"/>
        <v>90</v>
      </c>
      <c r="Q124" s="162" t="s">
        <v>353</v>
      </c>
      <c r="R124" s="66"/>
      <c r="S124" s="67">
        <v>120</v>
      </c>
      <c r="T124" s="81">
        <v>7400000</v>
      </c>
      <c r="U124" s="69">
        <v>3</v>
      </c>
      <c r="V124" s="69">
        <v>2017</v>
      </c>
      <c r="W124" s="70"/>
      <c r="X124" s="70">
        <f t="shared" si="48"/>
        <v>10</v>
      </c>
      <c r="Y124" s="70">
        <f t="shared" si="49"/>
        <v>22</v>
      </c>
      <c r="Z124" s="70">
        <f t="shared" si="58"/>
        <v>34</v>
      </c>
      <c r="AA124" s="70">
        <f t="shared" si="58"/>
        <v>46</v>
      </c>
      <c r="AB124" s="70">
        <f t="shared" si="50"/>
        <v>51</v>
      </c>
      <c r="AC124" s="71">
        <f t="shared" si="51"/>
        <v>39</v>
      </c>
      <c r="AD124" s="71">
        <f t="shared" si="68"/>
        <v>82222.222222222219</v>
      </c>
      <c r="AE124" s="70">
        <f>+W124*AD124</f>
        <v>0</v>
      </c>
      <c r="AF124" s="72">
        <f t="shared" si="70"/>
        <v>822222.22222222225</v>
      </c>
      <c r="AG124" s="70">
        <f t="shared" si="52"/>
        <v>822222.22222222225</v>
      </c>
      <c r="AH124" s="70">
        <f t="shared" si="71"/>
        <v>986666.66666666663</v>
      </c>
      <c r="AI124" s="70">
        <f t="shared" si="53"/>
        <v>1808888.888888889</v>
      </c>
      <c r="AJ124" s="70">
        <f t="shared" si="72"/>
        <v>5591111.111111111</v>
      </c>
      <c r="AK124" s="72">
        <f t="shared" si="59"/>
        <v>986666.66666666663</v>
      </c>
      <c r="AL124" s="72">
        <f t="shared" si="43"/>
        <v>2795555.5555555555</v>
      </c>
      <c r="AM124" s="73">
        <f t="shared" si="73"/>
        <v>4604444.444444444</v>
      </c>
      <c r="AO124" s="73">
        <f t="shared" si="44"/>
        <v>82222.222222222219</v>
      </c>
      <c r="AP124" s="72">
        <f t="shared" si="45"/>
        <v>986666.66666666663</v>
      </c>
      <c r="AQ124" s="73">
        <f t="shared" si="75"/>
        <v>986666.66666666663</v>
      </c>
      <c r="AR124" s="73">
        <f t="shared" si="75"/>
        <v>986666.66666666663</v>
      </c>
      <c r="AS124" s="73">
        <f t="shared" si="75"/>
        <v>986666.66666666663</v>
      </c>
      <c r="AT124" s="73">
        <f t="shared" si="75"/>
        <v>986666.66666666663</v>
      </c>
      <c r="AU124" s="74">
        <f t="shared" si="46"/>
        <v>657777.77777777775</v>
      </c>
      <c r="AW124" s="75">
        <f t="shared" si="74"/>
        <v>986666.66666666663</v>
      </c>
      <c r="AX124" s="76">
        <f t="shared" si="61"/>
        <v>3782222.222222222</v>
      </c>
      <c r="AY124" s="77">
        <v>3917777.777777778</v>
      </c>
      <c r="AZ124" s="75">
        <f t="shared" si="54"/>
        <v>411111.11111111112</v>
      </c>
      <c r="BA124" s="76">
        <f t="shared" si="55"/>
        <v>4193333.333333333</v>
      </c>
      <c r="BB124" s="78">
        <f t="shared" si="56"/>
        <v>3206666.666666667</v>
      </c>
    </row>
    <row r="125" spans="1:54" s="5" customFormat="1" ht="12.75">
      <c r="A125" s="144">
        <v>8</v>
      </c>
      <c r="B125" s="79" t="s">
        <v>61</v>
      </c>
      <c r="C125" s="62">
        <v>157</v>
      </c>
      <c r="D125" s="62" t="s">
        <v>62</v>
      </c>
      <c r="E125" s="62" t="s">
        <v>156</v>
      </c>
      <c r="F125" s="62" t="s">
        <v>157</v>
      </c>
      <c r="G125" s="62">
        <v>33</v>
      </c>
      <c r="H125" s="62" t="s">
        <v>65</v>
      </c>
      <c r="I125" s="62" t="s">
        <v>117</v>
      </c>
      <c r="J125" s="62"/>
      <c r="K125" s="64">
        <v>42711</v>
      </c>
      <c r="L125" s="65">
        <v>42613</v>
      </c>
      <c r="M125" s="65">
        <f t="shared" si="76"/>
        <v>45535</v>
      </c>
      <c r="N125" s="65">
        <v>42614</v>
      </c>
      <c r="O125" s="158" t="str">
        <f t="shared" si="57"/>
        <v>1</v>
      </c>
      <c r="P125" s="66">
        <f t="shared" si="47"/>
        <v>90</v>
      </c>
      <c r="Q125" s="162" t="s">
        <v>353</v>
      </c>
      <c r="R125" s="66"/>
      <c r="S125" s="67">
        <v>120</v>
      </c>
      <c r="T125" s="68">
        <v>60000</v>
      </c>
      <c r="U125" s="69">
        <v>3</v>
      </c>
      <c r="V125" s="69">
        <v>2017</v>
      </c>
      <c r="W125" s="70"/>
      <c r="X125" s="70">
        <f t="shared" si="48"/>
        <v>10</v>
      </c>
      <c r="Y125" s="70">
        <f t="shared" si="49"/>
        <v>22</v>
      </c>
      <c r="Z125" s="70">
        <f t="shared" si="58"/>
        <v>34</v>
      </c>
      <c r="AA125" s="70">
        <f t="shared" si="58"/>
        <v>46</v>
      </c>
      <c r="AB125" s="70">
        <f t="shared" si="50"/>
        <v>51</v>
      </c>
      <c r="AC125" s="71">
        <f t="shared" si="51"/>
        <v>39</v>
      </c>
      <c r="AD125" s="71">
        <f t="shared" si="68"/>
        <v>666.66666666666663</v>
      </c>
      <c r="AE125" s="70">
        <f>+W125*AD125</f>
        <v>0</v>
      </c>
      <c r="AF125" s="72">
        <f t="shared" si="70"/>
        <v>6666.6666666666661</v>
      </c>
      <c r="AG125" s="70">
        <f t="shared" si="52"/>
        <v>6666.6666666666661</v>
      </c>
      <c r="AH125" s="70">
        <f t="shared" si="71"/>
        <v>8000</v>
      </c>
      <c r="AI125" s="70">
        <f t="shared" si="53"/>
        <v>14666.666666666666</v>
      </c>
      <c r="AJ125" s="70">
        <f t="shared" si="72"/>
        <v>45333.333333333336</v>
      </c>
      <c r="AK125" s="72">
        <f t="shared" si="59"/>
        <v>8000</v>
      </c>
      <c r="AL125" s="72">
        <f t="shared" si="43"/>
        <v>22666.666666666664</v>
      </c>
      <c r="AM125" s="73">
        <f t="shared" si="73"/>
        <v>37333.333333333336</v>
      </c>
      <c r="AO125" s="73">
        <f t="shared" si="44"/>
        <v>666.66666666666663</v>
      </c>
      <c r="AP125" s="72">
        <f t="shared" si="45"/>
        <v>8000</v>
      </c>
      <c r="AQ125" s="73">
        <f t="shared" si="75"/>
        <v>8000</v>
      </c>
      <c r="AR125" s="73">
        <f t="shared" si="75"/>
        <v>8000</v>
      </c>
      <c r="AS125" s="73">
        <f t="shared" si="75"/>
        <v>8000</v>
      </c>
      <c r="AT125" s="73">
        <f t="shared" si="75"/>
        <v>8000</v>
      </c>
      <c r="AU125" s="74">
        <f t="shared" si="46"/>
        <v>5333.333333333333</v>
      </c>
      <c r="AW125" s="75">
        <f t="shared" si="74"/>
        <v>8000</v>
      </c>
      <c r="AX125" s="76">
        <f t="shared" si="61"/>
        <v>30666.666666666664</v>
      </c>
      <c r="AY125" s="77">
        <f t="shared" ref="AY125:AY153" si="77">+T125-AX125</f>
        <v>29333.333333333336</v>
      </c>
      <c r="AZ125" s="75">
        <f t="shared" si="54"/>
        <v>3333.333333333333</v>
      </c>
      <c r="BA125" s="76">
        <f t="shared" si="55"/>
        <v>34000</v>
      </c>
      <c r="BB125" s="78">
        <f t="shared" si="56"/>
        <v>26000</v>
      </c>
    </row>
    <row r="126" spans="1:54" s="5" customFormat="1" ht="12.75">
      <c r="A126" s="144">
        <v>8</v>
      </c>
      <c r="B126" s="79" t="s">
        <v>61</v>
      </c>
      <c r="C126" s="63">
        <v>10</v>
      </c>
      <c r="D126" s="63" t="s">
        <v>62</v>
      </c>
      <c r="E126" s="63" t="s">
        <v>66</v>
      </c>
      <c r="F126" s="63" t="s">
        <v>110</v>
      </c>
      <c r="G126" s="63">
        <v>35</v>
      </c>
      <c r="H126" s="63" t="s">
        <v>65</v>
      </c>
      <c r="I126" s="63" t="s">
        <v>66</v>
      </c>
      <c r="J126" s="63"/>
      <c r="K126" s="80">
        <v>42714</v>
      </c>
      <c r="L126" s="65">
        <v>42613</v>
      </c>
      <c r="M126" s="65">
        <f t="shared" si="76"/>
        <v>45535</v>
      </c>
      <c r="N126" s="65">
        <v>42614</v>
      </c>
      <c r="O126" s="158" t="str">
        <f t="shared" si="57"/>
        <v>1</v>
      </c>
      <c r="P126" s="66">
        <f t="shared" si="47"/>
        <v>90</v>
      </c>
      <c r="Q126" s="162" t="s">
        <v>353</v>
      </c>
      <c r="R126" s="66"/>
      <c r="S126" s="67">
        <v>120</v>
      </c>
      <c r="T126" s="81">
        <v>5838465</v>
      </c>
      <c r="U126" s="69">
        <v>3</v>
      </c>
      <c r="V126" s="69">
        <v>2017</v>
      </c>
      <c r="W126" s="82"/>
      <c r="X126" s="82">
        <f t="shared" si="48"/>
        <v>10</v>
      </c>
      <c r="Y126" s="82">
        <f t="shared" si="49"/>
        <v>22</v>
      </c>
      <c r="Z126" s="70">
        <f t="shared" si="58"/>
        <v>34</v>
      </c>
      <c r="AA126" s="70">
        <f t="shared" si="58"/>
        <v>46</v>
      </c>
      <c r="AB126" s="70">
        <f t="shared" si="50"/>
        <v>51</v>
      </c>
      <c r="AC126" s="71">
        <f t="shared" si="51"/>
        <v>39</v>
      </c>
      <c r="AD126" s="69">
        <f t="shared" si="68"/>
        <v>64871.833333333336</v>
      </c>
      <c r="AE126" s="82">
        <f>+(T126/P126)*W126</f>
        <v>0</v>
      </c>
      <c r="AF126" s="82">
        <f t="shared" si="70"/>
        <v>648718.33333333337</v>
      </c>
      <c r="AG126" s="82">
        <f t="shared" si="52"/>
        <v>648718.33333333337</v>
      </c>
      <c r="AH126" s="82">
        <f t="shared" si="71"/>
        <v>778462</v>
      </c>
      <c r="AI126" s="70">
        <f t="shared" si="53"/>
        <v>1427180.3333333335</v>
      </c>
      <c r="AJ126" s="70">
        <f t="shared" si="72"/>
        <v>4411284.666666666</v>
      </c>
      <c r="AK126" s="72">
        <f t="shared" si="59"/>
        <v>778462</v>
      </c>
      <c r="AL126" s="72">
        <f t="shared" si="43"/>
        <v>2205642.3333333335</v>
      </c>
      <c r="AM126" s="73">
        <f t="shared" si="73"/>
        <v>3632822.6666666665</v>
      </c>
      <c r="AO126" s="73">
        <f t="shared" si="44"/>
        <v>64871.833333333336</v>
      </c>
      <c r="AP126" s="72">
        <f t="shared" si="45"/>
        <v>778462</v>
      </c>
      <c r="AQ126" s="73">
        <f t="shared" si="75"/>
        <v>778462</v>
      </c>
      <c r="AR126" s="73">
        <f t="shared" si="75"/>
        <v>778462</v>
      </c>
      <c r="AS126" s="73">
        <f t="shared" si="75"/>
        <v>778462</v>
      </c>
      <c r="AT126" s="73">
        <f t="shared" si="75"/>
        <v>778462</v>
      </c>
      <c r="AU126" s="74">
        <f t="shared" si="46"/>
        <v>518974.66666666669</v>
      </c>
      <c r="AW126" s="75">
        <f t="shared" si="74"/>
        <v>778462</v>
      </c>
      <c r="AX126" s="76">
        <f t="shared" si="61"/>
        <v>2984104.3333333335</v>
      </c>
      <c r="AY126" s="77">
        <f t="shared" si="77"/>
        <v>2854360.6666666665</v>
      </c>
      <c r="AZ126" s="75">
        <f t="shared" si="54"/>
        <v>324359.16666666669</v>
      </c>
      <c r="BA126" s="76">
        <f t="shared" si="55"/>
        <v>3308463.5</v>
      </c>
      <c r="BB126" s="78">
        <f t="shared" si="56"/>
        <v>2530001.5</v>
      </c>
    </row>
    <row r="127" spans="1:54" s="5" customFormat="1" ht="12.75">
      <c r="A127" s="144">
        <v>8</v>
      </c>
      <c r="B127" s="79" t="s">
        <v>61</v>
      </c>
      <c r="C127" s="63">
        <v>11</v>
      </c>
      <c r="D127" s="63" t="s">
        <v>62</v>
      </c>
      <c r="E127" s="63" t="s">
        <v>66</v>
      </c>
      <c r="F127" s="63" t="s">
        <v>110</v>
      </c>
      <c r="G127" s="63">
        <v>36</v>
      </c>
      <c r="H127" s="63" t="s">
        <v>65</v>
      </c>
      <c r="I127" s="63" t="s">
        <v>66</v>
      </c>
      <c r="J127" s="63"/>
      <c r="K127" s="80">
        <v>42714</v>
      </c>
      <c r="L127" s="65">
        <v>42613</v>
      </c>
      <c r="M127" s="65">
        <f t="shared" si="76"/>
        <v>45535</v>
      </c>
      <c r="N127" s="65">
        <v>42614</v>
      </c>
      <c r="O127" s="158" t="str">
        <f t="shared" si="57"/>
        <v>1</v>
      </c>
      <c r="P127" s="66">
        <f t="shared" si="47"/>
        <v>90</v>
      </c>
      <c r="Q127" s="162" t="s">
        <v>353</v>
      </c>
      <c r="R127" s="66"/>
      <c r="S127" s="67">
        <v>120</v>
      </c>
      <c r="T127" s="81">
        <v>1700000</v>
      </c>
      <c r="U127" s="69">
        <v>3</v>
      </c>
      <c r="V127" s="69">
        <v>2017</v>
      </c>
      <c r="W127" s="82"/>
      <c r="X127" s="82">
        <f t="shared" si="48"/>
        <v>10</v>
      </c>
      <c r="Y127" s="82">
        <f t="shared" si="49"/>
        <v>22</v>
      </c>
      <c r="Z127" s="70">
        <f t="shared" si="58"/>
        <v>34</v>
      </c>
      <c r="AA127" s="70">
        <f t="shared" si="58"/>
        <v>46</v>
      </c>
      <c r="AB127" s="70">
        <f t="shared" si="50"/>
        <v>51</v>
      </c>
      <c r="AC127" s="71">
        <f t="shared" si="51"/>
        <v>39</v>
      </c>
      <c r="AD127" s="69">
        <f t="shared" si="68"/>
        <v>18888.888888888891</v>
      </c>
      <c r="AE127" s="82">
        <f>+(T127/P127)*W127</f>
        <v>0</v>
      </c>
      <c r="AF127" s="82">
        <f t="shared" si="70"/>
        <v>188888.88888888891</v>
      </c>
      <c r="AG127" s="82">
        <f t="shared" si="52"/>
        <v>188888.88888888891</v>
      </c>
      <c r="AH127" s="82">
        <f t="shared" si="71"/>
        <v>226666.66666666669</v>
      </c>
      <c r="AI127" s="70">
        <f t="shared" si="53"/>
        <v>415555.55555555562</v>
      </c>
      <c r="AJ127" s="70">
        <f t="shared" si="72"/>
        <v>1284444.4444444445</v>
      </c>
      <c r="AK127" s="72">
        <f t="shared" si="59"/>
        <v>226666.66666666669</v>
      </c>
      <c r="AL127" s="72">
        <f t="shared" si="43"/>
        <v>642222.22222222225</v>
      </c>
      <c r="AM127" s="73">
        <f t="shared" si="73"/>
        <v>1057777.7777777778</v>
      </c>
      <c r="AO127" s="73">
        <f t="shared" si="44"/>
        <v>18888.888888888891</v>
      </c>
      <c r="AP127" s="72">
        <f t="shared" si="45"/>
        <v>226666.66666666669</v>
      </c>
      <c r="AQ127" s="73">
        <f t="shared" si="75"/>
        <v>226666.66666666669</v>
      </c>
      <c r="AR127" s="73">
        <f t="shared" si="75"/>
        <v>226666.66666666669</v>
      </c>
      <c r="AS127" s="73">
        <f t="shared" si="75"/>
        <v>226666.66666666669</v>
      </c>
      <c r="AT127" s="73">
        <f t="shared" si="75"/>
        <v>226666.66666666669</v>
      </c>
      <c r="AU127" s="74">
        <f t="shared" si="46"/>
        <v>151111.11111111112</v>
      </c>
      <c r="AW127" s="75">
        <f t="shared" si="74"/>
        <v>226666.66666666669</v>
      </c>
      <c r="AX127" s="76">
        <f t="shared" si="61"/>
        <v>868888.88888888899</v>
      </c>
      <c r="AY127" s="77">
        <f t="shared" si="77"/>
        <v>831111.11111111101</v>
      </c>
      <c r="AZ127" s="75">
        <f t="shared" si="54"/>
        <v>94444.444444444453</v>
      </c>
      <c r="BA127" s="76">
        <f t="shared" si="55"/>
        <v>963333.33333333349</v>
      </c>
      <c r="BB127" s="78">
        <f t="shared" si="56"/>
        <v>736666.66666666651</v>
      </c>
    </row>
    <row r="128" spans="1:54" s="5" customFormat="1" ht="12.75">
      <c r="A128" s="144">
        <v>8</v>
      </c>
      <c r="B128" s="79" t="s">
        <v>61</v>
      </c>
      <c r="C128" s="62">
        <v>110</v>
      </c>
      <c r="D128" s="62" t="s">
        <v>62</v>
      </c>
      <c r="E128" s="63" t="s">
        <v>158</v>
      </c>
      <c r="F128" s="63" t="s">
        <v>159</v>
      </c>
      <c r="G128" s="63">
        <v>24</v>
      </c>
      <c r="H128" s="63" t="s">
        <v>65</v>
      </c>
      <c r="I128" s="63" t="s">
        <v>66</v>
      </c>
      <c r="J128" s="63"/>
      <c r="K128" s="80">
        <v>42731</v>
      </c>
      <c r="L128" s="65">
        <v>42613</v>
      </c>
      <c r="M128" s="65">
        <f t="shared" si="76"/>
        <v>45535</v>
      </c>
      <c r="N128" s="65">
        <v>42614</v>
      </c>
      <c r="O128" s="158" t="str">
        <f t="shared" si="57"/>
        <v>1</v>
      </c>
      <c r="P128" s="66">
        <f t="shared" si="47"/>
        <v>90</v>
      </c>
      <c r="Q128" s="162" t="s">
        <v>353</v>
      </c>
      <c r="R128" s="66"/>
      <c r="S128" s="67">
        <v>120</v>
      </c>
      <c r="T128" s="81">
        <v>48739</v>
      </c>
      <c r="U128" s="69">
        <v>3</v>
      </c>
      <c r="V128" s="69">
        <v>2017</v>
      </c>
      <c r="W128" s="70"/>
      <c r="X128" s="70">
        <f t="shared" si="48"/>
        <v>10</v>
      </c>
      <c r="Y128" s="70">
        <f t="shared" si="49"/>
        <v>22</v>
      </c>
      <c r="Z128" s="70">
        <f t="shared" si="58"/>
        <v>34</v>
      </c>
      <c r="AA128" s="70">
        <f t="shared" si="58"/>
        <v>46</v>
      </c>
      <c r="AB128" s="70">
        <f t="shared" si="50"/>
        <v>51</v>
      </c>
      <c r="AC128" s="71">
        <f t="shared" si="51"/>
        <v>39</v>
      </c>
      <c r="AD128" s="71">
        <f t="shared" si="68"/>
        <v>541.54444444444448</v>
      </c>
      <c r="AE128" s="70">
        <f>+W128*AD128</f>
        <v>0</v>
      </c>
      <c r="AF128" s="72">
        <f t="shared" si="70"/>
        <v>5415.4444444444453</v>
      </c>
      <c r="AG128" s="70">
        <f t="shared" si="52"/>
        <v>5415.4444444444453</v>
      </c>
      <c r="AH128" s="70">
        <f t="shared" si="71"/>
        <v>6498.5333333333338</v>
      </c>
      <c r="AI128" s="70">
        <f t="shared" si="53"/>
        <v>11913.977777777778</v>
      </c>
      <c r="AJ128" s="70">
        <f t="shared" si="72"/>
        <v>36825.022222222222</v>
      </c>
      <c r="AK128" s="72">
        <f t="shared" si="59"/>
        <v>6498.5333333333338</v>
      </c>
      <c r="AL128" s="72">
        <f t="shared" si="43"/>
        <v>18412.511111111111</v>
      </c>
      <c r="AM128" s="73">
        <f t="shared" si="73"/>
        <v>30326.488888888889</v>
      </c>
      <c r="AO128" s="73">
        <f t="shared" si="44"/>
        <v>541.54444444444448</v>
      </c>
      <c r="AP128" s="72">
        <f t="shared" si="45"/>
        <v>6498.5333333333338</v>
      </c>
      <c r="AQ128" s="73">
        <f t="shared" si="75"/>
        <v>6498.5333333333338</v>
      </c>
      <c r="AR128" s="73">
        <f t="shared" si="75"/>
        <v>6498.5333333333338</v>
      </c>
      <c r="AS128" s="73">
        <f t="shared" si="75"/>
        <v>6498.5333333333338</v>
      </c>
      <c r="AT128" s="73">
        <f t="shared" si="75"/>
        <v>6498.5333333333338</v>
      </c>
      <c r="AU128" s="74">
        <f t="shared" si="46"/>
        <v>4332.3555555555558</v>
      </c>
      <c r="AW128" s="75">
        <f t="shared" si="74"/>
        <v>6498.5333333333338</v>
      </c>
      <c r="AX128" s="76">
        <f t="shared" si="61"/>
        <v>24911.044444444444</v>
      </c>
      <c r="AY128" s="77">
        <f t="shared" si="77"/>
        <v>23827.955555555556</v>
      </c>
      <c r="AZ128" s="75">
        <f t="shared" si="54"/>
        <v>2707.7222222222226</v>
      </c>
      <c r="BA128" s="76">
        <f t="shared" si="55"/>
        <v>27618.766666666666</v>
      </c>
      <c r="BB128" s="78">
        <f t="shared" si="56"/>
        <v>21120.233333333334</v>
      </c>
    </row>
    <row r="129" spans="1:54" s="5" customFormat="1" ht="12.75">
      <c r="A129" s="144">
        <v>8</v>
      </c>
      <c r="B129" s="79" t="s">
        <v>61</v>
      </c>
      <c r="C129" s="62">
        <v>110</v>
      </c>
      <c r="D129" s="62" t="s">
        <v>62</v>
      </c>
      <c r="E129" s="63" t="s">
        <v>158</v>
      </c>
      <c r="F129" s="63" t="s">
        <v>159</v>
      </c>
      <c r="G129" s="63">
        <v>24</v>
      </c>
      <c r="H129" s="63" t="s">
        <v>65</v>
      </c>
      <c r="I129" s="63" t="s">
        <v>66</v>
      </c>
      <c r="J129" s="63"/>
      <c r="K129" s="80">
        <v>42731</v>
      </c>
      <c r="L129" s="65">
        <v>42613</v>
      </c>
      <c r="M129" s="65">
        <f t="shared" si="76"/>
        <v>45535</v>
      </c>
      <c r="N129" s="65">
        <v>42614</v>
      </c>
      <c r="O129" s="158" t="str">
        <f t="shared" si="57"/>
        <v>1</v>
      </c>
      <c r="P129" s="66">
        <f t="shared" si="47"/>
        <v>90</v>
      </c>
      <c r="Q129" s="162" t="s">
        <v>353</v>
      </c>
      <c r="R129" s="66"/>
      <c r="S129" s="67">
        <v>120</v>
      </c>
      <c r="T129" s="81">
        <v>48739</v>
      </c>
      <c r="U129" s="69">
        <v>3</v>
      </c>
      <c r="V129" s="69">
        <v>2017</v>
      </c>
      <c r="W129" s="70"/>
      <c r="X129" s="70">
        <f t="shared" si="48"/>
        <v>10</v>
      </c>
      <c r="Y129" s="70">
        <f t="shared" si="49"/>
        <v>22</v>
      </c>
      <c r="Z129" s="70">
        <f t="shared" si="58"/>
        <v>34</v>
      </c>
      <c r="AA129" s="70">
        <f t="shared" si="58"/>
        <v>46</v>
      </c>
      <c r="AB129" s="70">
        <f t="shared" si="50"/>
        <v>51</v>
      </c>
      <c r="AC129" s="71">
        <f t="shared" si="51"/>
        <v>39</v>
      </c>
      <c r="AD129" s="71">
        <f t="shared" si="68"/>
        <v>541.54444444444448</v>
      </c>
      <c r="AE129" s="70">
        <f>+W129*AD129</f>
        <v>0</v>
      </c>
      <c r="AF129" s="72">
        <f t="shared" si="70"/>
        <v>5415.4444444444453</v>
      </c>
      <c r="AG129" s="70">
        <f t="shared" si="52"/>
        <v>5415.4444444444453</v>
      </c>
      <c r="AH129" s="70">
        <f t="shared" si="71"/>
        <v>6498.5333333333338</v>
      </c>
      <c r="AI129" s="70">
        <f t="shared" si="53"/>
        <v>11913.977777777778</v>
      </c>
      <c r="AJ129" s="70">
        <f t="shared" si="72"/>
        <v>36825.022222222222</v>
      </c>
      <c r="AK129" s="72">
        <f t="shared" si="59"/>
        <v>6498.5333333333338</v>
      </c>
      <c r="AL129" s="72">
        <f t="shared" si="43"/>
        <v>18412.511111111111</v>
      </c>
      <c r="AM129" s="73">
        <f t="shared" si="73"/>
        <v>30326.488888888889</v>
      </c>
      <c r="AO129" s="73">
        <f t="shared" si="44"/>
        <v>541.54444444444448</v>
      </c>
      <c r="AP129" s="72">
        <f t="shared" si="45"/>
        <v>6498.5333333333338</v>
      </c>
      <c r="AQ129" s="73">
        <f t="shared" si="75"/>
        <v>6498.5333333333338</v>
      </c>
      <c r="AR129" s="73">
        <f t="shared" si="75"/>
        <v>6498.5333333333338</v>
      </c>
      <c r="AS129" s="73">
        <f t="shared" si="75"/>
        <v>6498.5333333333338</v>
      </c>
      <c r="AT129" s="73">
        <f t="shared" si="75"/>
        <v>6498.5333333333338</v>
      </c>
      <c r="AU129" s="74">
        <f t="shared" si="46"/>
        <v>4332.3555555555558</v>
      </c>
      <c r="AW129" s="75">
        <f t="shared" si="74"/>
        <v>6498.5333333333338</v>
      </c>
      <c r="AX129" s="76">
        <f t="shared" si="61"/>
        <v>24911.044444444444</v>
      </c>
      <c r="AY129" s="77">
        <f t="shared" si="77"/>
        <v>23827.955555555556</v>
      </c>
      <c r="AZ129" s="75">
        <f t="shared" si="54"/>
        <v>2707.7222222222226</v>
      </c>
      <c r="BA129" s="76">
        <f t="shared" si="55"/>
        <v>27618.766666666666</v>
      </c>
      <c r="BB129" s="78">
        <f t="shared" si="56"/>
        <v>21120.233333333334</v>
      </c>
    </row>
    <row r="130" spans="1:54" s="5" customFormat="1" ht="12.75">
      <c r="A130" s="144">
        <v>8</v>
      </c>
      <c r="B130" s="79" t="s">
        <v>61</v>
      </c>
      <c r="C130" s="63">
        <v>12</v>
      </c>
      <c r="D130" s="63" t="s">
        <v>62</v>
      </c>
      <c r="E130" s="63" t="s">
        <v>66</v>
      </c>
      <c r="F130" s="63" t="s">
        <v>110</v>
      </c>
      <c r="G130" s="63">
        <v>39</v>
      </c>
      <c r="H130" s="63" t="s">
        <v>65</v>
      </c>
      <c r="I130" s="63" t="s">
        <v>66</v>
      </c>
      <c r="J130" s="63"/>
      <c r="K130" s="80">
        <v>42733</v>
      </c>
      <c r="L130" s="65">
        <v>42613</v>
      </c>
      <c r="M130" s="65">
        <f t="shared" si="76"/>
        <v>45535</v>
      </c>
      <c r="N130" s="65">
        <v>42614</v>
      </c>
      <c r="O130" s="158" t="str">
        <f t="shared" si="57"/>
        <v>1</v>
      </c>
      <c r="P130" s="66">
        <f t="shared" si="47"/>
        <v>90</v>
      </c>
      <c r="Q130" s="162" t="s">
        <v>353</v>
      </c>
      <c r="R130" s="66"/>
      <c r="S130" s="67">
        <v>120</v>
      </c>
      <c r="T130" s="81">
        <v>500000</v>
      </c>
      <c r="U130" s="69">
        <v>3</v>
      </c>
      <c r="V130" s="69">
        <v>2017</v>
      </c>
      <c r="W130" s="82"/>
      <c r="X130" s="82">
        <f t="shared" si="48"/>
        <v>10</v>
      </c>
      <c r="Y130" s="82">
        <f t="shared" si="49"/>
        <v>22</v>
      </c>
      <c r="Z130" s="70">
        <f t="shared" si="58"/>
        <v>34</v>
      </c>
      <c r="AA130" s="70">
        <f t="shared" si="58"/>
        <v>46</v>
      </c>
      <c r="AB130" s="70">
        <f t="shared" si="50"/>
        <v>51</v>
      </c>
      <c r="AC130" s="71">
        <f t="shared" si="51"/>
        <v>39</v>
      </c>
      <c r="AD130" s="69">
        <f t="shared" si="68"/>
        <v>5555.5555555555557</v>
      </c>
      <c r="AE130" s="82">
        <f>+(T130/P130)*W130</f>
        <v>0</v>
      </c>
      <c r="AF130" s="82">
        <f t="shared" si="70"/>
        <v>55555.555555555555</v>
      </c>
      <c r="AG130" s="82">
        <f t="shared" si="52"/>
        <v>55555.555555555555</v>
      </c>
      <c r="AH130" s="82">
        <f t="shared" si="71"/>
        <v>66666.666666666672</v>
      </c>
      <c r="AI130" s="70">
        <f t="shared" si="53"/>
        <v>122222.22222222222</v>
      </c>
      <c r="AJ130" s="70">
        <f t="shared" si="72"/>
        <v>377777.77777777775</v>
      </c>
      <c r="AK130" s="72">
        <f t="shared" si="59"/>
        <v>66666.666666666672</v>
      </c>
      <c r="AL130" s="72">
        <f t="shared" si="43"/>
        <v>188888.88888888888</v>
      </c>
      <c r="AM130" s="73">
        <f t="shared" si="73"/>
        <v>311111.11111111112</v>
      </c>
      <c r="AO130" s="73">
        <f t="shared" si="44"/>
        <v>5555.5555555555557</v>
      </c>
      <c r="AP130" s="72">
        <f t="shared" si="45"/>
        <v>66666.666666666672</v>
      </c>
      <c r="AQ130" s="73">
        <f t="shared" si="75"/>
        <v>66666.666666666672</v>
      </c>
      <c r="AR130" s="73">
        <f t="shared" si="75"/>
        <v>66666.666666666672</v>
      </c>
      <c r="AS130" s="73">
        <f t="shared" si="75"/>
        <v>66666.666666666672</v>
      </c>
      <c r="AT130" s="73">
        <f t="shared" si="75"/>
        <v>66666.666666666672</v>
      </c>
      <c r="AU130" s="74">
        <f t="shared" si="46"/>
        <v>44444.444444444445</v>
      </c>
      <c r="AW130" s="75">
        <f t="shared" si="74"/>
        <v>66666.666666666672</v>
      </c>
      <c r="AX130" s="76">
        <f t="shared" si="61"/>
        <v>255555.55555555556</v>
      </c>
      <c r="AY130" s="77">
        <f t="shared" si="77"/>
        <v>244444.44444444444</v>
      </c>
      <c r="AZ130" s="75">
        <f t="shared" si="54"/>
        <v>27777.777777777777</v>
      </c>
      <c r="BA130" s="76">
        <f t="shared" si="55"/>
        <v>283333.33333333331</v>
      </c>
      <c r="BB130" s="78">
        <f t="shared" si="56"/>
        <v>216666.66666666669</v>
      </c>
    </row>
    <row r="131" spans="1:54" s="5" customFormat="1" ht="12.75">
      <c r="A131" s="144">
        <v>8</v>
      </c>
      <c r="B131" s="79" t="s">
        <v>61</v>
      </c>
      <c r="C131" s="62">
        <v>146</v>
      </c>
      <c r="D131" s="62" t="s">
        <v>62</v>
      </c>
      <c r="E131" s="63" t="s">
        <v>160</v>
      </c>
      <c r="F131" s="63" t="s">
        <v>71</v>
      </c>
      <c r="G131" s="63">
        <v>584</v>
      </c>
      <c r="H131" s="63" t="s">
        <v>65</v>
      </c>
      <c r="I131" s="63" t="s">
        <v>66</v>
      </c>
      <c r="J131" s="62"/>
      <c r="K131" s="64">
        <v>42747</v>
      </c>
      <c r="L131" s="65">
        <v>42613</v>
      </c>
      <c r="M131" s="65">
        <f t="shared" si="76"/>
        <v>45535</v>
      </c>
      <c r="N131" s="65">
        <v>42614</v>
      </c>
      <c r="O131" s="158" t="str">
        <f t="shared" si="57"/>
        <v>1</v>
      </c>
      <c r="P131" s="66">
        <f t="shared" si="47"/>
        <v>90</v>
      </c>
      <c r="Q131" s="162" t="s">
        <v>353</v>
      </c>
      <c r="R131" s="66"/>
      <c r="S131" s="67">
        <v>120</v>
      </c>
      <c r="T131" s="81">
        <v>1200000</v>
      </c>
      <c r="U131" s="69">
        <v>3</v>
      </c>
      <c r="V131" s="69">
        <v>2017</v>
      </c>
      <c r="W131" s="70"/>
      <c r="X131" s="70">
        <f t="shared" si="48"/>
        <v>10</v>
      </c>
      <c r="Y131" s="70">
        <f t="shared" si="49"/>
        <v>22</v>
      </c>
      <c r="Z131" s="70">
        <f t="shared" si="58"/>
        <v>34</v>
      </c>
      <c r="AA131" s="70">
        <f t="shared" si="58"/>
        <v>46</v>
      </c>
      <c r="AB131" s="70">
        <f t="shared" si="50"/>
        <v>51</v>
      </c>
      <c r="AC131" s="71">
        <f t="shared" si="51"/>
        <v>39</v>
      </c>
      <c r="AD131" s="71">
        <f t="shared" si="68"/>
        <v>13333.333333333334</v>
      </c>
      <c r="AE131" s="70">
        <f>+W131*AD131</f>
        <v>0</v>
      </c>
      <c r="AF131" s="72">
        <f t="shared" si="70"/>
        <v>133333.33333333334</v>
      </c>
      <c r="AG131" s="70">
        <f t="shared" si="52"/>
        <v>133333.33333333334</v>
      </c>
      <c r="AH131" s="70">
        <f t="shared" si="71"/>
        <v>160000</v>
      </c>
      <c r="AI131" s="70">
        <f t="shared" si="53"/>
        <v>293333.33333333337</v>
      </c>
      <c r="AJ131" s="70">
        <f t="shared" si="72"/>
        <v>906666.66666666663</v>
      </c>
      <c r="AK131" s="72">
        <f t="shared" si="59"/>
        <v>160000</v>
      </c>
      <c r="AL131" s="72">
        <f t="shared" si="43"/>
        <v>453333.33333333337</v>
      </c>
      <c r="AM131" s="73">
        <f t="shared" si="73"/>
        <v>746666.66666666663</v>
      </c>
      <c r="AO131" s="73">
        <f t="shared" si="44"/>
        <v>13333.333333333334</v>
      </c>
      <c r="AP131" s="72">
        <f t="shared" si="45"/>
        <v>160000</v>
      </c>
      <c r="AQ131" s="73">
        <f t="shared" si="75"/>
        <v>160000</v>
      </c>
      <c r="AR131" s="73">
        <f t="shared" si="75"/>
        <v>160000</v>
      </c>
      <c r="AS131" s="73">
        <f t="shared" si="75"/>
        <v>160000</v>
      </c>
      <c r="AT131" s="73">
        <f t="shared" si="75"/>
        <v>160000</v>
      </c>
      <c r="AU131" s="74">
        <f t="shared" si="46"/>
        <v>106666.66666666667</v>
      </c>
      <c r="AW131" s="75">
        <f t="shared" si="74"/>
        <v>160000</v>
      </c>
      <c r="AX131" s="76">
        <f t="shared" si="61"/>
        <v>613333.33333333337</v>
      </c>
      <c r="AY131" s="77">
        <f t="shared" si="77"/>
        <v>586666.66666666663</v>
      </c>
      <c r="AZ131" s="75">
        <f t="shared" si="54"/>
        <v>66666.666666666672</v>
      </c>
      <c r="BA131" s="76">
        <f t="shared" si="55"/>
        <v>680000</v>
      </c>
      <c r="BB131" s="78">
        <f t="shared" si="56"/>
        <v>520000</v>
      </c>
    </row>
    <row r="132" spans="1:54" s="88" customFormat="1" ht="11.25" customHeight="1">
      <c r="A132" s="144">
        <v>8</v>
      </c>
      <c r="B132" s="61" t="s">
        <v>61</v>
      </c>
      <c r="C132" s="67">
        <v>69</v>
      </c>
      <c r="D132" s="67" t="s">
        <v>62</v>
      </c>
      <c r="E132" s="67" t="s">
        <v>66</v>
      </c>
      <c r="F132" s="67" t="s">
        <v>110</v>
      </c>
      <c r="G132" s="67">
        <v>40</v>
      </c>
      <c r="H132" s="67" t="s">
        <v>65</v>
      </c>
      <c r="I132" s="63" t="s">
        <v>66</v>
      </c>
      <c r="J132" s="63"/>
      <c r="K132" s="65">
        <v>42765</v>
      </c>
      <c r="L132" s="65">
        <v>42613</v>
      </c>
      <c r="M132" s="65">
        <f t="shared" si="76"/>
        <v>45535</v>
      </c>
      <c r="N132" s="65">
        <v>42614</v>
      </c>
      <c r="O132" s="158" t="str">
        <f t="shared" si="57"/>
        <v>1</v>
      </c>
      <c r="P132" s="66">
        <f t="shared" si="47"/>
        <v>90</v>
      </c>
      <c r="Q132" s="162" t="s">
        <v>353</v>
      </c>
      <c r="R132" s="66"/>
      <c r="S132" s="67">
        <v>120</v>
      </c>
      <c r="T132" s="87">
        <v>2325000</v>
      </c>
      <c r="U132" s="69">
        <v>3</v>
      </c>
      <c r="V132" s="69">
        <v>2017</v>
      </c>
      <c r="W132" s="69">
        <v>0</v>
      </c>
      <c r="X132" s="69">
        <f t="shared" si="48"/>
        <v>10</v>
      </c>
      <c r="Y132" s="69">
        <f t="shared" si="49"/>
        <v>22</v>
      </c>
      <c r="Z132" s="70">
        <f t="shared" si="58"/>
        <v>34</v>
      </c>
      <c r="AA132" s="70">
        <f t="shared" si="58"/>
        <v>46</v>
      </c>
      <c r="AB132" s="70">
        <f t="shared" si="50"/>
        <v>51</v>
      </c>
      <c r="AC132" s="71">
        <f t="shared" si="51"/>
        <v>39</v>
      </c>
      <c r="AD132" s="69">
        <f t="shared" si="68"/>
        <v>25833.333333333332</v>
      </c>
      <c r="AE132" s="82">
        <f>+(T132/P132)*W132</f>
        <v>0</v>
      </c>
      <c r="AF132" s="82">
        <f t="shared" si="70"/>
        <v>258333.33333333331</v>
      </c>
      <c r="AG132" s="82">
        <f t="shared" si="52"/>
        <v>258333.33333333331</v>
      </c>
      <c r="AH132" s="69">
        <f t="shared" si="71"/>
        <v>310000</v>
      </c>
      <c r="AI132" s="70">
        <f t="shared" si="53"/>
        <v>568333.33333333326</v>
      </c>
      <c r="AJ132" s="70">
        <f t="shared" si="72"/>
        <v>1756666.6666666667</v>
      </c>
      <c r="AK132" s="72">
        <f t="shared" si="59"/>
        <v>310000</v>
      </c>
      <c r="AL132" s="72">
        <f t="shared" si="43"/>
        <v>878333.33333333326</v>
      </c>
      <c r="AM132" s="73">
        <f t="shared" si="73"/>
        <v>1446666.6666666667</v>
      </c>
      <c r="AO132" s="73">
        <f t="shared" si="44"/>
        <v>25833.333333333332</v>
      </c>
      <c r="AP132" s="72">
        <f t="shared" si="45"/>
        <v>310000</v>
      </c>
      <c r="AQ132" s="73">
        <f t="shared" si="75"/>
        <v>310000</v>
      </c>
      <c r="AR132" s="73">
        <f t="shared" si="75"/>
        <v>310000</v>
      </c>
      <c r="AS132" s="73">
        <f t="shared" si="75"/>
        <v>310000</v>
      </c>
      <c r="AT132" s="73">
        <f t="shared" si="75"/>
        <v>310000</v>
      </c>
      <c r="AU132" s="74">
        <f t="shared" si="46"/>
        <v>206666.66666666666</v>
      </c>
      <c r="AW132" s="75">
        <f t="shared" si="74"/>
        <v>310000</v>
      </c>
      <c r="AX132" s="76">
        <f t="shared" si="61"/>
        <v>1188333.3333333333</v>
      </c>
      <c r="AY132" s="77">
        <f t="shared" si="77"/>
        <v>1136666.6666666667</v>
      </c>
      <c r="AZ132" s="75">
        <f t="shared" si="54"/>
        <v>129166.66666666666</v>
      </c>
      <c r="BA132" s="76">
        <f t="shared" si="55"/>
        <v>1317500</v>
      </c>
      <c r="BB132" s="78">
        <f t="shared" si="56"/>
        <v>1007500</v>
      </c>
    </row>
    <row r="133" spans="1:54" s="88" customFormat="1" ht="11.25" customHeight="1">
      <c r="A133" s="144">
        <v>8</v>
      </c>
      <c r="B133" s="79" t="s">
        <v>61</v>
      </c>
      <c r="C133" s="67">
        <v>70</v>
      </c>
      <c r="D133" s="67" t="s">
        <v>62</v>
      </c>
      <c r="E133" s="67" t="s">
        <v>66</v>
      </c>
      <c r="F133" s="67" t="s">
        <v>110</v>
      </c>
      <c r="G133" s="67">
        <v>41</v>
      </c>
      <c r="H133" s="67" t="s">
        <v>65</v>
      </c>
      <c r="I133" s="63" t="s">
        <v>66</v>
      </c>
      <c r="J133" s="63"/>
      <c r="K133" s="65">
        <v>42779</v>
      </c>
      <c r="L133" s="65">
        <v>42613</v>
      </c>
      <c r="M133" s="65">
        <f t="shared" si="76"/>
        <v>45535</v>
      </c>
      <c r="N133" s="65">
        <v>42614</v>
      </c>
      <c r="O133" s="158" t="str">
        <f t="shared" si="57"/>
        <v>1</v>
      </c>
      <c r="P133" s="66">
        <f t="shared" si="47"/>
        <v>90</v>
      </c>
      <c r="Q133" s="162" t="s">
        <v>353</v>
      </c>
      <c r="R133" s="66"/>
      <c r="S133" s="67">
        <v>120</v>
      </c>
      <c r="T133" s="87">
        <v>320000</v>
      </c>
      <c r="U133" s="69">
        <v>3</v>
      </c>
      <c r="V133" s="69">
        <f>+YEAR(K133)</f>
        <v>2017</v>
      </c>
      <c r="W133" s="69">
        <v>0</v>
      </c>
      <c r="X133" s="69">
        <f t="shared" si="48"/>
        <v>10</v>
      </c>
      <c r="Y133" s="69">
        <f t="shared" si="49"/>
        <v>22</v>
      </c>
      <c r="Z133" s="70">
        <f t="shared" si="58"/>
        <v>34</v>
      </c>
      <c r="AA133" s="70">
        <f t="shared" si="58"/>
        <v>46</v>
      </c>
      <c r="AB133" s="70">
        <f t="shared" si="50"/>
        <v>51</v>
      </c>
      <c r="AC133" s="71">
        <f t="shared" si="51"/>
        <v>39</v>
      </c>
      <c r="AD133" s="69">
        <f t="shared" si="68"/>
        <v>3555.5555555555557</v>
      </c>
      <c r="AE133" s="82">
        <f>+(T133/P133)*W133</f>
        <v>0</v>
      </c>
      <c r="AF133" s="82">
        <f t="shared" si="70"/>
        <v>35555.555555555555</v>
      </c>
      <c r="AG133" s="82">
        <f t="shared" si="52"/>
        <v>35555.555555555555</v>
      </c>
      <c r="AH133" s="69">
        <f t="shared" si="71"/>
        <v>42666.666666666672</v>
      </c>
      <c r="AI133" s="70">
        <f t="shared" si="53"/>
        <v>78222.222222222219</v>
      </c>
      <c r="AJ133" s="70">
        <f t="shared" si="72"/>
        <v>241777.77777777778</v>
      </c>
      <c r="AK133" s="72">
        <f t="shared" si="59"/>
        <v>42666.666666666672</v>
      </c>
      <c r="AL133" s="72">
        <f t="shared" si="43"/>
        <v>120888.88888888889</v>
      </c>
      <c r="AM133" s="73">
        <f t="shared" si="73"/>
        <v>199111.11111111112</v>
      </c>
      <c r="AO133" s="73">
        <f t="shared" si="44"/>
        <v>3555.5555555555557</v>
      </c>
      <c r="AP133" s="72">
        <f t="shared" si="45"/>
        <v>42666.666666666672</v>
      </c>
      <c r="AQ133" s="73">
        <f t="shared" si="75"/>
        <v>42666.666666666672</v>
      </c>
      <c r="AR133" s="73">
        <f t="shared" si="75"/>
        <v>42666.666666666672</v>
      </c>
      <c r="AS133" s="73">
        <f t="shared" si="75"/>
        <v>42666.666666666672</v>
      </c>
      <c r="AT133" s="73">
        <f t="shared" si="75"/>
        <v>42666.666666666672</v>
      </c>
      <c r="AU133" s="74">
        <f t="shared" si="46"/>
        <v>28444.444444444445</v>
      </c>
      <c r="AW133" s="75">
        <f t="shared" si="74"/>
        <v>42666.666666666672</v>
      </c>
      <c r="AX133" s="76">
        <f t="shared" si="61"/>
        <v>163555.55555555556</v>
      </c>
      <c r="AY133" s="77">
        <f t="shared" si="77"/>
        <v>156444.44444444444</v>
      </c>
      <c r="AZ133" s="75">
        <f t="shared" si="54"/>
        <v>17777.777777777777</v>
      </c>
      <c r="BA133" s="76">
        <f t="shared" si="55"/>
        <v>181333.33333333334</v>
      </c>
      <c r="BB133" s="78">
        <f t="shared" si="56"/>
        <v>138666.66666666666</v>
      </c>
    </row>
    <row r="134" spans="1:54" s="88" customFormat="1" ht="11.25" customHeight="1">
      <c r="A134" s="144">
        <v>8</v>
      </c>
      <c r="B134" s="79" t="s">
        <v>61</v>
      </c>
      <c r="C134" s="67">
        <v>71</v>
      </c>
      <c r="D134" s="67" t="s">
        <v>62</v>
      </c>
      <c r="E134" s="67" t="s">
        <v>66</v>
      </c>
      <c r="F134" s="67" t="s">
        <v>110</v>
      </c>
      <c r="G134" s="67">
        <v>42</v>
      </c>
      <c r="H134" s="67" t="s">
        <v>65</v>
      </c>
      <c r="I134" s="63" t="s">
        <v>66</v>
      </c>
      <c r="J134" s="63"/>
      <c r="K134" s="65">
        <v>42779</v>
      </c>
      <c r="L134" s="65">
        <v>42613</v>
      </c>
      <c r="M134" s="65">
        <f t="shared" si="76"/>
        <v>45535</v>
      </c>
      <c r="N134" s="65">
        <v>42614</v>
      </c>
      <c r="O134" s="158" t="str">
        <f t="shared" si="57"/>
        <v>1</v>
      </c>
      <c r="P134" s="66">
        <f t="shared" si="47"/>
        <v>90</v>
      </c>
      <c r="Q134" s="162" t="s">
        <v>353</v>
      </c>
      <c r="R134" s="66"/>
      <c r="S134" s="67">
        <v>120</v>
      </c>
      <c r="T134" s="87">
        <v>295000</v>
      </c>
      <c r="U134" s="69">
        <v>3</v>
      </c>
      <c r="V134" s="69">
        <f>+YEAR(K134)</f>
        <v>2017</v>
      </c>
      <c r="W134" s="69">
        <v>0</v>
      </c>
      <c r="X134" s="69">
        <f t="shared" si="48"/>
        <v>10</v>
      </c>
      <c r="Y134" s="69">
        <f t="shared" si="49"/>
        <v>22</v>
      </c>
      <c r="Z134" s="70">
        <f t="shared" si="58"/>
        <v>34</v>
      </c>
      <c r="AA134" s="70">
        <f t="shared" si="58"/>
        <v>46</v>
      </c>
      <c r="AB134" s="70">
        <f t="shared" si="50"/>
        <v>51</v>
      </c>
      <c r="AC134" s="71">
        <f t="shared" si="51"/>
        <v>39</v>
      </c>
      <c r="AD134" s="69">
        <f t="shared" si="68"/>
        <v>3277.7777777777778</v>
      </c>
      <c r="AE134" s="82">
        <f>+(T134/P134)*W134</f>
        <v>0</v>
      </c>
      <c r="AF134" s="82">
        <f t="shared" si="70"/>
        <v>32777.777777777781</v>
      </c>
      <c r="AG134" s="82">
        <f t="shared" si="52"/>
        <v>32777.777777777781</v>
      </c>
      <c r="AH134" s="69">
        <f t="shared" si="71"/>
        <v>39333.333333333336</v>
      </c>
      <c r="AI134" s="70">
        <f t="shared" si="53"/>
        <v>72111.111111111124</v>
      </c>
      <c r="AJ134" s="70">
        <f t="shared" si="72"/>
        <v>222888.88888888888</v>
      </c>
      <c r="AK134" s="72">
        <f t="shared" si="59"/>
        <v>39333.333333333336</v>
      </c>
      <c r="AL134" s="72">
        <f t="shared" si="43"/>
        <v>111444.44444444447</v>
      </c>
      <c r="AM134" s="73">
        <f t="shared" si="73"/>
        <v>183555.55555555553</v>
      </c>
      <c r="AO134" s="73">
        <f t="shared" si="44"/>
        <v>3277.7777777777778</v>
      </c>
      <c r="AP134" s="72">
        <f t="shared" si="45"/>
        <v>39333.333333333336</v>
      </c>
      <c r="AQ134" s="73">
        <f t="shared" si="75"/>
        <v>39333.333333333336</v>
      </c>
      <c r="AR134" s="73">
        <f t="shared" si="75"/>
        <v>39333.333333333336</v>
      </c>
      <c r="AS134" s="73">
        <f t="shared" si="75"/>
        <v>39333.333333333336</v>
      </c>
      <c r="AT134" s="73">
        <f t="shared" si="75"/>
        <v>39333.333333333336</v>
      </c>
      <c r="AU134" s="74">
        <f t="shared" si="46"/>
        <v>26222.222222222223</v>
      </c>
      <c r="AW134" s="75">
        <f t="shared" si="74"/>
        <v>39333.333333333336</v>
      </c>
      <c r="AX134" s="76">
        <f t="shared" si="61"/>
        <v>150777.77777777781</v>
      </c>
      <c r="AY134" s="77">
        <f t="shared" si="77"/>
        <v>144222.22222222219</v>
      </c>
      <c r="AZ134" s="75">
        <f t="shared" si="54"/>
        <v>16388.888888888891</v>
      </c>
      <c r="BA134" s="76">
        <f t="shared" si="55"/>
        <v>167166.66666666669</v>
      </c>
      <c r="BB134" s="78">
        <f t="shared" si="56"/>
        <v>127833.33333333331</v>
      </c>
    </row>
    <row r="135" spans="1:54" s="88" customFormat="1" ht="11.25" customHeight="1">
      <c r="A135" s="144">
        <v>8</v>
      </c>
      <c r="B135" s="79" t="s">
        <v>61</v>
      </c>
      <c r="C135" s="67">
        <v>73</v>
      </c>
      <c r="D135" s="67" t="s">
        <v>62</v>
      </c>
      <c r="E135" s="67" t="s">
        <v>66</v>
      </c>
      <c r="F135" s="67" t="s">
        <v>110</v>
      </c>
      <c r="G135" s="67">
        <v>43</v>
      </c>
      <c r="H135" s="67" t="s">
        <v>65</v>
      </c>
      <c r="I135" s="63" t="s">
        <v>66</v>
      </c>
      <c r="J135" s="63"/>
      <c r="K135" s="65">
        <v>42799</v>
      </c>
      <c r="L135" s="65">
        <v>42613</v>
      </c>
      <c r="M135" s="65">
        <f t="shared" si="76"/>
        <v>45535</v>
      </c>
      <c r="N135" s="65">
        <v>42614</v>
      </c>
      <c r="O135" s="158" t="str">
        <f t="shared" si="57"/>
        <v>1</v>
      </c>
      <c r="P135" s="66">
        <f t="shared" ref="P135:P149" si="78">+DATEDIF(K135,M135,"m")</f>
        <v>89</v>
      </c>
      <c r="Q135" s="162" t="s">
        <v>353</v>
      </c>
      <c r="R135" s="66"/>
      <c r="S135" s="67">
        <v>120</v>
      </c>
      <c r="T135" s="87">
        <v>5838465</v>
      </c>
      <c r="U135" s="69">
        <f>+MONTH(K135)</f>
        <v>3</v>
      </c>
      <c r="V135" s="69">
        <f>+YEAR(K135)</f>
        <v>2017</v>
      </c>
      <c r="W135" s="69">
        <v>0</v>
      </c>
      <c r="X135" s="69">
        <f t="shared" si="48"/>
        <v>10</v>
      </c>
      <c r="Y135" s="69">
        <f t="shared" si="49"/>
        <v>22</v>
      </c>
      <c r="Z135" s="70">
        <f t="shared" si="58"/>
        <v>34</v>
      </c>
      <c r="AA135" s="70">
        <f t="shared" si="58"/>
        <v>46</v>
      </c>
      <c r="AB135" s="70">
        <f t="shared" si="50"/>
        <v>51</v>
      </c>
      <c r="AC135" s="71">
        <f t="shared" si="51"/>
        <v>38</v>
      </c>
      <c r="AD135" s="69">
        <f t="shared" si="68"/>
        <v>65600.730337078654</v>
      </c>
      <c r="AE135" s="82">
        <f>+(T135/P135)*W135</f>
        <v>0</v>
      </c>
      <c r="AF135" s="82">
        <f t="shared" si="70"/>
        <v>656007.3033707866</v>
      </c>
      <c r="AG135" s="82">
        <f t="shared" si="52"/>
        <v>656007.3033707866</v>
      </c>
      <c r="AH135" s="69">
        <f t="shared" si="71"/>
        <v>787208.76404494385</v>
      </c>
      <c r="AI135" s="70">
        <f t="shared" si="53"/>
        <v>1443216.0674157306</v>
      </c>
      <c r="AJ135" s="70">
        <f t="shared" si="72"/>
        <v>4395248.932584269</v>
      </c>
      <c r="AK135" s="72">
        <f t="shared" si="59"/>
        <v>787208.76404494385</v>
      </c>
      <c r="AL135" s="72">
        <f t="shared" si="43"/>
        <v>2230424.8314606743</v>
      </c>
      <c r="AM135" s="73">
        <f t="shared" si="73"/>
        <v>3608040.1685393257</v>
      </c>
      <c r="AO135" s="73">
        <f t="shared" si="44"/>
        <v>65600.730337078654</v>
      </c>
      <c r="AP135" s="72">
        <f t="shared" si="45"/>
        <v>787208.76404494385</v>
      </c>
      <c r="AQ135" s="73">
        <f t="shared" si="75"/>
        <v>787208.76404494385</v>
      </c>
      <c r="AR135" s="73">
        <f t="shared" si="75"/>
        <v>787208.76404494385</v>
      </c>
      <c r="AS135" s="73">
        <f t="shared" si="75"/>
        <v>787208.76404494385</v>
      </c>
      <c r="AT135" s="73">
        <f t="shared" si="75"/>
        <v>787208.76404494385</v>
      </c>
      <c r="AU135" s="74">
        <f t="shared" ref="AU135:AU150" si="79">+AD135*7</f>
        <v>459205.11235955055</v>
      </c>
      <c r="AW135" s="75">
        <f t="shared" si="74"/>
        <v>787208.76404494385</v>
      </c>
      <c r="AX135" s="76">
        <f t="shared" si="61"/>
        <v>3017633.595505618</v>
      </c>
      <c r="AY135" s="77">
        <f t="shared" si="77"/>
        <v>2820831.404494382</v>
      </c>
      <c r="AZ135" s="75">
        <f t="shared" si="54"/>
        <v>328003.6516853933</v>
      </c>
      <c r="BA135" s="76">
        <f t="shared" si="55"/>
        <v>3345637.2471910114</v>
      </c>
      <c r="BB135" s="78">
        <f t="shared" si="56"/>
        <v>2492827.7528089886</v>
      </c>
    </row>
    <row r="136" spans="1:54" s="88" customFormat="1" ht="11.25" customHeight="1">
      <c r="A136" s="144">
        <v>8</v>
      </c>
      <c r="B136" s="83" t="s">
        <v>80</v>
      </c>
      <c r="C136" s="83">
        <v>161</v>
      </c>
      <c r="D136" s="83" t="s">
        <v>62</v>
      </c>
      <c r="E136" s="83" t="s">
        <v>161</v>
      </c>
      <c r="F136" s="83" t="s">
        <v>162</v>
      </c>
      <c r="G136" s="83">
        <v>148</v>
      </c>
      <c r="H136" s="83" t="s">
        <v>65</v>
      </c>
      <c r="I136" s="5" t="s">
        <v>83</v>
      </c>
      <c r="J136" s="5"/>
      <c r="K136" s="84">
        <v>42816</v>
      </c>
      <c r="L136" s="84">
        <v>42613</v>
      </c>
      <c r="M136" s="84">
        <v>45535</v>
      </c>
      <c r="N136" s="84">
        <v>42614</v>
      </c>
      <c r="O136" s="158" t="str">
        <f t="shared" si="57"/>
        <v>1</v>
      </c>
      <c r="P136" s="66">
        <f t="shared" si="78"/>
        <v>89</v>
      </c>
      <c r="Q136" s="162" t="s">
        <v>353</v>
      </c>
      <c r="R136" s="66"/>
      <c r="S136" s="83">
        <v>120</v>
      </c>
      <c r="T136" s="89">
        <v>2501620</v>
      </c>
      <c r="U136" s="71">
        <f>+MONTH(K136)</f>
        <v>3</v>
      </c>
      <c r="V136" s="71">
        <v>2017</v>
      </c>
      <c r="W136" s="71"/>
      <c r="X136" s="71">
        <f t="shared" si="48"/>
        <v>10</v>
      </c>
      <c r="Y136" s="71">
        <f t="shared" si="49"/>
        <v>22</v>
      </c>
      <c r="Z136" s="70">
        <f t="shared" si="58"/>
        <v>34</v>
      </c>
      <c r="AA136" s="70">
        <f t="shared" si="58"/>
        <v>46</v>
      </c>
      <c r="AB136" s="70">
        <f t="shared" si="50"/>
        <v>51</v>
      </c>
      <c r="AC136" s="71">
        <f t="shared" si="51"/>
        <v>38</v>
      </c>
      <c r="AD136" s="71">
        <f t="shared" si="68"/>
        <v>28108.08988764045</v>
      </c>
      <c r="AE136" s="72">
        <f>+W136*AD136</f>
        <v>0</v>
      </c>
      <c r="AF136" s="72">
        <f t="shared" si="70"/>
        <v>281080.89887640451</v>
      </c>
      <c r="AG136" s="72">
        <f t="shared" si="52"/>
        <v>281080.89887640451</v>
      </c>
      <c r="AH136" s="71">
        <f t="shared" si="71"/>
        <v>337297.07865168538</v>
      </c>
      <c r="AI136" s="70">
        <f t="shared" si="53"/>
        <v>618377.97752808989</v>
      </c>
      <c r="AJ136" s="70">
        <f t="shared" si="72"/>
        <v>1883242.0224719101</v>
      </c>
      <c r="AK136" s="72">
        <f t="shared" si="59"/>
        <v>337297.07865168538</v>
      </c>
      <c r="AL136" s="72">
        <f t="shared" ref="AL136:AL150" si="80">+AI136+AK136</f>
        <v>955675.05617977527</v>
      </c>
      <c r="AM136" s="73">
        <f t="shared" si="73"/>
        <v>1545944.9438202246</v>
      </c>
      <c r="AO136" s="73">
        <f t="shared" ref="AO136:AO150" si="81">+AD136</f>
        <v>28108.08988764045</v>
      </c>
      <c r="AP136" s="72">
        <f t="shared" ref="AP136:AP150" si="82">+AD136*12</f>
        <v>337297.07865168538</v>
      </c>
      <c r="AQ136" s="73">
        <f t="shared" si="75"/>
        <v>337297.07865168538</v>
      </c>
      <c r="AR136" s="73">
        <f t="shared" si="75"/>
        <v>337297.07865168538</v>
      </c>
      <c r="AS136" s="73">
        <f t="shared" si="75"/>
        <v>337297.07865168538</v>
      </c>
      <c r="AT136" s="73">
        <f t="shared" si="75"/>
        <v>337297.07865168538</v>
      </c>
      <c r="AU136" s="74">
        <f t="shared" si="79"/>
        <v>196756.62921348316</v>
      </c>
      <c r="AW136" s="75">
        <f t="shared" si="74"/>
        <v>337297.07865168538</v>
      </c>
      <c r="AX136" s="76">
        <f t="shared" si="61"/>
        <v>1292972.1348314607</v>
      </c>
      <c r="AY136" s="77">
        <f t="shared" si="77"/>
        <v>1208647.8651685393</v>
      </c>
      <c r="AZ136" s="75">
        <f t="shared" si="54"/>
        <v>140540.44943820225</v>
      </c>
      <c r="BA136" s="76">
        <f t="shared" si="55"/>
        <v>1433512.5842696629</v>
      </c>
      <c r="BB136" s="78">
        <f t="shared" si="56"/>
        <v>1068107.4157303371</v>
      </c>
    </row>
    <row r="137" spans="1:54" s="88" customFormat="1" ht="11.25" customHeight="1">
      <c r="A137" s="144">
        <v>8</v>
      </c>
      <c r="B137" s="62" t="s">
        <v>80</v>
      </c>
      <c r="C137" s="83">
        <v>163</v>
      </c>
      <c r="D137" s="83" t="s">
        <v>62</v>
      </c>
      <c r="E137" s="83" t="s">
        <v>163</v>
      </c>
      <c r="F137" s="83" t="s">
        <v>162</v>
      </c>
      <c r="G137" s="83">
        <v>156</v>
      </c>
      <c r="H137" s="83" t="s">
        <v>65</v>
      </c>
      <c r="I137" s="5" t="s">
        <v>83</v>
      </c>
      <c r="J137" s="5"/>
      <c r="K137" s="84">
        <v>42867</v>
      </c>
      <c r="L137" s="84">
        <v>42613</v>
      </c>
      <c r="M137" s="84">
        <v>45535</v>
      </c>
      <c r="N137" s="84">
        <v>42614</v>
      </c>
      <c r="O137" s="158" t="str">
        <f t="shared" si="57"/>
        <v>1</v>
      </c>
      <c r="P137" s="66">
        <f t="shared" si="78"/>
        <v>87</v>
      </c>
      <c r="Q137" s="162" t="s">
        <v>353</v>
      </c>
      <c r="R137" s="66"/>
      <c r="S137" s="83">
        <v>120</v>
      </c>
      <c r="T137" s="89">
        <v>1876215</v>
      </c>
      <c r="U137" s="71">
        <v>5</v>
      </c>
      <c r="V137" s="71">
        <v>2017</v>
      </c>
      <c r="W137" s="71"/>
      <c r="X137" s="71">
        <f t="shared" ref="X137:X147" si="83">+($D$3-V137)*12+$C$3-U137+1</f>
        <v>8</v>
      </c>
      <c r="Y137" s="71">
        <f t="shared" ref="Y137:Y150" si="84">+(D$5-V137)*12+C$5-U137+1</f>
        <v>20</v>
      </c>
      <c r="Z137" s="70">
        <f t="shared" si="58"/>
        <v>32</v>
      </c>
      <c r="AA137" s="70">
        <f t="shared" si="58"/>
        <v>44</v>
      </c>
      <c r="AB137" s="70">
        <f t="shared" ref="AB137:AB153" si="85">+AA137+AB$5</f>
        <v>49</v>
      </c>
      <c r="AC137" s="71">
        <f t="shared" ref="AC137:AC153" si="86">+P137-AB137</f>
        <v>38</v>
      </c>
      <c r="AD137" s="71">
        <f t="shared" si="68"/>
        <v>21565.689655172413</v>
      </c>
      <c r="AE137" s="72">
        <f>+W137*AD137</f>
        <v>0</v>
      </c>
      <c r="AF137" s="72">
        <f t="shared" si="70"/>
        <v>172525.5172413793</v>
      </c>
      <c r="AG137" s="72">
        <f t="shared" ref="AG137:AG150" si="87">+AE137+AF137</f>
        <v>172525.5172413793</v>
      </c>
      <c r="AH137" s="71">
        <f t="shared" si="71"/>
        <v>258788.27586206896</v>
      </c>
      <c r="AI137" s="70">
        <f t="shared" ref="AI137:AI150" si="88">+AG137+AH137</f>
        <v>431313.79310344823</v>
      </c>
      <c r="AJ137" s="70">
        <f t="shared" si="72"/>
        <v>1444901.2068965519</v>
      </c>
      <c r="AK137" s="72">
        <f t="shared" si="59"/>
        <v>258788.27586206896</v>
      </c>
      <c r="AL137" s="72">
        <f t="shared" si="80"/>
        <v>690102.06896551722</v>
      </c>
      <c r="AM137" s="73">
        <f t="shared" si="73"/>
        <v>1186112.9310344828</v>
      </c>
      <c r="AO137" s="73">
        <f t="shared" si="81"/>
        <v>21565.689655172413</v>
      </c>
      <c r="AP137" s="72">
        <f t="shared" si="82"/>
        <v>258788.27586206896</v>
      </c>
      <c r="AQ137" s="73">
        <f t="shared" si="75"/>
        <v>258788.27586206896</v>
      </c>
      <c r="AR137" s="73">
        <f t="shared" si="75"/>
        <v>258788.27586206896</v>
      </c>
      <c r="AS137" s="73">
        <f t="shared" si="75"/>
        <v>258788.27586206896</v>
      </c>
      <c r="AT137" s="73">
        <f t="shared" si="75"/>
        <v>258788.27586206896</v>
      </c>
      <c r="AU137" s="74">
        <f t="shared" si="79"/>
        <v>150959.8275862069</v>
      </c>
      <c r="AW137" s="75">
        <f t="shared" si="74"/>
        <v>258788.27586206896</v>
      </c>
      <c r="AX137" s="76">
        <f t="shared" si="61"/>
        <v>948890.3448275862</v>
      </c>
      <c r="AY137" s="77">
        <f t="shared" si="77"/>
        <v>927324.6551724138</v>
      </c>
      <c r="AZ137" s="75">
        <f t="shared" ref="AZ137:AZ153" si="89">(AB137-AA137)*AD137</f>
        <v>107828.44827586206</v>
      </c>
      <c r="BA137" s="76">
        <f t="shared" ref="BA137:BA153" si="90">AX137+AZ137</f>
        <v>1056718.7931034483</v>
      </c>
      <c r="BB137" s="78">
        <f t="shared" ref="BB137:BB153" si="91">T137-BA137</f>
        <v>819496.20689655165</v>
      </c>
    </row>
    <row r="138" spans="1:54" s="88" customFormat="1" ht="11.25" customHeight="1">
      <c r="A138" s="144">
        <v>8</v>
      </c>
      <c r="B138" s="62" t="s">
        <v>80</v>
      </c>
      <c r="C138" s="83">
        <v>164</v>
      </c>
      <c r="D138" s="83" t="s">
        <v>62</v>
      </c>
      <c r="E138" s="83" t="s">
        <v>164</v>
      </c>
      <c r="F138" s="83" t="s">
        <v>165</v>
      </c>
      <c r="G138" s="83">
        <v>8640</v>
      </c>
      <c r="H138" s="83" t="s">
        <v>65</v>
      </c>
      <c r="I138" s="62" t="s">
        <v>83</v>
      </c>
      <c r="J138" s="5"/>
      <c r="K138" s="84">
        <v>42907</v>
      </c>
      <c r="L138" s="84">
        <v>42613</v>
      </c>
      <c r="M138" s="84">
        <v>45535</v>
      </c>
      <c r="N138" s="84">
        <v>42614</v>
      </c>
      <c r="O138" s="158" t="str">
        <f t="shared" ref="O138:O201" si="92">IF(+DATEDIF(P$4,M138,"m")=P138,"0","1")</f>
        <v>1</v>
      </c>
      <c r="P138" s="66">
        <f t="shared" si="78"/>
        <v>86</v>
      </c>
      <c r="Q138" s="162" t="s">
        <v>353</v>
      </c>
      <c r="R138" s="66"/>
      <c r="S138" s="83">
        <v>120</v>
      </c>
      <c r="T138" s="89">
        <v>147714</v>
      </c>
      <c r="U138" s="71">
        <f t="shared" ref="U138:U153" si="93">+MONTH(K138)</f>
        <v>6</v>
      </c>
      <c r="V138" s="71">
        <v>2017</v>
      </c>
      <c r="W138" s="71"/>
      <c r="X138" s="71">
        <f t="shared" si="83"/>
        <v>7</v>
      </c>
      <c r="Y138" s="71">
        <f t="shared" si="84"/>
        <v>19</v>
      </c>
      <c r="Z138" s="70">
        <f t="shared" ref="Z138:AA150" si="94">+Y138+12</f>
        <v>31</v>
      </c>
      <c r="AA138" s="70">
        <f t="shared" si="94"/>
        <v>43</v>
      </c>
      <c r="AB138" s="70">
        <f t="shared" si="85"/>
        <v>48</v>
      </c>
      <c r="AC138" s="71">
        <f t="shared" si="86"/>
        <v>38</v>
      </c>
      <c r="AD138" s="71">
        <f t="shared" si="68"/>
        <v>1717.6046511627908</v>
      </c>
      <c r="AE138" s="72">
        <f>+W138*AD138</f>
        <v>0</v>
      </c>
      <c r="AF138" s="72">
        <f t="shared" si="70"/>
        <v>12023.232558139536</v>
      </c>
      <c r="AG138" s="72">
        <f t="shared" si="87"/>
        <v>12023.232558139536</v>
      </c>
      <c r="AH138" s="71">
        <f t="shared" si="71"/>
        <v>20611.255813953489</v>
      </c>
      <c r="AI138" s="70">
        <f t="shared" si="88"/>
        <v>32634.488372093023</v>
      </c>
      <c r="AJ138" s="70">
        <f t="shared" si="72"/>
        <v>115079.51162790698</v>
      </c>
      <c r="AK138" s="72">
        <f t="shared" ref="AK138:AK150" si="95">+AD138*12</f>
        <v>20611.255813953489</v>
      </c>
      <c r="AL138" s="72">
        <f t="shared" si="80"/>
        <v>53245.744186046511</v>
      </c>
      <c r="AM138" s="73">
        <f t="shared" si="73"/>
        <v>94468.255813953496</v>
      </c>
      <c r="AO138" s="73">
        <f t="shared" si="81"/>
        <v>1717.6046511627908</v>
      </c>
      <c r="AP138" s="72">
        <f t="shared" si="82"/>
        <v>20611.255813953489</v>
      </c>
      <c r="AQ138" s="73">
        <f t="shared" ref="AQ138:AT150" si="96">+AP138</f>
        <v>20611.255813953489</v>
      </c>
      <c r="AR138" s="73">
        <f t="shared" si="96"/>
        <v>20611.255813953489</v>
      </c>
      <c r="AS138" s="73">
        <f t="shared" si="96"/>
        <v>20611.255813953489</v>
      </c>
      <c r="AT138" s="73">
        <f t="shared" si="96"/>
        <v>20611.255813953489</v>
      </c>
      <c r="AU138" s="74">
        <f t="shared" si="79"/>
        <v>12023.232558139536</v>
      </c>
      <c r="AW138" s="75">
        <f t="shared" si="74"/>
        <v>20611.255813953489</v>
      </c>
      <c r="AX138" s="76">
        <f t="shared" ref="AX138:AX149" si="97">+AL138+AW138</f>
        <v>73857</v>
      </c>
      <c r="AY138" s="77">
        <f t="shared" si="77"/>
        <v>73857</v>
      </c>
      <c r="AZ138" s="75">
        <f t="shared" si="89"/>
        <v>8588.0232558139542</v>
      </c>
      <c r="BA138" s="76">
        <f t="shared" si="90"/>
        <v>82445.023255813954</v>
      </c>
      <c r="BB138" s="78">
        <f t="shared" si="91"/>
        <v>65268.976744186046</v>
      </c>
    </row>
    <row r="139" spans="1:54" s="88" customFormat="1" ht="11.25" customHeight="1">
      <c r="A139" s="144">
        <v>8</v>
      </c>
      <c r="B139" s="62" t="s">
        <v>80</v>
      </c>
      <c r="C139" s="83">
        <v>165</v>
      </c>
      <c r="D139" s="83" t="s">
        <v>62</v>
      </c>
      <c r="E139" s="83" t="s">
        <v>166</v>
      </c>
      <c r="F139" s="83" t="s">
        <v>154</v>
      </c>
      <c r="G139" s="83">
        <v>29504</v>
      </c>
      <c r="H139" s="83" t="s">
        <v>65</v>
      </c>
      <c r="I139" s="62" t="s">
        <v>83</v>
      </c>
      <c r="J139" s="5"/>
      <c r="K139" s="84">
        <v>42936</v>
      </c>
      <c r="L139" s="84">
        <v>42613</v>
      </c>
      <c r="M139" s="84">
        <v>45535</v>
      </c>
      <c r="N139" s="84">
        <v>42614</v>
      </c>
      <c r="O139" s="158" t="str">
        <f t="shared" si="92"/>
        <v>1</v>
      </c>
      <c r="P139" s="66">
        <f t="shared" si="78"/>
        <v>85</v>
      </c>
      <c r="Q139" s="162" t="s">
        <v>353</v>
      </c>
      <c r="R139" s="66"/>
      <c r="S139" s="83">
        <v>120</v>
      </c>
      <c r="T139" s="89">
        <v>726729</v>
      </c>
      <c r="U139" s="71">
        <f t="shared" si="93"/>
        <v>7</v>
      </c>
      <c r="V139" s="71">
        <v>2017</v>
      </c>
      <c r="W139" s="71"/>
      <c r="X139" s="71">
        <f t="shared" si="83"/>
        <v>6</v>
      </c>
      <c r="Y139" s="71">
        <f t="shared" si="84"/>
        <v>18</v>
      </c>
      <c r="Z139" s="70">
        <f t="shared" si="94"/>
        <v>30</v>
      </c>
      <c r="AA139" s="70">
        <f t="shared" si="94"/>
        <v>42</v>
      </c>
      <c r="AB139" s="70">
        <f t="shared" si="85"/>
        <v>47</v>
      </c>
      <c r="AC139" s="71">
        <f t="shared" si="86"/>
        <v>38</v>
      </c>
      <c r="AD139" s="71">
        <f t="shared" si="68"/>
        <v>8549.7529411764699</v>
      </c>
      <c r="AE139" s="72">
        <f>+W139*AD139</f>
        <v>0</v>
      </c>
      <c r="AF139" s="72">
        <f t="shared" si="70"/>
        <v>51298.517647058819</v>
      </c>
      <c r="AG139" s="72">
        <f t="shared" si="87"/>
        <v>51298.517647058819</v>
      </c>
      <c r="AH139" s="71">
        <f t="shared" si="71"/>
        <v>102597.03529411764</v>
      </c>
      <c r="AI139" s="70">
        <f t="shared" si="88"/>
        <v>153895.55294117646</v>
      </c>
      <c r="AJ139" s="70">
        <f t="shared" si="72"/>
        <v>572833.44705882354</v>
      </c>
      <c r="AK139" s="72">
        <f t="shared" si="95"/>
        <v>102597.03529411764</v>
      </c>
      <c r="AL139" s="72">
        <f t="shared" si="80"/>
        <v>256492.5882352941</v>
      </c>
      <c r="AM139" s="73">
        <f t="shared" si="73"/>
        <v>470236.4117647059</v>
      </c>
      <c r="AO139" s="73">
        <f t="shared" si="81"/>
        <v>8549.7529411764699</v>
      </c>
      <c r="AP139" s="72">
        <f t="shared" si="82"/>
        <v>102597.03529411764</v>
      </c>
      <c r="AQ139" s="73">
        <f t="shared" si="96"/>
        <v>102597.03529411764</v>
      </c>
      <c r="AR139" s="73">
        <f t="shared" si="96"/>
        <v>102597.03529411764</v>
      </c>
      <c r="AS139" s="73">
        <f t="shared" si="96"/>
        <v>102597.03529411764</v>
      </c>
      <c r="AT139" s="73">
        <f t="shared" si="96"/>
        <v>102597.03529411764</v>
      </c>
      <c r="AU139" s="74">
        <f t="shared" si="79"/>
        <v>59848.270588235289</v>
      </c>
      <c r="AW139" s="75">
        <f t="shared" si="74"/>
        <v>102597.03529411764</v>
      </c>
      <c r="AX139" s="76">
        <f t="shared" si="97"/>
        <v>359089.62352941174</v>
      </c>
      <c r="AY139" s="77">
        <f t="shared" si="77"/>
        <v>367639.37647058826</v>
      </c>
      <c r="AZ139" s="75">
        <f t="shared" si="89"/>
        <v>42748.76470588235</v>
      </c>
      <c r="BA139" s="76">
        <f t="shared" si="90"/>
        <v>401838.38823529409</v>
      </c>
      <c r="BB139" s="78">
        <f t="shared" si="91"/>
        <v>324890.61176470591</v>
      </c>
    </row>
    <row r="140" spans="1:54" s="88" customFormat="1" ht="11.25" customHeight="1">
      <c r="A140" s="144">
        <v>8</v>
      </c>
      <c r="B140" s="62" t="s">
        <v>80</v>
      </c>
      <c r="C140" s="83">
        <v>165</v>
      </c>
      <c r="D140" s="83" t="s">
        <v>62</v>
      </c>
      <c r="E140" s="83" t="s">
        <v>167</v>
      </c>
      <c r="F140" s="83" t="s">
        <v>154</v>
      </c>
      <c r="G140" s="83">
        <v>29504</v>
      </c>
      <c r="H140" s="83" t="s">
        <v>65</v>
      </c>
      <c r="I140" s="62" t="s">
        <v>83</v>
      </c>
      <c r="J140" s="5"/>
      <c r="K140" s="84">
        <v>42936</v>
      </c>
      <c r="L140" s="84">
        <v>42613</v>
      </c>
      <c r="M140" s="84">
        <v>45535</v>
      </c>
      <c r="N140" s="84">
        <v>42614</v>
      </c>
      <c r="O140" s="158" t="str">
        <f t="shared" si="92"/>
        <v>1</v>
      </c>
      <c r="P140" s="66">
        <f t="shared" si="78"/>
        <v>85</v>
      </c>
      <c r="Q140" s="162" t="s">
        <v>353</v>
      </c>
      <c r="R140" s="66"/>
      <c r="S140" s="83">
        <v>120</v>
      </c>
      <c r="T140" s="89">
        <v>1804568</v>
      </c>
      <c r="U140" s="71">
        <f t="shared" si="93"/>
        <v>7</v>
      </c>
      <c r="V140" s="71">
        <v>2017</v>
      </c>
      <c r="W140" s="71"/>
      <c r="X140" s="71">
        <f t="shared" si="83"/>
        <v>6</v>
      </c>
      <c r="Y140" s="71">
        <f t="shared" si="84"/>
        <v>18</v>
      </c>
      <c r="Z140" s="70">
        <f t="shared" si="94"/>
        <v>30</v>
      </c>
      <c r="AA140" s="70">
        <f t="shared" si="94"/>
        <v>42</v>
      </c>
      <c r="AB140" s="70">
        <f t="shared" si="85"/>
        <v>47</v>
      </c>
      <c r="AC140" s="71">
        <f t="shared" si="86"/>
        <v>38</v>
      </c>
      <c r="AD140" s="71">
        <f t="shared" si="68"/>
        <v>21230.211764705884</v>
      </c>
      <c r="AE140" s="72">
        <f>+W140*AD140</f>
        <v>0</v>
      </c>
      <c r="AF140" s="72">
        <f t="shared" si="70"/>
        <v>127381.2705882353</v>
      </c>
      <c r="AG140" s="72">
        <f t="shared" si="87"/>
        <v>127381.2705882353</v>
      </c>
      <c r="AH140" s="71">
        <f t="shared" si="71"/>
        <v>254762.54117647061</v>
      </c>
      <c r="AI140" s="70">
        <f t="shared" si="88"/>
        <v>382143.81176470593</v>
      </c>
      <c r="AJ140" s="70">
        <f t="shared" si="72"/>
        <v>1422424.1882352941</v>
      </c>
      <c r="AK140" s="72">
        <f t="shared" si="95"/>
        <v>254762.54117647061</v>
      </c>
      <c r="AL140" s="72">
        <f t="shared" si="80"/>
        <v>636906.3529411765</v>
      </c>
      <c r="AM140" s="73">
        <f t="shared" si="73"/>
        <v>1167661.6470588236</v>
      </c>
      <c r="AO140" s="73">
        <f t="shared" si="81"/>
        <v>21230.211764705884</v>
      </c>
      <c r="AP140" s="72">
        <f t="shared" si="82"/>
        <v>254762.54117647061</v>
      </c>
      <c r="AQ140" s="73">
        <f t="shared" si="96"/>
        <v>254762.54117647061</v>
      </c>
      <c r="AR140" s="73">
        <f t="shared" si="96"/>
        <v>254762.54117647061</v>
      </c>
      <c r="AS140" s="73">
        <f t="shared" si="96"/>
        <v>254762.54117647061</v>
      </c>
      <c r="AT140" s="73">
        <f t="shared" si="96"/>
        <v>254762.54117647061</v>
      </c>
      <c r="AU140" s="74">
        <f t="shared" si="79"/>
        <v>148611.48235294118</v>
      </c>
      <c r="AW140" s="75">
        <f t="shared" si="74"/>
        <v>254762.54117647061</v>
      </c>
      <c r="AX140" s="76">
        <f t="shared" si="97"/>
        <v>891668.89411764708</v>
      </c>
      <c r="AY140" s="77">
        <f t="shared" si="77"/>
        <v>912899.10588235292</v>
      </c>
      <c r="AZ140" s="75">
        <f t="shared" si="89"/>
        <v>106151.05882352943</v>
      </c>
      <c r="BA140" s="76">
        <f t="shared" si="90"/>
        <v>997819.95294117648</v>
      </c>
      <c r="BB140" s="78">
        <f t="shared" si="91"/>
        <v>806748.04705882352</v>
      </c>
    </row>
    <row r="141" spans="1:54" s="88" customFormat="1" ht="11.25" customHeight="1">
      <c r="A141" s="144">
        <v>8</v>
      </c>
      <c r="B141" s="61" t="s">
        <v>61</v>
      </c>
      <c r="C141" s="67">
        <v>74</v>
      </c>
      <c r="D141" s="67" t="s">
        <v>62</v>
      </c>
      <c r="E141" s="67" t="s">
        <v>66</v>
      </c>
      <c r="F141" s="67" t="s">
        <v>110</v>
      </c>
      <c r="G141" s="67">
        <v>56</v>
      </c>
      <c r="H141" s="67" t="s">
        <v>65</v>
      </c>
      <c r="I141" s="63" t="s">
        <v>66</v>
      </c>
      <c r="J141" s="63"/>
      <c r="K141" s="65">
        <v>42941</v>
      </c>
      <c r="L141" s="65">
        <v>42613</v>
      </c>
      <c r="M141" s="65">
        <f>+EDATE(L141,96)</f>
        <v>45535</v>
      </c>
      <c r="N141" s="65">
        <v>42614</v>
      </c>
      <c r="O141" s="158" t="str">
        <f t="shared" si="92"/>
        <v>1</v>
      </c>
      <c r="P141" s="66">
        <f t="shared" si="78"/>
        <v>85</v>
      </c>
      <c r="Q141" s="162" t="s">
        <v>353</v>
      </c>
      <c r="R141" s="66"/>
      <c r="S141" s="67">
        <v>120</v>
      </c>
      <c r="T141" s="87">
        <v>450000</v>
      </c>
      <c r="U141" s="69">
        <f t="shared" si="93"/>
        <v>7</v>
      </c>
      <c r="V141" s="69">
        <f>+YEAR(K141)</f>
        <v>2017</v>
      </c>
      <c r="W141" s="69">
        <v>0</v>
      </c>
      <c r="X141" s="69">
        <f t="shared" si="83"/>
        <v>6</v>
      </c>
      <c r="Y141" s="69">
        <f t="shared" si="84"/>
        <v>18</v>
      </c>
      <c r="Z141" s="70">
        <f t="shared" si="94"/>
        <v>30</v>
      </c>
      <c r="AA141" s="70">
        <f t="shared" si="94"/>
        <v>42</v>
      </c>
      <c r="AB141" s="70">
        <f t="shared" si="85"/>
        <v>47</v>
      </c>
      <c r="AC141" s="71">
        <f t="shared" si="86"/>
        <v>38</v>
      </c>
      <c r="AD141" s="69">
        <f t="shared" si="68"/>
        <v>5294.1176470588234</v>
      </c>
      <c r="AE141" s="82">
        <f>+(T141/P141)*W141</f>
        <v>0</v>
      </c>
      <c r="AF141" s="82">
        <f t="shared" si="70"/>
        <v>31764.705882352941</v>
      </c>
      <c r="AG141" s="82">
        <f t="shared" si="87"/>
        <v>31764.705882352941</v>
      </c>
      <c r="AH141" s="69">
        <f t="shared" si="71"/>
        <v>63529.411764705881</v>
      </c>
      <c r="AI141" s="70">
        <f t="shared" si="88"/>
        <v>95294.117647058825</v>
      </c>
      <c r="AJ141" s="70">
        <f t="shared" si="72"/>
        <v>354705.8823529412</v>
      </c>
      <c r="AK141" s="72">
        <f t="shared" si="95"/>
        <v>63529.411764705881</v>
      </c>
      <c r="AL141" s="72">
        <f t="shared" si="80"/>
        <v>158823.5294117647</v>
      </c>
      <c r="AM141" s="73">
        <f t="shared" si="73"/>
        <v>291176.4705882353</v>
      </c>
      <c r="AO141" s="73">
        <f t="shared" si="81"/>
        <v>5294.1176470588234</v>
      </c>
      <c r="AP141" s="72">
        <f t="shared" si="82"/>
        <v>63529.411764705881</v>
      </c>
      <c r="AQ141" s="73">
        <f t="shared" si="96"/>
        <v>63529.411764705881</v>
      </c>
      <c r="AR141" s="73">
        <f t="shared" si="96"/>
        <v>63529.411764705881</v>
      </c>
      <c r="AS141" s="73">
        <f t="shared" si="96"/>
        <v>63529.411764705881</v>
      </c>
      <c r="AT141" s="73">
        <f t="shared" si="96"/>
        <v>63529.411764705881</v>
      </c>
      <c r="AU141" s="74">
        <f t="shared" si="79"/>
        <v>37058.823529411762</v>
      </c>
      <c r="AW141" s="75">
        <f t="shared" si="74"/>
        <v>63529.411764705881</v>
      </c>
      <c r="AX141" s="76">
        <f t="shared" si="97"/>
        <v>222352.94117647057</v>
      </c>
      <c r="AY141" s="77">
        <f t="shared" si="77"/>
        <v>227647.05882352943</v>
      </c>
      <c r="AZ141" s="75">
        <f t="shared" si="89"/>
        <v>26470.588235294119</v>
      </c>
      <c r="BA141" s="76">
        <f t="shared" si="90"/>
        <v>248823.5294117647</v>
      </c>
      <c r="BB141" s="78">
        <f t="shared" si="91"/>
        <v>201176.4705882353</v>
      </c>
    </row>
    <row r="142" spans="1:54" s="88" customFormat="1" ht="11.25" customHeight="1">
      <c r="A142" s="144">
        <v>8</v>
      </c>
      <c r="B142" s="62" t="s">
        <v>80</v>
      </c>
      <c r="C142" s="83">
        <v>166</v>
      </c>
      <c r="D142" s="83" t="s">
        <v>62</v>
      </c>
      <c r="E142" s="83" t="s">
        <v>168</v>
      </c>
      <c r="F142" s="83" t="s">
        <v>169</v>
      </c>
      <c r="G142" s="83">
        <v>238472</v>
      </c>
      <c r="H142" s="83" t="s">
        <v>65</v>
      </c>
      <c r="I142" s="5" t="s">
        <v>83</v>
      </c>
      <c r="J142" s="5"/>
      <c r="K142" s="84">
        <v>42954</v>
      </c>
      <c r="L142" s="84">
        <v>42613</v>
      </c>
      <c r="M142" s="84">
        <v>45535</v>
      </c>
      <c r="N142" s="84">
        <v>42614</v>
      </c>
      <c r="O142" s="158" t="str">
        <f t="shared" si="92"/>
        <v>1</v>
      </c>
      <c r="P142" s="66">
        <f t="shared" si="78"/>
        <v>84</v>
      </c>
      <c r="Q142" s="162" t="s">
        <v>353</v>
      </c>
      <c r="R142" s="66"/>
      <c r="S142" s="83">
        <v>120</v>
      </c>
      <c r="T142" s="89">
        <v>28151</v>
      </c>
      <c r="U142" s="71">
        <f t="shared" si="93"/>
        <v>8</v>
      </c>
      <c r="V142" s="71">
        <v>2017</v>
      </c>
      <c r="W142" s="71"/>
      <c r="X142" s="71">
        <f t="shared" si="83"/>
        <v>5</v>
      </c>
      <c r="Y142" s="71">
        <f t="shared" si="84"/>
        <v>17</v>
      </c>
      <c r="Z142" s="70">
        <f t="shared" si="94"/>
        <v>29</v>
      </c>
      <c r="AA142" s="70">
        <f t="shared" si="94"/>
        <v>41</v>
      </c>
      <c r="AB142" s="70">
        <f t="shared" si="85"/>
        <v>46</v>
      </c>
      <c r="AC142" s="71">
        <f t="shared" si="86"/>
        <v>38</v>
      </c>
      <c r="AD142" s="71">
        <f t="shared" si="68"/>
        <v>335.13095238095241</v>
      </c>
      <c r="AE142" s="72">
        <f t="shared" ref="AE142:AE150" si="98">+W142*AD142</f>
        <v>0</v>
      </c>
      <c r="AF142" s="72">
        <f t="shared" si="70"/>
        <v>1675.6547619047619</v>
      </c>
      <c r="AG142" s="72">
        <f t="shared" si="87"/>
        <v>1675.6547619047619</v>
      </c>
      <c r="AH142" s="71">
        <f t="shared" si="71"/>
        <v>4021.5714285714289</v>
      </c>
      <c r="AI142" s="70">
        <f t="shared" si="88"/>
        <v>5697.2261904761908</v>
      </c>
      <c r="AJ142" s="70">
        <f t="shared" si="72"/>
        <v>22453.773809523809</v>
      </c>
      <c r="AK142" s="72">
        <f t="shared" si="95"/>
        <v>4021.5714285714289</v>
      </c>
      <c r="AL142" s="72">
        <f t="shared" si="80"/>
        <v>9718.7976190476202</v>
      </c>
      <c r="AM142" s="73">
        <f t="shared" si="73"/>
        <v>18432.202380952382</v>
      </c>
      <c r="AO142" s="73">
        <f t="shared" si="81"/>
        <v>335.13095238095241</v>
      </c>
      <c r="AP142" s="72">
        <f t="shared" si="82"/>
        <v>4021.5714285714289</v>
      </c>
      <c r="AQ142" s="73">
        <f t="shared" si="96"/>
        <v>4021.5714285714289</v>
      </c>
      <c r="AR142" s="73">
        <f t="shared" si="96"/>
        <v>4021.5714285714289</v>
      </c>
      <c r="AS142" s="73">
        <f t="shared" si="96"/>
        <v>4021.5714285714289</v>
      </c>
      <c r="AT142" s="73">
        <f t="shared" si="96"/>
        <v>4021.5714285714289</v>
      </c>
      <c r="AU142" s="74">
        <f t="shared" si="79"/>
        <v>2345.916666666667</v>
      </c>
      <c r="AW142" s="75">
        <f t="shared" si="74"/>
        <v>4021.5714285714289</v>
      </c>
      <c r="AX142" s="76">
        <f t="shared" si="97"/>
        <v>13740.36904761905</v>
      </c>
      <c r="AY142" s="77">
        <f t="shared" si="77"/>
        <v>14410.63095238095</v>
      </c>
      <c r="AZ142" s="75">
        <f t="shared" si="89"/>
        <v>1675.6547619047619</v>
      </c>
      <c r="BA142" s="76">
        <f t="shared" si="90"/>
        <v>15416.023809523811</v>
      </c>
      <c r="BB142" s="78">
        <f t="shared" si="91"/>
        <v>12734.976190476189</v>
      </c>
    </row>
    <row r="143" spans="1:54" s="88" customFormat="1" ht="11.25" customHeight="1">
      <c r="A143" s="144">
        <v>8</v>
      </c>
      <c r="B143" s="62" t="s">
        <v>80</v>
      </c>
      <c r="C143" s="83">
        <v>166</v>
      </c>
      <c r="D143" s="83" t="s">
        <v>62</v>
      </c>
      <c r="E143" s="83" t="s">
        <v>170</v>
      </c>
      <c r="F143" s="83" t="s">
        <v>169</v>
      </c>
      <c r="G143" s="83">
        <v>238472</v>
      </c>
      <c r="H143" s="83" t="s">
        <v>65</v>
      </c>
      <c r="I143" s="5" t="s">
        <v>83</v>
      </c>
      <c r="J143" s="5"/>
      <c r="K143" s="84">
        <v>42954</v>
      </c>
      <c r="L143" s="84">
        <v>42613</v>
      </c>
      <c r="M143" s="84">
        <v>45535</v>
      </c>
      <c r="N143" s="84">
        <v>42614</v>
      </c>
      <c r="O143" s="158" t="str">
        <f t="shared" si="92"/>
        <v>1</v>
      </c>
      <c r="P143" s="66">
        <f t="shared" si="78"/>
        <v>84</v>
      </c>
      <c r="Q143" s="162" t="s">
        <v>353</v>
      </c>
      <c r="R143" s="66"/>
      <c r="S143" s="83">
        <v>120</v>
      </c>
      <c r="T143" s="89">
        <v>26891</v>
      </c>
      <c r="U143" s="71">
        <f t="shared" si="93"/>
        <v>8</v>
      </c>
      <c r="V143" s="71">
        <v>2017</v>
      </c>
      <c r="W143" s="71"/>
      <c r="X143" s="71">
        <f t="shared" si="83"/>
        <v>5</v>
      </c>
      <c r="Y143" s="71">
        <f t="shared" si="84"/>
        <v>17</v>
      </c>
      <c r="Z143" s="70">
        <f t="shared" si="94"/>
        <v>29</v>
      </c>
      <c r="AA143" s="70">
        <f t="shared" si="94"/>
        <v>41</v>
      </c>
      <c r="AB143" s="70">
        <f t="shared" si="85"/>
        <v>46</v>
      </c>
      <c r="AC143" s="71">
        <f t="shared" si="86"/>
        <v>38</v>
      </c>
      <c r="AD143" s="71">
        <f t="shared" si="68"/>
        <v>320.13095238095241</v>
      </c>
      <c r="AE143" s="72">
        <f t="shared" si="98"/>
        <v>0</v>
      </c>
      <c r="AF143" s="72">
        <f t="shared" si="70"/>
        <v>1600.6547619047619</v>
      </c>
      <c r="AG143" s="72">
        <f t="shared" si="87"/>
        <v>1600.6547619047619</v>
      </c>
      <c r="AH143" s="71">
        <f t="shared" si="71"/>
        <v>3841.5714285714289</v>
      </c>
      <c r="AI143" s="70">
        <f t="shared" si="88"/>
        <v>5442.2261904761908</v>
      </c>
      <c r="AJ143" s="70">
        <f t="shared" si="72"/>
        <v>21448.773809523809</v>
      </c>
      <c r="AK143" s="72">
        <f t="shared" si="95"/>
        <v>3841.5714285714289</v>
      </c>
      <c r="AL143" s="72">
        <f t="shared" si="80"/>
        <v>9283.7976190476202</v>
      </c>
      <c r="AM143" s="73">
        <f t="shared" si="73"/>
        <v>17607.202380952382</v>
      </c>
      <c r="AO143" s="73">
        <f t="shared" si="81"/>
        <v>320.13095238095241</v>
      </c>
      <c r="AP143" s="72">
        <f t="shared" si="82"/>
        <v>3841.5714285714289</v>
      </c>
      <c r="AQ143" s="73">
        <f t="shared" si="96"/>
        <v>3841.5714285714289</v>
      </c>
      <c r="AR143" s="73">
        <f t="shared" si="96"/>
        <v>3841.5714285714289</v>
      </c>
      <c r="AS143" s="73">
        <f t="shared" si="96"/>
        <v>3841.5714285714289</v>
      </c>
      <c r="AT143" s="73">
        <f t="shared" si="96"/>
        <v>3841.5714285714289</v>
      </c>
      <c r="AU143" s="74">
        <f t="shared" si="79"/>
        <v>2240.916666666667</v>
      </c>
      <c r="AW143" s="75">
        <f t="shared" si="74"/>
        <v>3841.5714285714289</v>
      </c>
      <c r="AX143" s="76">
        <f t="shared" si="97"/>
        <v>13125.36904761905</v>
      </c>
      <c r="AY143" s="77">
        <f t="shared" si="77"/>
        <v>13765.63095238095</v>
      </c>
      <c r="AZ143" s="75">
        <f t="shared" si="89"/>
        <v>1600.6547619047619</v>
      </c>
      <c r="BA143" s="76">
        <f t="shared" si="90"/>
        <v>14726.023809523811</v>
      </c>
      <c r="BB143" s="78">
        <f t="shared" si="91"/>
        <v>12164.976190476189</v>
      </c>
    </row>
    <row r="144" spans="1:54" s="88" customFormat="1" ht="11.25" customHeight="1">
      <c r="A144" s="144">
        <v>8</v>
      </c>
      <c r="B144" s="83" t="s">
        <v>80</v>
      </c>
      <c r="C144" s="83">
        <v>167</v>
      </c>
      <c r="D144" s="83" t="s">
        <v>62</v>
      </c>
      <c r="E144" s="83" t="s">
        <v>171</v>
      </c>
      <c r="F144" s="83" t="s">
        <v>169</v>
      </c>
      <c r="G144" s="83">
        <v>238763</v>
      </c>
      <c r="H144" s="83" t="s">
        <v>65</v>
      </c>
      <c r="I144" s="5" t="s">
        <v>83</v>
      </c>
      <c r="J144" s="5"/>
      <c r="K144" s="84">
        <v>42968</v>
      </c>
      <c r="L144" s="84">
        <v>42613</v>
      </c>
      <c r="M144" s="84">
        <v>45535</v>
      </c>
      <c r="N144" s="84">
        <v>42614</v>
      </c>
      <c r="O144" s="158" t="str">
        <f t="shared" si="92"/>
        <v>1</v>
      </c>
      <c r="P144" s="66">
        <f t="shared" si="78"/>
        <v>84</v>
      </c>
      <c r="Q144" s="162" t="s">
        <v>353</v>
      </c>
      <c r="R144" s="66"/>
      <c r="S144" s="83">
        <v>120</v>
      </c>
      <c r="T144" s="89">
        <v>72269</v>
      </c>
      <c r="U144" s="71">
        <f t="shared" si="93"/>
        <v>8</v>
      </c>
      <c r="V144" s="71">
        <v>2017</v>
      </c>
      <c r="W144" s="71"/>
      <c r="X144" s="71">
        <f t="shared" si="83"/>
        <v>5</v>
      </c>
      <c r="Y144" s="71">
        <f t="shared" si="84"/>
        <v>17</v>
      </c>
      <c r="Z144" s="70">
        <f t="shared" si="94"/>
        <v>29</v>
      </c>
      <c r="AA144" s="70">
        <f t="shared" si="94"/>
        <v>41</v>
      </c>
      <c r="AB144" s="70">
        <f t="shared" si="85"/>
        <v>46</v>
      </c>
      <c r="AC144" s="71">
        <f t="shared" si="86"/>
        <v>38</v>
      </c>
      <c r="AD144" s="71">
        <f t="shared" si="68"/>
        <v>860.34523809523807</v>
      </c>
      <c r="AE144" s="72">
        <f t="shared" si="98"/>
        <v>0</v>
      </c>
      <c r="AF144" s="72">
        <f t="shared" si="70"/>
        <v>4301.7261904761908</v>
      </c>
      <c r="AG144" s="72">
        <f t="shared" si="87"/>
        <v>4301.7261904761908</v>
      </c>
      <c r="AH144" s="71">
        <f t="shared" si="71"/>
        <v>10324.142857142857</v>
      </c>
      <c r="AI144" s="70">
        <f t="shared" si="88"/>
        <v>14625.869047619048</v>
      </c>
      <c r="AJ144" s="70">
        <f t="shared" si="72"/>
        <v>57643.130952380954</v>
      </c>
      <c r="AK144" s="72">
        <f t="shared" si="95"/>
        <v>10324.142857142857</v>
      </c>
      <c r="AL144" s="72">
        <f t="shared" si="80"/>
        <v>24950.011904761905</v>
      </c>
      <c r="AM144" s="73">
        <f t="shared" si="73"/>
        <v>47318.988095238092</v>
      </c>
      <c r="AO144" s="73">
        <f t="shared" si="81"/>
        <v>860.34523809523807</v>
      </c>
      <c r="AP144" s="72">
        <f t="shared" si="82"/>
        <v>10324.142857142857</v>
      </c>
      <c r="AQ144" s="73">
        <f t="shared" si="96"/>
        <v>10324.142857142857</v>
      </c>
      <c r="AR144" s="73">
        <f t="shared" si="96"/>
        <v>10324.142857142857</v>
      </c>
      <c r="AS144" s="73">
        <f t="shared" si="96"/>
        <v>10324.142857142857</v>
      </c>
      <c r="AT144" s="73">
        <f t="shared" si="96"/>
        <v>10324.142857142857</v>
      </c>
      <c r="AU144" s="74">
        <f t="shared" si="79"/>
        <v>6022.4166666666661</v>
      </c>
      <c r="AW144" s="75">
        <f t="shared" si="74"/>
        <v>10324.142857142857</v>
      </c>
      <c r="AX144" s="76">
        <f t="shared" si="97"/>
        <v>35274.154761904763</v>
      </c>
      <c r="AY144" s="77">
        <f t="shared" si="77"/>
        <v>36994.845238095237</v>
      </c>
      <c r="AZ144" s="75">
        <f t="shared" si="89"/>
        <v>4301.7261904761908</v>
      </c>
      <c r="BA144" s="76">
        <f t="shared" si="90"/>
        <v>39575.880952380954</v>
      </c>
      <c r="BB144" s="78">
        <f t="shared" si="91"/>
        <v>32693.119047619046</v>
      </c>
    </row>
    <row r="145" spans="1:54" s="88" customFormat="1" ht="11.25" customHeight="1">
      <c r="A145" s="144">
        <v>8</v>
      </c>
      <c r="B145" s="83" t="s">
        <v>80</v>
      </c>
      <c r="C145" s="83">
        <v>167</v>
      </c>
      <c r="D145" s="83" t="s">
        <v>62</v>
      </c>
      <c r="E145" s="83" t="s">
        <v>168</v>
      </c>
      <c r="F145" s="83" t="s">
        <v>169</v>
      </c>
      <c r="G145" s="83">
        <v>238763</v>
      </c>
      <c r="H145" s="83" t="s">
        <v>65</v>
      </c>
      <c r="I145" s="5" t="s">
        <v>83</v>
      </c>
      <c r="J145" s="5"/>
      <c r="K145" s="84">
        <v>42968</v>
      </c>
      <c r="L145" s="84">
        <v>42613</v>
      </c>
      <c r="M145" s="84">
        <v>45535</v>
      </c>
      <c r="N145" s="84">
        <v>42614</v>
      </c>
      <c r="O145" s="158" t="str">
        <f t="shared" si="92"/>
        <v>1</v>
      </c>
      <c r="P145" s="66">
        <f t="shared" si="78"/>
        <v>84</v>
      </c>
      <c r="Q145" s="162" t="s">
        <v>353</v>
      </c>
      <c r="R145" s="66"/>
      <c r="S145" s="83">
        <v>120</v>
      </c>
      <c r="T145" s="89">
        <v>56303</v>
      </c>
      <c r="U145" s="71">
        <f t="shared" si="93"/>
        <v>8</v>
      </c>
      <c r="V145" s="71">
        <v>2017</v>
      </c>
      <c r="W145" s="71"/>
      <c r="X145" s="71">
        <f t="shared" si="83"/>
        <v>5</v>
      </c>
      <c r="Y145" s="71">
        <f t="shared" si="84"/>
        <v>17</v>
      </c>
      <c r="Z145" s="70">
        <f t="shared" si="94"/>
        <v>29</v>
      </c>
      <c r="AA145" s="70">
        <f t="shared" si="94"/>
        <v>41</v>
      </c>
      <c r="AB145" s="70">
        <f t="shared" si="85"/>
        <v>46</v>
      </c>
      <c r="AC145" s="71">
        <f t="shared" si="86"/>
        <v>38</v>
      </c>
      <c r="AD145" s="71">
        <f t="shared" si="68"/>
        <v>670.27380952380952</v>
      </c>
      <c r="AE145" s="72">
        <f t="shared" si="98"/>
        <v>0</v>
      </c>
      <c r="AF145" s="72">
        <f t="shared" si="70"/>
        <v>3351.3690476190477</v>
      </c>
      <c r="AG145" s="72">
        <f t="shared" si="87"/>
        <v>3351.3690476190477</v>
      </c>
      <c r="AH145" s="71">
        <f t="shared" si="71"/>
        <v>8043.2857142857138</v>
      </c>
      <c r="AI145" s="70">
        <f t="shared" si="88"/>
        <v>11394.654761904761</v>
      </c>
      <c r="AJ145" s="70">
        <f t="shared" si="72"/>
        <v>44908.345238095237</v>
      </c>
      <c r="AK145" s="72">
        <f t="shared" si="95"/>
        <v>8043.2857142857138</v>
      </c>
      <c r="AL145" s="72">
        <f t="shared" si="80"/>
        <v>19437.940476190473</v>
      </c>
      <c r="AM145" s="73">
        <f t="shared" si="73"/>
        <v>36865.059523809527</v>
      </c>
      <c r="AO145" s="73">
        <f t="shared" si="81"/>
        <v>670.27380952380952</v>
      </c>
      <c r="AP145" s="72">
        <f t="shared" si="82"/>
        <v>8043.2857142857138</v>
      </c>
      <c r="AQ145" s="73">
        <f t="shared" si="96"/>
        <v>8043.2857142857138</v>
      </c>
      <c r="AR145" s="73">
        <f t="shared" si="96"/>
        <v>8043.2857142857138</v>
      </c>
      <c r="AS145" s="73">
        <f t="shared" si="96"/>
        <v>8043.2857142857138</v>
      </c>
      <c r="AT145" s="73">
        <f t="shared" si="96"/>
        <v>8043.2857142857138</v>
      </c>
      <c r="AU145" s="74">
        <f t="shared" si="79"/>
        <v>4691.916666666667</v>
      </c>
      <c r="AW145" s="75">
        <f t="shared" si="74"/>
        <v>8043.2857142857138</v>
      </c>
      <c r="AX145" s="76">
        <f t="shared" si="97"/>
        <v>27481.226190476187</v>
      </c>
      <c r="AY145" s="77">
        <f t="shared" si="77"/>
        <v>28821.773809523813</v>
      </c>
      <c r="AZ145" s="75">
        <f t="shared" si="89"/>
        <v>3351.3690476190477</v>
      </c>
      <c r="BA145" s="76">
        <f t="shared" si="90"/>
        <v>30832.595238095237</v>
      </c>
      <c r="BB145" s="78">
        <f t="shared" si="91"/>
        <v>25470.404761904763</v>
      </c>
    </row>
    <row r="146" spans="1:54" s="88" customFormat="1" ht="11.25" customHeight="1">
      <c r="A146" s="144">
        <v>8</v>
      </c>
      <c r="B146" s="83" t="s">
        <v>80</v>
      </c>
      <c r="C146" s="83">
        <v>168</v>
      </c>
      <c r="D146" s="83" t="s">
        <v>62</v>
      </c>
      <c r="E146" s="83" t="s">
        <v>172</v>
      </c>
      <c r="F146" s="83" t="s">
        <v>169</v>
      </c>
      <c r="G146" s="83">
        <v>431023</v>
      </c>
      <c r="H146" s="83" t="s">
        <v>65</v>
      </c>
      <c r="I146" s="5" t="s">
        <v>83</v>
      </c>
      <c r="J146" s="5"/>
      <c r="K146" s="84">
        <v>42989</v>
      </c>
      <c r="L146" s="84">
        <v>42613</v>
      </c>
      <c r="M146" s="84">
        <v>45535</v>
      </c>
      <c r="N146" s="84">
        <v>42614</v>
      </c>
      <c r="O146" s="158" t="str">
        <f t="shared" si="92"/>
        <v>1</v>
      </c>
      <c r="P146" s="66">
        <f t="shared" si="78"/>
        <v>83</v>
      </c>
      <c r="Q146" s="162" t="s">
        <v>353</v>
      </c>
      <c r="R146" s="66"/>
      <c r="S146" s="83">
        <v>120</v>
      </c>
      <c r="T146" s="89">
        <v>17028</v>
      </c>
      <c r="U146" s="71">
        <f t="shared" si="93"/>
        <v>9</v>
      </c>
      <c r="V146" s="71">
        <v>2017</v>
      </c>
      <c r="W146" s="71"/>
      <c r="X146" s="71">
        <f t="shared" si="83"/>
        <v>4</v>
      </c>
      <c r="Y146" s="71">
        <f t="shared" si="84"/>
        <v>16</v>
      </c>
      <c r="Z146" s="70">
        <f t="shared" si="94"/>
        <v>28</v>
      </c>
      <c r="AA146" s="70">
        <f t="shared" si="94"/>
        <v>40</v>
      </c>
      <c r="AB146" s="70">
        <f t="shared" si="85"/>
        <v>45</v>
      </c>
      <c r="AC146" s="71">
        <f t="shared" si="86"/>
        <v>38</v>
      </c>
      <c r="AD146" s="71">
        <f t="shared" si="68"/>
        <v>205.15662650602408</v>
      </c>
      <c r="AE146" s="72">
        <f t="shared" si="98"/>
        <v>0</v>
      </c>
      <c r="AF146" s="72">
        <f t="shared" si="70"/>
        <v>820.62650602409633</v>
      </c>
      <c r="AG146" s="72">
        <f t="shared" si="87"/>
        <v>820.62650602409633</v>
      </c>
      <c r="AH146" s="71">
        <f t="shared" si="71"/>
        <v>2461.8795180722891</v>
      </c>
      <c r="AI146" s="70">
        <f t="shared" si="88"/>
        <v>3282.5060240963853</v>
      </c>
      <c r="AJ146" s="70">
        <f t="shared" si="72"/>
        <v>13745.493975903615</v>
      </c>
      <c r="AK146" s="72">
        <f t="shared" si="95"/>
        <v>2461.8795180722891</v>
      </c>
      <c r="AL146" s="72">
        <f t="shared" si="80"/>
        <v>5744.3855421686749</v>
      </c>
      <c r="AM146" s="73">
        <f t="shared" si="73"/>
        <v>11283.614457831325</v>
      </c>
      <c r="AO146" s="73">
        <f t="shared" si="81"/>
        <v>205.15662650602408</v>
      </c>
      <c r="AP146" s="72">
        <f t="shared" si="82"/>
        <v>2461.8795180722891</v>
      </c>
      <c r="AQ146" s="73">
        <f t="shared" si="96"/>
        <v>2461.8795180722891</v>
      </c>
      <c r="AR146" s="73">
        <f t="shared" si="96"/>
        <v>2461.8795180722891</v>
      </c>
      <c r="AS146" s="73">
        <f t="shared" si="96"/>
        <v>2461.8795180722891</v>
      </c>
      <c r="AT146" s="73">
        <f t="shared" si="96"/>
        <v>2461.8795180722891</v>
      </c>
      <c r="AU146" s="74">
        <f t="shared" si="79"/>
        <v>1436.0963855421685</v>
      </c>
      <c r="AW146" s="75">
        <f t="shared" si="74"/>
        <v>2461.8795180722891</v>
      </c>
      <c r="AX146" s="76">
        <f t="shared" si="97"/>
        <v>8206.2650602409631</v>
      </c>
      <c r="AY146" s="77">
        <f t="shared" si="77"/>
        <v>8821.7349397590369</v>
      </c>
      <c r="AZ146" s="75">
        <f t="shared" si="89"/>
        <v>1025.7831325301204</v>
      </c>
      <c r="BA146" s="76">
        <f t="shared" si="90"/>
        <v>9232.0481927710825</v>
      </c>
      <c r="BB146" s="78">
        <f t="shared" si="91"/>
        <v>7795.9518072289175</v>
      </c>
    </row>
    <row r="147" spans="1:54" s="88" customFormat="1" ht="11.25" customHeight="1">
      <c r="A147" s="144">
        <v>8</v>
      </c>
      <c r="B147" s="83" t="s">
        <v>80</v>
      </c>
      <c r="C147" s="83">
        <v>169</v>
      </c>
      <c r="D147" s="83" t="s">
        <v>62</v>
      </c>
      <c r="E147" s="83" t="s">
        <v>173</v>
      </c>
      <c r="F147" s="83" t="s">
        <v>169</v>
      </c>
      <c r="G147" s="83">
        <v>239839</v>
      </c>
      <c r="H147" s="83" t="s">
        <v>65</v>
      </c>
      <c r="I147" s="5" t="s">
        <v>83</v>
      </c>
      <c r="J147" s="5"/>
      <c r="K147" s="84">
        <v>43024</v>
      </c>
      <c r="L147" s="84">
        <v>42613</v>
      </c>
      <c r="M147" s="84">
        <v>45535</v>
      </c>
      <c r="N147" s="84">
        <v>42614</v>
      </c>
      <c r="O147" s="158" t="str">
        <f t="shared" si="92"/>
        <v>1</v>
      </c>
      <c r="P147" s="66">
        <f t="shared" si="78"/>
        <v>82</v>
      </c>
      <c r="Q147" s="162" t="s">
        <v>353</v>
      </c>
      <c r="R147" s="66"/>
      <c r="S147" s="83">
        <v>120</v>
      </c>
      <c r="T147" s="89">
        <v>15966</v>
      </c>
      <c r="U147" s="71">
        <f t="shared" si="93"/>
        <v>10</v>
      </c>
      <c r="V147" s="71">
        <v>2017</v>
      </c>
      <c r="W147" s="71"/>
      <c r="X147" s="71">
        <f t="shared" si="83"/>
        <v>3</v>
      </c>
      <c r="Y147" s="71">
        <f t="shared" si="84"/>
        <v>15</v>
      </c>
      <c r="Z147" s="70">
        <f t="shared" si="94"/>
        <v>27</v>
      </c>
      <c r="AA147" s="70">
        <f t="shared" si="94"/>
        <v>39</v>
      </c>
      <c r="AB147" s="70">
        <f t="shared" si="85"/>
        <v>44</v>
      </c>
      <c r="AC147" s="71">
        <f t="shared" si="86"/>
        <v>38</v>
      </c>
      <c r="AD147" s="71">
        <f t="shared" si="68"/>
        <v>194.70731707317074</v>
      </c>
      <c r="AE147" s="72">
        <f t="shared" si="98"/>
        <v>0</v>
      </c>
      <c r="AF147" s="72">
        <f t="shared" si="70"/>
        <v>584.1219512195122</v>
      </c>
      <c r="AG147" s="72">
        <f t="shared" si="87"/>
        <v>584.1219512195122</v>
      </c>
      <c r="AH147" s="71">
        <f t="shared" si="71"/>
        <v>2336.4878048780488</v>
      </c>
      <c r="AI147" s="70">
        <f t="shared" si="88"/>
        <v>2920.6097560975609</v>
      </c>
      <c r="AJ147" s="70">
        <f t="shared" si="72"/>
        <v>13045.390243902439</v>
      </c>
      <c r="AK147" s="72">
        <f t="shared" si="95"/>
        <v>2336.4878048780488</v>
      </c>
      <c r="AL147" s="72">
        <f t="shared" si="80"/>
        <v>5257.0975609756097</v>
      </c>
      <c r="AM147" s="73">
        <f t="shared" si="73"/>
        <v>10708.90243902439</v>
      </c>
      <c r="AO147" s="73">
        <f t="shared" si="81"/>
        <v>194.70731707317074</v>
      </c>
      <c r="AP147" s="72">
        <f t="shared" si="82"/>
        <v>2336.4878048780488</v>
      </c>
      <c r="AQ147" s="73">
        <f t="shared" si="96"/>
        <v>2336.4878048780488</v>
      </c>
      <c r="AR147" s="73">
        <f t="shared" si="96"/>
        <v>2336.4878048780488</v>
      </c>
      <c r="AS147" s="73">
        <f t="shared" si="96"/>
        <v>2336.4878048780488</v>
      </c>
      <c r="AT147" s="73">
        <f t="shared" si="96"/>
        <v>2336.4878048780488</v>
      </c>
      <c r="AU147" s="74">
        <f t="shared" si="79"/>
        <v>1362.9512195121952</v>
      </c>
      <c r="AW147" s="75">
        <f t="shared" si="74"/>
        <v>2336.4878048780488</v>
      </c>
      <c r="AX147" s="76">
        <f t="shared" si="97"/>
        <v>7593.585365853658</v>
      </c>
      <c r="AY147" s="77">
        <f t="shared" si="77"/>
        <v>8372.414634146342</v>
      </c>
      <c r="AZ147" s="75">
        <f t="shared" si="89"/>
        <v>973.53658536585374</v>
      </c>
      <c r="BA147" s="76">
        <f t="shared" si="90"/>
        <v>8567.1219512195112</v>
      </c>
      <c r="BB147" s="78">
        <f t="shared" si="91"/>
        <v>7398.8780487804888</v>
      </c>
    </row>
    <row r="148" spans="1:54" s="88" customFormat="1" ht="11.25" customHeight="1">
      <c r="A148" s="144">
        <v>8</v>
      </c>
      <c r="B148" s="83" t="s">
        <v>80</v>
      </c>
      <c r="C148" s="83">
        <v>170</v>
      </c>
      <c r="D148" s="83" t="s">
        <v>62</v>
      </c>
      <c r="E148" s="83" t="s">
        <v>174</v>
      </c>
      <c r="F148" s="83" t="s">
        <v>162</v>
      </c>
      <c r="G148" s="83">
        <v>537</v>
      </c>
      <c r="H148" s="83" t="s">
        <v>65</v>
      </c>
      <c r="I148" s="5" t="s">
        <v>83</v>
      </c>
      <c r="J148" s="5"/>
      <c r="K148" s="84">
        <v>43200</v>
      </c>
      <c r="L148" s="84">
        <v>42613</v>
      </c>
      <c r="M148" s="84">
        <v>45535</v>
      </c>
      <c r="N148" s="84">
        <v>42614</v>
      </c>
      <c r="O148" s="158" t="str">
        <f t="shared" si="92"/>
        <v>1</v>
      </c>
      <c r="P148" s="66">
        <f t="shared" si="78"/>
        <v>76</v>
      </c>
      <c r="Q148" s="162" t="s">
        <v>353</v>
      </c>
      <c r="R148" s="66"/>
      <c r="S148" s="83">
        <v>120</v>
      </c>
      <c r="T148" s="89">
        <v>1088394</v>
      </c>
      <c r="U148" s="71">
        <f t="shared" si="93"/>
        <v>4</v>
      </c>
      <c r="V148" s="71">
        <v>2018</v>
      </c>
      <c r="W148" s="71"/>
      <c r="X148" s="69"/>
      <c r="Y148" s="71">
        <f t="shared" si="84"/>
        <v>9</v>
      </c>
      <c r="Z148" s="70">
        <f t="shared" si="94"/>
        <v>21</v>
      </c>
      <c r="AA148" s="70">
        <f t="shared" si="94"/>
        <v>33</v>
      </c>
      <c r="AB148" s="70">
        <f t="shared" si="85"/>
        <v>38</v>
      </c>
      <c r="AC148" s="71">
        <f t="shared" si="86"/>
        <v>38</v>
      </c>
      <c r="AD148" s="71">
        <f t="shared" si="68"/>
        <v>14320.973684210527</v>
      </c>
      <c r="AE148" s="72">
        <f t="shared" si="98"/>
        <v>0</v>
      </c>
      <c r="AF148" s="72">
        <f t="shared" si="70"/>
        <v>0</v>
      </c>
      <c r="AG148" s="72">
        <f t="shared" si="87"/>
        <v>0</v>
      </c>
      <c r="AH148" s="71">
        <f t="shared" si="71"/>
        <v>128888.76315789475</v>
      </c>
      <c r="AI148" s="70">
        <f t="shared" si="88"/>
        <v>128888.76315789475</v>
      </c>
      <c r="AJ148" s="70">
        <f t="shared" si="72"/>
        <v>959505.23684210528</v>
      </c>
      <c r="AK148" s="72">
        <f t="shared" si="95"/>
        <v>171851.68421052632</v>
      </c>
      <c r="AL148" s="72">
        <f t="shared" si="80"/>
        <v>300740.44736842107</v>
      </c>
      <c r="AM148" s="73">
        <f t="shared" si="73"/>
        <v>787653.55263157887</v>
      </c>
      <c r="AO148" s="73">
        <f t="shared" si="81"/>
        <v>14320.973684210527</v>
      </c>
      <c r="AP148" s="72">
        <f t="shared" si="82"/>
        <v>171851.68421052632</v>
      </c>
      <c r="AQ148" s="73">
        <f t="shared" si="96"/>
        <v>171851.68421052632</v>
      </c>
      <c r="AR148" s="73">
        <f t="shared" si="96"/>
        <v>171851.68421052632</v>
      </c>
      <c r="AS148" s="73">
        <f t="shared" si="96"/>
        <v>171851.68421052632</v>
      </c>
      <c r="AT148" s="73">
        <f t="shared" si="96"/>
        <v>171851.68421052632</v>
      </c>
      <c r="AU148" s="74">
        <f t="shared" si="79"/>
        <v>100246.81578947368</v>
      </c>
      <c r="AW148" s="75">
        <f t="shared" si="74"/>
        <v>171851.68421052632</v>
      </c>
      <c r="AX148" s="76">
        <f>+AL148+AW148</f>
        <v>472592.13157894742</v>
      </c>
      <c r="AY148" s="77">
        <f t="shared" si="77"/>
        <v>615801.86842105258</v>
      </c>
      <c r="AZ148" s="75">
        <f t="shared" si="89"/>
        <v>71604.868421052641</v>
      </c>
      <c r="BA148" s="76">
        <f t="shared" si="90"/>
        <v>544197</v>
      </c>
      <c r="BB148" s="78">
        <f t="shared" si="91"/>
        <v>544197</v>
      </c>
    </row>
    <row r="149" spans="1:54" s="5" customFormat="1" ht="12.75">
      <c r="A149" s="144">
        <v>8</v>
      </c>
      <c r="B149" s="83" t="s">
        <v>80</v>
      </c>
      <c r="C149" s="83">
        <v>171</v>
      </c>
      <c r="D149" s="83" t="s">
        <v>62</v>
      </c>
      <c r="E149" s="83" t="s">
        <v>175</v>
      </c>
      <c r="F149" s="83" t="s">
        <v>162</v>
      </c>
      <c r="G149" s="83">
        <v>548</v>
      </c>
      <c r="H149" s="83" t="s">
        <v>65</v>
      </c>
      <c r="I149" s="83" t="s">
        <v>83</v>
      </c>
      <c r="J149" s="83"/>
      <c r="K149" s="84">
        <v>43245</v>
      </c>
      <c r="L149" s="84">
        <v>42613</v>
      </c>
      <c r="M149" s="84">
        <v>45535</v>
      </c>
      <c r="N149" s="84">
        <v>42614</v>
      </c>
      <c r="O149" s="158" t="str">
        <f t="shared" si="92"/>
        <v>1</v>
      </c>
      <c r="P149" s="66">
        <f t="shared" si="78"/>
        <v>75</v>
      </c>
      <c r="Q149" s="162" t="s">
        <v>353</v>
      </c>
      <c r="R149" s="66"/>
      <c r="S149" s="83">
        <v>120</v>
      </c>
      <c r="T149" s="89">
        <v>816296</v>
      </c>
      <c r="U149" s="71">
        <f t="shared" si="93"/>
        <v>5</v>
      </c>
      <c r="V149" s="71">
        <v>2018</v>
      </c>
      <c r="W149" s="71"/>
      <c r="X149" s="71">
        <v>0</v>
      </c>
      <c r="Y149" s="71">
        <f t="shared" si="84"/>
        <v>8</v>
      </c>
      <c r="Z149" s="70">
        <f t="shared" si="94"/>
        <v>20</v>
      </c>
      <c r="AA149" s="70">
        <f t="shared" si="94"/>
        <v>32</v>
      </c>
      <c r="AB149" s="70">
        <f t="shared" si="85"/>
        <v>37</v>
      </c>
      <c r="AC149" s="71">
        <f t="shared" si="86"/>
        <v>38</v>
      </c>
      <c r="AD149" s="71">
        <f t="shared" si="68"/>
        <v>10883.946666666667</v>
      </c>
      <c r="AE149" s="71">
        <f t="shared" si="98"/>
        <v>0</v>
      </c>
      <c r="AF149" s="72">
        <f t="shared" si="70"/>
        <v>0</v>
      </c>
      <c r="AG149" s="71">
        <f t="shared" si="87"/>
        <v>0</v>
      </c>
      <c r="AH149" s="71">
        <f t="shared" si="71"/>
        <v>87071.573333333334</v>
      </c>
      <c r="AI149" s="70">
        <f t="shared" si="88"/>
        <v>87071.573333333334</v>
      </c>
      <c r="AJ149" s="70">
        <f t="shared" si="72"/>
        <v>729224.42666666664</v>
      </c>
      <c r="AK149" s="72">
        <f t="shared" si="95"/>
        <v>130607.36</v>
      </c>
      <c r="AL149" s="72">
        <f t="shared" si="80"/>
        <v>217678.93333333335</v>
      </c>
      <c r="AM149" s="73">
        <f t="shared" si="73"/>
        <v>598617.06666666665</v>
      </c>
      <c r="AO149" s="73">
        <f t="shared" si="81"/>
        <v>10883.946666666667</v>
      </c>
      <c r="AP149" s="72">
        <f t="shared" si="82"/>
        <v>130607.36</v>
      </c>
      <c r="AQ149" s="73">
        <f t="shared" si="96"/>
        <v>130607.36</v>
      </c>
      <c r="AR149" s="73">
        <f t="shared" si="96"/>
        <v>130607.36</v>
      </c>
      <c r="AS149" s="73">
        <f t="shared" si="96"/>
        <v>130607.36</v>
      </c>
      <c r="AT149" s="73">
        <f t="shared" si="96"/>
        <v>130607.36</v>
      </c>
      <c r="AU149" s="74">
        <f t="shared" si="79"/>
        <v>76187.626666666663</v>
      </c>
      <c r="AW149" s="75">
        <f t="shared" si="74"/>
        <v>130607.36</v>
      </c>
      <c r="AX149" s="76">
        <f t="shared" si="97"/>
        <v>348286.29333333333</v>
      </c>
      <c r="AY149" s="77">
        <f t="shared" si="77"/>
        <v>468009.70666666667</v>
      </c>
      <c r="AZ149" s="75">
        <f t="shared" si="89"/>
        <v>54419.733333333337</v>
      </c>
      <c r="BA149" s="76">
        <f t="shared" si="90"/>
        <v>402706.02666666667</v>
      </c>
      <c r="BB149" s="78">
        <f t="shared" si="91"/>
        <v>413589.97333333333</v>
      </c>
    </row>
    <row r="150" spans="1:54" s="5" customFormat="1" ht="12.75">
      <c r="A150" s="144">
        <v>8</v>
      </c>
      <c r="B150" s="83" t="s">
        <v>80</v>
      </c>
      <c r="C150" s="83">
        <v>172</v>
      </c>
      <c r="D150" s="83" t="s">
        <v>62</v>
      </c>
      <c r="E150" s="83" t="s">
        <v>176</v>
      </c>
      <c r="F150" s="83" t="s">
        <v>162</v>
      </c>
      <c r="G150" s="83">
        <v>551</v>
      </c>
      <c r="H150" s="83" t="s">
        <v>65</v>
      </c>
      <c r="I150" s="83" t="s">
        <v>83</v>
      </c>
      <c r="J150" s="83"/>
      <c r="K150" s="84">
        <v>43250</v>
      </c>
      <c r="L150" s="84">
        <v>42613</v>
      </c>
      <c r="M150" s="84">
        <v>45535</v>
      </c>
      <c r="N150" s="84">
        <v>42614</v>
      </c>
      <c r="O150" s="158" t="str">
        <f t="shared" si="92"/>
        <v>1</v>
      </c>
      <c r="P150" s="66">
        <f>+DATEDIF(K150,M150,"m")</f>
        <v>75</v>
      </c>
      <c r="Q150" s="162" t="s">
        <v>353</v>
      </c>
      <c r="R150" s="66"/>
      <c r="S150" s="83">
        <v>120</v>
      </c>
      <c r="T150" s="89">
        <v>816296</v>
      </c>
      <c r="U150" s="71">
        <f t="shared" si="93"/>
        <v>5</v>
      </c>
      <c r="V150" s="71">
        <v>2018</v>
      </c>
      <c r="W150" s="71"/>
      <c r="X150" s="71">
        <v>0</v>
      </c>
      <c r="Y150" s="71">
        <f t="shared" si="84"/>
        <v>8</v>
      </c>
      <c r="Z150" s="70">
        <f>+Y150+12</f>
        <v>20</v>
      </c>
      <c r="AA150" s="70">
        <f t="shared" si="94"/>
        <v>32</v>
      </c>
      <c r="AB150" s="70">
        <f t="shared" si="85"/>
        <v>37</v>
      </c>
      <c r="AC150" s="71">
        <f t="shared" si="86"/>
        <v>38</v>
      </c>
      <c r="AD150" s="71">
        <f t="shared" si="68"/>
        <v>10883.946666666667</v>
      </c>
      <c r="AE150" s="71">
        <f t="shared" si="98"/>
        <v>0</v>
      </c>
      <c r="AF150" s="72">
        <f t="shared" si="70"/>
        <v>0</v>
      </c>
      <c r="AG150" s="71">
        <f t="shared" si="87"/>
        <v>0</v>
      </c>
      <c r="AH150" s="71">
        <f t="shared" si="71"/>
        <v>87071.573333333334</v>
      </c>
      <c r="AI150" s="70">
        <f t="shared" si="88"/>
        <v>87071.573333333334</v>
      </c>
      <c r="AJ150" s="70">
        <f t="shared" si="72"/>
        <v>729224.42666666664</v>
      </c>
      <c r="AK150" s="72">
        <f t="shared" si="95"/>
        <v>130607.36</v>
      </c>
      <c r="AL150" s="72">
        <f t="shared" si="80"/>
        <v>217678.93333333335</v>
      </c>
      <c r="AM150" s="73">
        <f t="shared" si="73"/>
        <v>598617.06666666665</v>
      </c>
      <c r="AO150" s="73">
        <f t="shared" si="81"/>
        <v>10883.946666666667</v>
      </c>
      <c r="AP150" s="72">
        <f t="shared" si="82"/>
        <v>130607.36</v>
      </c>
      <c r="AQ150" s="73">
        <f t="shared" si="96"/>
        <v>130607.36</v>
      </c>
      <c r="AR150" s="73">
        <f t="shared" si="96"/>
        <v>130607.36</v>
      </c>
      <c r="AS150" s="73">
        <f t="shared" si="96"/>
        <v>130607.36</v>
      </c>
      <c r="AT150" s="73">
        <f t="shared" si="96"/>
        <v>130607.36</v>
      </c>
      <c r="AU150" s="74">
        <f t="shared" si="79"/>
        <v>76187.626666666663</v>
      </c>
      <c r="AW150" s="75">
        <f t="shared" si="74"/>
        <v>130607.36</v>
      </c>
      <c r="AX150" s="76">
        <f>+AL150+AW150</f>
        <v>348286.29333333333</v>
      </c>
      <c r="AY150" s="77">
        <f t="shared" si="77"/>
        <v>468009.70666666667</v>
      </c>
      <c r="AZ150" s="75">
        <f t="shared" si="89"/>
        <v>54419.733333333337</v>
      </c>
      <c r="BA150" s="76">
        <f t="shared" si="90"/>
        <v>402706.02666666667</v>
      </c>
      <c r="BB150" s="78">
        <f t="shared" si="91"/>
        <v>413589.97333333333</v>
      </c>
    </row>
    <row r="151" spans="1:54">
      <c r="A151" s="144">
        <v>8</v>
      </c>
      <c r="B151" s="90" t="s">
        <v>177</v>
      </c>
      <c r="C151" s="83">
        <v>173</v>
      </c>
      <c r="D151" s="83" t="s">
        <v>62</v>
      </c>
      <c r="E151" s="90" t="s">
        <v>178</v>
      </c>
      <c r="F151" s="90" t="s">
        <v>179</v>
      </c>
      <c r="G151" s="91">
        <v>96</v>
      </c>
      <c r="K151" s="92">
        <v>43846</v>
      </c>
      <c r="L151" s="84">
        <v>42613</v>
      </c>
      <c r="M151" s="84">
        <v>45535</v>
      </c>
      <c r="N151" s="84">
        <v>42614</v>
      </c>
      <c r="O151" s="158" t="str">
        <f t="shared" si="92"/>
        <v>1</v>
      </c>
      <c r="P151" s="66">
        <f t="shared" ref="P151:P153" si="99">+DATEDIF(K151,M151,"m")</f>
        <v>55</v>
      </c>
      <c r="Q151" s="162" t="s">
        <v>353</v>
      </c>
      <c r="R151" s="66"/>
      <c r="S151" s="83">
        <v>120</v>
      </c>
      <c r="T151" s="93">
        <v>2240896</v>
      </c>
      <c r="U151" s="71">
        <f t="shared" si="93"/>
        <v>1</v>
      </c>
      <c r="V151" s="90">
        <f>YEAR(K151)</f>
        <v>2020</v>
      </c>
      <c r="AA151" s="90">
        <v>12</v>
      </c>
      <c r="AB151" s="70">
        <f t="shared" si="85"/>
        <v>17</v>
      </c>
      <c r="AC151" s="71">
        <f t="shared" si="86"/>
        <v>38</v>
      </c>
      <c r="AD151" s="71">
        <f t="shared" si="68"/>
        <v>40743.563636363637</v>
      </c>
      <c r="AJ151" s="94"/>
      <c r="AM151" s="4"/>
      <c r="AN151"/>
      <c r="AO151" s="4"/>
      <c r="AP151" s="11"/>
      <c r="AW151" s="75">
        <f>+AD151*AA151</f>
        <v>488922.76363636367</v>
      </c>
      <c r="AX151" s="76">
        <f t="shared" ref="AX151:AX153" si="100">+AL151+AW151</f>
        <v>488922.76363636367</v>
      </c>
      <c r="AY151" s="77">
        <f t="shared" si="77"/>
        <v>1751973.2363636363</v>
      </c>
      <c r="AZ151" s="75">
        <f t="shared" si="89"/>
        <v>203717.81818181818</v>
      </c>
      <c r="BA151" s="76">
        <f t="shared" si="90"/>
        <v>692640.58181818179</v>
      </c>
      <c r="BB151" s="78">
        <f t="shared" si="91"/>
        <v>1548255.4181818182</v>
      </c>
    </row>
    <row r="152" spans="1:54">
      <c r="A152" s="144">
        <v>8</v>
      </c>
      <c r="B152" s="90" t="s">
        <v>177</v>
      </c>
      <c r="C152" s="83">
        <v>174</v>
      </c>
      <c r="D152" s="83" t="s">
        <v>62</v>
      </c>
      <c r="E152" s="90" t="s">
        <v>180</v>
      </c>
      <c r="F152" s="90" t="s">
        <v>179</v>
      </c>
      <c r="G152" s="91">
        <v>97</v>
      </c>
      <c r="K152" s="92">
        <v>43935</v>
      </c>
      <c r="L152" s="84">
        <v>42613</v>
      </c>
      <c r="M152" s="84">
        <v>45535</v>
      </c>
      <c r="N152" s="84">
        <v>42614</v>
      </c>
      <c r="O152" s="158" t="str">
        <f t="shared" si="92"/>
        <v>1</v>
      </c>
      <c r="P152" s="66">
        <f t="shared" si="99"/>
        <v>52</v>
      </c>
      <c r="Q152" s="162" t="s">
        <v>353</v>
      </c>
      <c r="R152" s="66"/>
      <c r="S152" s="83">
        <v>120</v>
      </c>
      <c r="T152" s="93">
        <v>1636540</v>
      </c>
      <c r="U152" s="71">
        <f t="shared" si="93"/>
        <v>4</v>
      </c>
      <c r="V152" s="90">
        <f t="shared" ref="V152:V153" si="101">YEAR(K152)</f>
        <v>2020</v>
      </c>
      <c r="W152" s="95"/>
      <c r="X152" s="95"/>
      <c r="Y152" s="95"/>
      <c r="Z152" s="95"/>
      <c r="AA152" s="95">
        <v>8</v>
      </c>
      <c r="AB152" s="70">
        <f t="shared" si="85"/>
        <v>13</v>
      </c>
      <c r="AC152" s="71">
        <f t="shared" si="86"/>
        <v>39</v>
      </c>
      <c r="AD152" s="71">
        <f t="shared" si="68"/>
        <v>31471.923076923078</v>
      </c>
      <c r="AE152" s="95"/>
      <c r="AF152" s="96"/>
      <c r="AG152" s="96"/>
      <c r="AH152" s="96"/>
      <c r="AI152" s="96"/>
      <c r="AJ152" s="97"/>
      <c r="AK152" s="98"/>
      <c r="AL152" s="98"/>
      <c r="AM152" s="98"/>
      <c r="AN152"/>
      <c r="AP152" s="11"/>
      <c r="AQ152" s="11"/>
      <c r="AR152" s="11"/>
      <c r="AS152" s="11"/>
      <c r="AT152" s="11"/>
      <c r="AU152" s="11"/>
      <c r="AV152" s="32"/>
      <c r="AW152" s="75">
        <f>+AD152*AA152</f>
        <v>251775.38461538462</v>
      </c>
      <c r="AX152" s="76">
        <f t="shared" si="100"/>
        <v>251775.38461538462</v>
      </c>
      <c r="AY152" s="77">
        <f t="shared" si="77"/>
        <v>1384764.6153846155</v>
      </c>
      <c r="AZ152" s="75">
        <f t="shared" si="89"/>
        <v>157359.61538461538</v>
      </c>
      <c r="BA152" s="76">
        <f t="shared" si="90"/>
        <v>409135</v>
      </c>
      <c r="BB152" s="78">
        <f t="shared" si="91"/>
        <v>1227405</v>
      </c>
    </row>
    <row r="153" spans="1:54">
      <c r="A153" s="144">
        <v>8</v>
      </c>
      <c r="B153" s="90" t="s">
        <v>177</v>
      </c>
      <c r="C153" s="83">
        <v>175</v>
      </c>
      <c r="D153" s="83" t="s">
        <v>62</v>
      </c>
      <c r="E153" s="90" t="s">
        <v>181</v>
      </c>
      <c r="F153" s="90" t="s">
        <v>182</v>
      </c>
      <c r="G153" s="91">
        <v>222</v>
      </c>
      <c r="K153" s="92">
        <v>44042</v>
      </c>
      <c r="L153" s="84">
        <v>42613</v>
      </c>
      <c r="M153" s="84">
        <v>45535</v>
      </c>
      <c r="N153" s="84">
        <v>42614</v>
      </c>
      <c r="O153" s="158" t="str">
        <f t="shared" si="92"/>
        <v>1</v>
      </c>
      <c r="P153" s="66">
        <f t="shared" si="99"/>
        <v>49</v>
      </c>
      <c r="Q153" s="162" t="s">
        <v>353</v>
      </c>
      <c r="R153" s="66"/>
      <c r="S153" s="83">
        <v>120</v>
      </c>
      <c r="T153" s="93">
        <v>1834375</v>
      </c>
      <c r="U153" s="71">
        <f t="shared" si="93"/>
        <v>7</v>
      </c>
      <c r="V153" s="90">
        <f t="shared" si="101"/>
        <v>2020</v>
      </c>
      <c r="AA153" s="90">
        <v>7</v>
      </c>
      <c r="AB153" s="70">
        <f t="shared" si="85"/>
        <v>12</v>
      </c>
      <c r="AC153" s="71">
        <f t="shared" si="86"/>
        <v>37</v>
      </c>
      <c r="AD153" s="71">
        <f t="shared" si="68"/>
        <v>37436.224489795917</v>
      </c>
      <c r="AG153" s="99"/>
      <c r="AH153" s="99"/>
      <c r="AJ153" s="94"/>
      <c r="AK153" s="100"/>
      <c r="AL153" s="100"/>
      <c r="AM153" s="100"/>
      <c r="AN153"/>
      <c r="AO153" s="4"/>
      <c r="AP153" s="11"/>
      <c r="AV153" s="100">
        <f>+AJ152</f>
        <v>0</v>
      </c>
      <c r="AW153" s="75">
        <f>+AD153*AA153</f>
        <v>262053.57142857142</v>
      </c>
      <c r="AX153" s="76">
        <f t="shared" si="100"/>
        <v>262053.57142857142</v>
      </c>
      <c r="AY153" s="77">
        <f t="shared" si="77"/>
        <v>1572321.4285714286</v>
      </c>
      <c r="AZ153" s="75">
        <f t="shared" si="89"/>
        <v>187181.12244897959</v>
      </c>
      <c r="BA153" s="76">
        <f t="shared" si="90"/>
        <v>449234.69387755101</v>
      </c>
      <c r="BB153" s="78">
        <f t="shared" si="91"/>
        <v>1385140.306122449</v>
      </c>
    </row>
    <row r="154" spans="1:54" s="5" customFormat="1" ht="12.75">
      <c r="A154" s="144">
        <v>8</v>
      </c>
      <c r="B154" s="63" t="s">
        <v>183</v>
      </c>
      <c r="C154" s="62">
        <v>78</v>
      </c>
      <c r="D154" s="62" t="s">
        <v>62</v>
      </c>
      <c r="E154" s="63" t="s">
        <v>184</v>
      </c>
      <c r="F154" s="63" t="s">
        <v>185</v>
      </c>
      <c r="G154" s="63">
        <v>1977071</v>
      </c>
      <c r="H154" s="63" t="s">
        <v>65</v>
      </c>
      <c r="I154" s="62" t="s">
        <v>117</v>
      </c>
      <c r="J154" s="62"/>
      <c r="K154" s="64">
        <v>42387</v>
      </c>
      <c r="L154" s="80">
        <v>42613</v>
      </c>
      <c r="M154" s="80">
        <f t="shared" ref="M154:M217" si="102">+EDATE(L154,96)</f>
        <v>45535</v>
      </c>
      <c r="N154" s="80">
        <v>42614</v>
      </c>
      <c r="O154" s="158" t="str">
        <f t="shared" si="92"/>
        <v>1</v>
      </c>
      <c r="P154" s="66">
        <f>+DATEDIF([1]Curico!O$5,M154,"m")</f>
        <v>90</v>
      </c>
      <c r="Q154" s="162" t="str">
        <f>IF(R154=P154,"C",IF(P154+24=R154,"C24","T"))</f>
        <v>T</v>
      </c>
      <c r="R154" s="160"/>
      <c r="S154" s="62">
        <v>36</v>
      </c>
      <c r="T154" s="81">
        <v>42008</v>
      </c>
      <c r="U154" s="82">
        <v>3</v>
      </c>
      <c r="V154" s="82">
        <v>2017</v>
      </c>
      <c r="W154" s="70"/>
      <c r="X154" s="70">
        <f>+([1]Curico!$D$3-V154)*12+[1]Curico!$C$3-U154+1</f>
        <v>10</v>
      </c>
      <c r="Y154" s="70">
        <f>+([1]Curico!D$5-V154)*12+[1]Curico!C$5-U154+1</f>
        <v>22</v>
      </c>
      <c r="Z154" s="70">
        <f>+Y154+12</f>
        <v>34</v>
      </c>
      <c r="AA154" s="70">
        <f>+Z154+2</f>
        <v>36</v>
      </c>
      <c r="AB154" s="105" t="s">
        <v>186</v>
      </c>
      <c r="AC154" s="82">
        <f t="shared" ref="AC154:AC199" si="103">+S154-AA154</f>
        <v>0</v>
      </c>
      <c r="AD154" s="70">
        <f t="shared" ref="AD154:AD217" si="104">+T154/S154</f>
        <v>1166.8888888888889</v>
      </c>
      <c r="AE154" s="70">
        <f>+W154*AD154</f>
        <v>0</v>
      </c>
      <c r="AF154" s="72">
        <f t="shared" ref="AF154:AF217" si="105">+(X154-W154)*AD154</f>
        <v>11668.888888888889</v>
      </c>
      <c r="AG154" s="70">
        <f t="shared" ref="AG154:AG217" si="106">+AE154+AF154</f>
        <v>11668.888888888889</v>
      </c>
      <c r="AH154" s="70">
        <f t="shared" ref="AH154:AH217" si="107">+(Y154-X154)*AD154</f>
        <v>14002.666666666668</v>
      </c>
      <c r="AI154" s="70">
        <f t="shared" ref="AI154:AI217" si="108">+AG154+AH154</f>
        <v>25671.555555555555</v>
      </c>
      <c r="AJ154" s="70">
        <f t="shared" ref="AJ154:AJ217" si="109">+T154-AI154</f>
        <v>16336.444444444445</v>
      </c>
      <c r="AK154" s="70">
        <f t="shared" ref="AK154:AK217" si="110">+(Z154-Y154)*AD154</f>
        <v>14002.666666666668</v>
      </c>
      <c r="AL154" s="72">
        <f t="shared" ref="AL154:AL217" si="111">+AI154+AK154</f>
        <v>39674.222222222219</v>
      </c>
      <c r="AM154" s="74">
        <f t="shared" ref="AM154:AM217" si="112">+T154-AL154</f>
        <v>2333.777777777781</v>
      </c>
      <c r="AO154" s="74" t="e">
        <f t="shared" ref="AO154:AO217" si="113">+(AJ154/AC154)*1</f>
        <v>#DIV/0!</v>
      </c>
      <c r="AP154" s="72" t="e">
        <f t="shared" ref="AP154:AP217" si="114">+(AJ154/AC154)*12</f>
        <v>#DIV/0!</v>
      </c>
      <c r="AQ154" s="73" t="e">
        <f>+(AP154/12)*2</f>
        <v>#DIV/0!</v>
      </c>
      <c r="AT154" s="73"/>
      <c r="AU154" s="73"/>
      <c r="AW154" s="75">
        <f t="shared" ref="AW154:AW217" si="115">(AA154-Z154)*AD154</f>
        <v>2333.7777777777778</v>
      </c>
      <c r="AX154" s="76">
        <f>+AL154+AW154</f>
        <v>42008</v>
      </c>
      <c r="AY154" s="77">
        <f t="shared" ref="AY154:AY217" si="116">+T154-AX154</f>
        <v>0</v>
      </c>
      <c r="AZ154" s="75">
        <v>0</v>
      </c>
      <c r="BA154" s="76">
        <f>AX154+AZ154</f>
        <v>42008</v>
      </c>
      <c r="BB154" s="77">
        <f>BA154-T154</f>
        <v>0</v>
      </c>
    </row>
    <row r="155" spans="1:54" s="5" customFormat="1" ht="12.75">
      <c r="A155" s="144">
        <v>8</v>
      </c>
      <c r="B155" s="63" t="s">
        <v>183</v>
      </c>
      <c r="C155" s="106">
        <v>50</v>
      </c>
      <c r="D155" s="106" t="s">
        <v>62</v>
      </c>
      <c r="E155" s="106" t="s">
        <v>187</v>
      </c>
      <c r="F155" s="106" t="s">
        <v>188</v>
      </c>
      <c r="G155" s="106">
        <v>42</v>
      </c>
      <c r="H155" s="106" t="s">
        <v>65</v>
      </c>
      <c r="I155" s="106" t="s">
        <v>189</v>
      </c>
      <c r="J155" s="106"/>
      <c r="K155" s="80">
        <v>42464</v>
      </c>
      <c r="L155" s="80">
        <v>42613</v>
      </c>
      <c r="M155" s="80">
        <f t="shared" si="102"/>
        <v>45535</v>
      </c>
      <c r="N155" s="80">
        <v>42614</v>
      </c>
      <c r="O155" s="158" t="str">
        <f t="shared" si="92"/>
        <v>1</v>
      </c>
      <c r="P155" s="66">
        <v>90</v>
      </c>
      <c r="Q155" s="162" t="str">
        <f>IF(R155=P155,"C",IF(P155+24=R155,"C24","T"))</f>
        <v>T</v>
      </c>
      <c r="R155" s="160"/>
      <c r="S155" s="106">
        <v>36</v>
      </c>
      <c r="T155" s="107">
        <v>79000</v>
      </c>
      <c r="U155" s="82">
        <v>3</v>
      </c>
      <c r="V155" s="82">
        <v>2017</v>
      </c>
      <c r="W155" s="82"/>
      <c r="X155" s="82">
        <f>+([1]Curico!$D$3-V155)*12+[1]Curico!$C$3-U155+1</f>
        <v>10</v>
      </c>
      <c r="Y155" s="82">
        <f>+([1]Curico!D$5-V155)*12+[1]Curico!C$5-U155+1</f>
        <v>22</v>
      </c>
      <c r="Z155" s="70">
        <f t="shared" ref="Z155:AA218" si="117">+Y155+12</f>
        <v>34</v>
      </c>
      <c r="AA155" s="70">
        <f t="shared" ref="AA155:AA184" si="118">+Z155+2</f>
        <v>36</v>
      </c>
      <c r="AB155" s="105" t="s">
        <v>186</v>
      </c>
      <c r="AC155" s="82">
        <f t="shared" si="103"/>
        <v>0</v>
      </c>
      <c r="AD155" s="82">
        <f t="shared" si="104"/>
        <v>2194.4444444444443</v>
      </c>
      <c r="AE155" s="82">
        <f t="shared" ref="AE155:AE160" si="119">+(T155/S155)*W155</f>
        <v>0</v>
      </c>
      <c r="AF155" s="82">
        <f t="shared" si="105"/>
        <v>21944.444444444445</v>
      </c>
      <c r="AG155" s="82">
        <f t="shared" si="106"/>
        <v>21944.444444444445</v>
      </c>
      <c r="AH155" s="82">
        <f t="shared" si="107"/>
        <v>26333.333333333332</v>
      </c>
      <c r="AI155" s="70">
        <f t="shared" si="108"/>
        <v>48277.777777777781</v>
      </c>
      <c r="AJ155" s="70">
        <f t="shared" si="109"/>
        <v>30722.222222222219</v>
      </c>
      <c r="AK155" s="70">
        <f t="shared" si="110"/>
        <v>26333.333333333332</v>
      </c>
      <c r="AL155" s="72">
        <f t="shared" si="111"/>
        <v>74611.111111111109</v>
      </c>
      <c r="AM155" s="74">
        <f t="shared" si="112"/>
        <v>4388.8888888888905</v>
      </c>
      <c r="AO155" s="74" t="e">
        <f t="shared" si="113"/>
        <v>#DIV/0!</v>
      </c>
      <c r="AP155" s="72" t="e">
        <f t="shared" si="114"/>
        <v>#DIV/0!</v>
      </c>
      <c r="AQ155" s="73" t="e">
        <f t="shared" ref="AQ155:AQ184" si="120">+(AP155/12)*2</f>
        <v>#DIV/0!</v>
      </c>
      <c r="AT155" s="73"/>
      <c r="AU155" s="73"/>
      <c r="AW155" s="75">
        <f t="shared" si="115"/>
        <v>4388.8888888888887</v>
      </c>
      <c r="AX155" s="76">
        <f t="shared" ref="AX155:AX218" si="121">+AL155+AW155</f>
        <v>79000</v>
      </c>
      <c r="AY155" s="77">
        <f t="shared" si="116"/>
        <v>0</v>
      </c>
      <c r="AZ155" s="75">
        <v>0</v>
      </c>
      <c r="BA155" s="76">
        <f t="shared" ref="BA155:BA218" si="122">AX155+AZ155</f>
        <v>79000</v>
      </c>
      <c r="BB155" s="77">
        <f t="shared" ref="BB155:BB199" si="123">BA155-T155</f>
        <v>0</v>
      </c>
    </row>
    <row r="156" spans="1:54" s="5" customFormat="1" ht="12.75">
      <c r="A156" s="144">
        <v>8</v>
      </c>
      <c r="B156" s="63" t="s">
        <v>183</v>
      </c>
      <c r="C156" s="63">
        <v>50</v>
      </c>
      <c r="D156" s="63" t="s">
        <v>62</v>
      </c>
      <c r="E156" s="63" t="s">
        <v>190</v>
      </c>
      <c r="F156" s="63" t="s">
        <v>191</v>
      </c>
      <c r="G156" s="63">
        <v>42</v>
      </c>
      <c r="H156" s="63" t="s">
        <v>65</v>
      </c>
      <c r="I156" s="63" t="s">
        <v>192</v>
      </c>
      <c r="J156" s="63"/>
      <c r="K156" s="80">
        <v>42464</v>
      </c>
      <c r="L156" s="80">
        <v>42613</v>
      </c>
      <c r="M156" s="80">
        <f t="shared" si="102"/>
        <v>45535</v>
      </c>
      <c r="N156" s="80">
        <v>42614</v>
      </c>
      <c r="O156" s="158" t="str">
        <f t="shared" si="92"/>
        <v>1</v>
      </c>
      <c r="P156" s="66">
        <v>90</v>
      </c>
      <c r="Q156" s="162" t="str">
        <f>IF(R156=P156,"C",IF(P156+24=R156,"C24","T"))</f>
        <v>T</v>
      </c>
      <c r="R156" s="160"/>
      <c r="S156" s="63">
        <v>36</v>
      </c>
      <c r="T156" s="81">
        <v>85000</v>
      </c>
      <c r="U156" s="82">
        <v>3</v>
      </c>
      <c r="V156" s="82">
        <v>2017</v>
      </c>
      <c r="W156" s="82"/>
      <c r="X156" s="82">
        <f>+([1]Curico!$D$3-V156)*12+[1]Curico!$C$3-U156+1</f>
        <v>10</v>
      </c>
      <c r="Y156" s="82">
        <f>+([1]Curico!D$5-V156)*12+[1]Curico!C$5-U156+1</f>
        <v>22</v>
      </c>
      <c r="Z156" s="70">
        <f t="shared" si="117"/>
        <v>34</v>
      </c>
      <c r="AA156" s="70">
        <f t="shared" si="118"/>
        <v>36</v>
      </c>
      <c r="AB156" s="105" t="s">
        <v>186</v>
      </c>
      <c r="AC156" s="82">
        <f t="shared" si="103"/>
        <v>0</v>
      </c>
      <c r="AD156" s="82">
        <f t="shared" si="104"/>
        <v>2361.1111111111113</v>
      </c>
      <c r="AE156" s="82">
        <f t="shared" si="119"/>
        <v>0</v>
      </c>
      <c r="AF156" s="82">
        <f t="shared" si="105"/>
        <v>23611.111111111113</v>
      </c>
      <c r="AG156" s="82">
        <f t="shared" si="106"/>
        <v>23611.111111111113</v>
      </c>
      <c r="AH156" s="82">
        <f t="shared" si="107"/>
        <v>28333.333333333336</v>
      </c>
      <c r="AI156" s="70">
        <f t="shared" si="108"/>
        <v>51944.444444444453</v>
      </c>
      <c r="AJ156" s="70">
        <f t="shared" si="109"/>
        <v>33055.555555555547</v>
      </c>
      <c r="AK156" s="70">
        <f t="shared" si="110"/>
        <v>28333.333333333336</v>
      </c>
      <c r="AL156" s="72">
        <f t="shared" si="111"/>
        <v>80277.777777777781</v>
      </c>
      <c r="AM156" s="74">
        <f t="shared" si="112"/>
        <v>4722.222222222219</v>
      </c>
      <c r="AO156" s="74" t="e">
        <f t="shared" si="113"/>
        <v>#DIV/0!</v>
      </c>
      <c r="AP156" s="72" t="e">
        <f t="shared" si="114"/>
        <v>#DIV/0!</v>
      </c>
      <c r="AQ156" s="73" t="e">
        <f t="shared" si="120"/>
        <v>#DIV/0!</v>
      </c>
      <c r="AT156" s="73"/>
      <c r="AU156" s="73"/>
      <c r="AW156" s="75">
        <f t="shared" si="115"/>
        <v>4722.2222222222226</v>
      </c>
      <c r="AX156" s="76">
        <f t="shared" si="121"/>
        <v>85000</v>
      </c>
      <c r="AY156" s="77">
        <f t="shared" si="116"/>
        <v>0</v>
      </c>
      <c r="AZ156" s="75">
        <v>0</v>
      </c>
      <c r="BA156" s="76">
        <f t="shared" si="122"/>
        <v>85000</v>
      </c>
      <c r="BB156" s="77">
        <f t="shared" si="123"/>
        <v>0</v>
      </c>
    </row>
    <row r="157" spans="1:54" s="5" customFormat="1" ht="12.75">
      <c r="A157" s="144">
        <v>8</v>
      </c>
      <c r="B157" s="63" t="s">
        <v>183</v>
      </c>
      <c r="C157" s="63">
        <v>50</v>
      </c>
      <c r="D157" s="63" t="s">
        <v>62</v>
      </c>
      <c r="E157" s="63" t="s">
        <v>193</v>
      </c>
      <c r="F157" s="63" t="s">
        <v>191</v>
      </c>
      <c r="G157" s="63">
        <v>42</v>
      </c>
      <c r="H157" s="63" t="s">
        <v>65</v>
      </c>
      <c r="I157" s="63" t="s">
        <v>192</v>
      </c>
      <c r="J157" s="63"/>
      <c r="K157" s="80">
        <v>42464</v>
      </c>
      <c r="L157" s="80">
        <v>42613</v>
      </c>
      <c r="M157" s="80">
        <f t="shared" si="102"/>
        <v>45535</v>
      </c>
      <c r="N157" s="80">
        <v>42614</v>
      </c>
      <c r="O157" s="158" t="str">
        <f t="shared" si="92"/>
        <v>1</v>
      </c>
      <c r="P157" s="66">
        <v>90</v>
      </c>
      <c r="Q157" s="162" t="str">
        <f>IF(R157=P157,"C",IF(P157+24=R157,"C24","T"))</f>
        <v>T</v>
      </c>
      <c r="R157" s="160"/>
      <c r="S157" s="63">
        <v>36</v>
      </c>
      <c r="T157" s="81">
        <v>160000</v>
      </c>
      <c r="U157" s="82">
        <v>3</v>
      </c>
      <c r="V157" s="82">
        <v>2017</v>
      </c>
      <c r="W157" s="82"/>
      <c r="X157" s="82">
        <f>+([1]Curico!$D$3-V157)*12+[1]Curico!$C$3-U157+1</f>
        <v>10</v>
      </c>
      <c r="Y157" s="82">
        <f>+([1]Curico!D$5-V157)*12+[1]Curico!C$5-U157+1</f>
        <v>22</v>
      </c>
      <c r="Z157" s="70">
        <f t="shared" si="117"/>
        <v>34</v>
      </c>
      <c r="AA157" s="70">
        <f t="shared" si="118"/>
        <v>36</v>
      </c>
      <c r="AB157" s="105" t="s">
        <v>186</v>
      </c>
      <c r="AC157" s="82">
        <f t="shared" si="103"/>
        <v>0</v>
      </c>
      <c r="AD157" s="82">
        <f t="shared" si="104"/>
        <v>4444.4444444444443</v>
      </c>
      <c r="AE157" s="82">
        <f t="shared" si="119"/>
        <v>0</v>
      </c>
      <c r="AF157" s="82">
        <f t="shared" si="105"/>
        <v>44444.444444444445</v>
      </c>
      <c r="AG157" s="82">
        <f t="shared" si="106"/>
        <v>44444.444444444445</v>
      </c>
      <c r="AH157" s="82">
        <f t="shared" si="107"/>
        <v>53333.333333333328</v>
      </c>
      <c r="AI157" s="70">
        <f t="shared" si="108"/>
        <v>97777.777777777781</v>
      </c>
      <c r="AJ157" s="70">
        <f t="shared" si="109"/>
        <v>62222.222222222219</v>
      </c>
      <c r="AK157" s="70">
        <f t="shared" si="110"/>
        <v>53333.333333333328</v>
      </c>
      <c r="AL157" s="72">
        <f t="shared" si="111"/>
        <v>151111.11111111112</v>
      </c>
      <c r="AM157" s="74">
        <f t="shared" si="112"/>
        <v>8888.888888888876</v>
      </c>
      <c r="AO157" s="74" t="e">
        <f t="shared" si="113"/>
        <v>#DIV/0!</v>
      </c>
      <c r="AP157" s="72" t="e">
        <f t="shared" si="114"/>
        <v>#DIV/0!</v>
      </c>
      <c r="AQ157" s="73" t="e">
        <f t="shared" si="120"/>
        <v>#DIV/0!</v>
      </c>
      <c r="AT157" s="73"/>
      <c r="AU157" s="73"/>
      <c r="AW157" s="75">
        <f t="shared" si="115"/>
        <v>8888.8888888888887</v>
      </c>
      <c r="AX157" s="76">
        <f t="shared" si="121"/>
        <v>160000</v>
      </c>
      <c r="AY157" s="77">
        <f t="shared" si="116"/>
        <v>0</v>
      </c>
      <c r="AZ157" s="75">
        <v>0</v>
      </c>
      <c r="BA157" s="76">
        <f t="shared" si="122"/>
        <v>160000</v>
      </c>
      <c r="BB157" s="77">
        <f t="shared" si="123"/>
        <v>0</v>
      </c>
    </row>
    <row r="158" spans="1:54" s="5" customFormat="1" ht="12.75">
      <c r="A158" s="144">
        <v>8</v>
      </c>
      <c r="B158" s="63" t="s">
        <v>183</v>
      </c>
      <c r="C158" s="63">
        <v>50</v>
      </c>
      <c r="D158" s="63" t="s">
        <v>62</v>
      </c>
      <c r="E158" s="63" t="s">
        <v>194</v>
      </c>
      <c r="F158" s="63" t="s">
        <v>191</v>
      </c>
      <c r="G158" s="63">
        <v>42</v>
      </c>
      <c r="H158" s="63" t="s">
        <v>65</v>
      </c>
      <c r="I158" s="63" t="s">
        <v>189</v>
      </c>
      <c r="J158" s="63"/>
      <c r="K158" s="80">
        <v>42464</v>
      </c>
      <c r="L158" s="80">
        <v>42613</v>
      </c>
      <c r="M158" s="80">
        <f t="shared" si="102"/>
        <v>45535</v>
      </c>
      <c r="N158" s="80">
        <v>42614</v>
      </c>
      <c r="O158" s="158" t="str">
        <f t="shared" si="92"/>
        <v>1</v>
      </c>
      <c r="P158" s="66">
        <v>90</v>
      </c>
      <c r="Q158" s="162" t="str">
        <f>IF(R158=P158,"C",IF(P158+24=R158,"C24","T"))</f>
        <v>T</v>
      </c>
      <c r="R158" s="160"/>
      <c r="S158" s="63">
        <v>36</v>
      </c>
      <c r="T158" s="81">
        <v>180000</v>
      </c>
      <c r="U158" s="82">
        <v>3</v>
      </c>
      <c r="V158" s="82">
        <v>2017</v>
      </c>
      <c r="W158" s="82"/>
      <c r="X158" s="82">
        <f>+([1]Curico!$D$3-V158)*12+[1]Curico!$C$3-U158+1</f>
        <v>10</v>
      </c>
      <c r="Y158" s="82">
        <f>+([1]Curico!D$5-V158)*12+[1]Curico!C$5-U158+1</f>
        <v>22</v>
      </c>
      <c r="Z158" s="70">
        <f t="shared" si="117"/>
        <v>34</v>
      </c>
      <c r="AA158" s="70">
        <f t="shared" si="118"/>
        <v>36</v>
      </c>
      <c r="AB158" s="105" t="s">
        <v>186</v>
      </c>
      <c r="AC158" s="82">
        <f t="shared" si="103"/>
        <v>0</v>
      </c>
      <c r="AD158" s="82">
        <f t="shared" si="104"/>
        <v>5000</v>
      </c>
      <c r="AE158" s="82">
        <f t="shared" si="119"/>
        <v>0</v>
      </c>
      <c r="AF158" s="82">
        <f t="shared" si="105"/>
        <v>50000</v>
      </c>
      <c r="AG158" s="82">
        <f t="shared" si="106"/>
        <v>50000</v>
      </c>
      <c r="AH158" s="82">
        <f t="shared" si="107"/>
        <v>60000</v>
      </c>
      <c r="AI158" s="70">
        <f t="shared" si="108"/>
        <v>110000</v>
      </c>
      <c r="AJ158" s="70">
        <f t="shared" si="109"/>
        <v>70000</v>
      </c>
      <c r="AK158" s="70">
        <f t="shared" si="110"/>
        <v>60000</v>
      </c>
      <c r="AL158" s="72">
        <f t="shared" si="111"/>
        <v>170000</v>
      </c>
      <c r="AM158" s="74">
        <f t="shared" si="112"/>
        <v>10000</v>
      </c>
      <c r="AO158" s="74" t="e">
        <f t="shared" si="113"/>
        <v>#DIV/0!</v>
      </c>
      <c r="AP158" s="72" t="e">
        <f t="shared" si="114"/>
        <v>#DIV/0!</v>
      </c>
      <c r="AQ158" s="73" t="e">
        <f t="shared" si="120"/>
        <v>#DIV/0!</v>
      </c>
      <c r="AT158" s="73"/>
      <c r="AU158" s="73"/>
      <c r="AW158" s="75">
        <f t="shared" si="115"/>
        <v>10000</v>
      </c>
      <c r="AX158" s="76">
        <f t="shared" si="121"/>
        <v>180000</v>
      </c>
      <c r="AY158" s="77">
        <f t="shared" si="116"/>
        <v>0</v>
      </c>
      <c r="AZ158" s="75">
        <v>0</v>
      </c>
      <c r="BA158" s="76">
        <f t="shared" si="122"/>
        <v>180000</v>
      </c>
      <c r="BB158" s="77">
        <f t="shared" si="123"/>
        <v>0</v>
      </c>
    </row>
    <row r="159" spans="1:54" s="5" customFormat="1" ht="12.75">
      <c r="A159" s="144">
        <v>8</v>
      </c>
      <c r="B159" s="63" t="s">
        <v>183</v>
      </c>
      <c r="C159" s="106">
        <v>50</v>
      </c>
      <c r="D159" s="106" t="s">
        <v>62</v>
      </c>
      <c r="E159" s="106" t="s">
        <v>195</v>
      </c>
      <c r="F159" s="106" t="s">
        <v>188</v>
      </c>
      <c r="G159" s="106">
        <v>42</v>
      </c>
      <c r="H159" s="106" t="s">
        <v>65</v>
      </c>
      <c r="I159" s="106" t="s">
        <v>189</v>
      </c>
      <c r="J159" s="106"/>
      <c r="K159" s="80">
        <v>42464</v>
      </c>
      <c r="L159" s="80">
        <v>42613</v>
      </c>
      <c r="M159" s="80">
        <f t="shared" si="102"/>
        <v>45535</v>
      </c>
      <c r="N159" s="80">
        <v>42614</v>
      </c>
      <c r="O159" s="158" t="str">
        <f t="shared" si="92"/>
        <v>1</v>
      </c>
      <c r="P159" s="66">
        <v>90</v>
      </c>
      <c r="Q159" s="162" t="str">
        <f>IF(R159=P159,"C",IF(P159+24=R159,"C24","T"))</f>
        <v>T</v>
      </c>
      <c r="R159" s="160"/>
      <c r="S159" s="106">
        <v>36</v>
      </c>
      <c r="T159" s="107">
        <v>1504500</v>
      </c>
      <c r="U159" s="82">
        <v>3</v>
      </c>
      <c r="V159" s="82">
        <v>2017</v>
      </c>
      <c r="W159" s="82"/>
      <c r="X159" s="82">
        <f>+([1]Curico!$D$3-V159)*12+[1]Curico!$C$3-U159+1</f>
        <v>10</v>
      </c>
      <c r="Y159" s="82">
        <f>+([1]Curico!D$5-V159)*12+[1]Curico!C$5-U159+1</f>
        <v>22</v>
      </c>
      <c r="Z159" s="70">
        <f t="shared" si="117"/>
        <v>34</v>
      </c>
      <c r="AA159" s="70">
        <f t="shared" si="118"/>
        <v>36</v>
      </c>
      <c r="AB159" s="105" t="s">
        <v>186</v>
      </c>
      <c r="AC159" s="82">
        <f t="shared" si="103"/>
        <v>0</v>
      </c>
      <c r="AD159" s="82">
        <f t="shared" si="104"/>
        <v>41791.666666666664</v>
      </c>
      <c r="AE159" s="82">
        <f t="shared" si="119"/>
        <v>0</v>
      </c>
      <c r="AF159" s="82">
        <f t="shared" si="105"/>
        <v>417916.66666666663</v>
      </c>
      <c r="AG159" s="82">
        <f t="shared" si="106"/>
        <v>417916.66666666663</v>
      </c>
      <c r="AH159" s="82">
        <f t="shared" si="107"/>
        <v>501500</v>
      </c>
      <c r="AI159" s="70">
        <f t="shared" si="108"/>
        <v>919416.66666666663</v>
      </c>
      <c r="AJ159" s="70">
        <f t="shared" si="109"/>
        <v>585083.33333333337</v>
      </c>
      <c r="AK159" s="70">
        <f t="shared" si="110"/>
        <v>501500</v>
      </c>
      <c r="AL159" s="72">
        <f t="shared" si="111"/>
        <v>1420916.6666666665</v>
      </c>
      <c r="AM159" s="74">
        <f t="shared" si="112"/>
        <v>83583.333333333489</v>
      </c>
      <c r="AO159" s="74" t="e">
        <f t="shared" si="113"/>
        <v>#DIV/0!</v>
      </c>
      <c r="AP159" s="72" t="e">
        <f t="shared" si="114"/>
        <v>#DIV/0!</v>
      </c>
      <c r="AQ159" s="73" t="e">
        <f t="shared" si="120"/>
        <v>#DIV/0!</v>
      </c>
      <c r="AT159" s="73"/>
      <c r="AU159" s="73"/>
      <c r="AW159" s="75">
        <f t="shared" si="115"/>
        <v>83583.333333333328</v>
      </c>
      <c r="AX159" s="76">
        <f t="shared" si="121"/>
        <v>1504499.9999999998</v>
      </c>
      <c r="AY159" s="77">
        <f t="shared" si="116"/>
        <v>0</v>
      </c>
      <c r="AZ159" s="75">
        <v>0</v>
      </c>
      <c r="BA159" s="76">
        <f t="shared" si="122"/>
        <v>1504499.9999999998</v>
      </c>
      <c r="BB159" s="77">
        <f t="shared" si="123"/>
        <v>0</v>
      </c>
    </row>
    <row r="160" spans="1:54" s="5" customFormat="1" ht="12.75">
      <c r="A160" s="144">
        <v>8</v>
      </c>
      <c r="B160" s="63" t="s">
        <v>183</v>
      </c>
      <c r="C160" s="63">
        <v>50</v>
      </c>
      <c r="D160" s="63" t="s">
        <v>62</v>
      </c>
      <c r="E160" s="63" t="s">
        <v>196</v>
      </c>
      <c r="F160" s="63" t="s">
        <v>191</v>
      </c>
      <c r="G160" s="63">
        <v>42</v>
      </c>
      <c r="H160" s="63" t="s">
        <v>65</v>
      </c>
      <c r="I160" s="63" t="s">
        <v>192</v>
      </c>
      <c r="J160" s="63"/>
      <c r="K160" s="80">
        <v>42464</v>
      </c>
      <c r="L160" s="80">
        <v>42613</v>
      </c>
      <c r="M160" s="80">
        <f t="shared" si="102"/>
        <v>45535</v>
      </c>
      <c r="N160" s="80">
        <v>42614</v>
      </c>
      <c r="O160" s="158" t="str">
        <f t="shared" si="92"/>
        <v>1</v>
      </c>
      <c r="P160" s="66">
        <v>90</v>
      </c>
      <c r="Q160" s="162" t="str">
        <f>IF(R160=P160,"C",IF(P160+24=R160,"C24","T"))</f>
        <v>T</v>
      </c>
      <c r="R160" s="160"/>
      <c r="S160" s="63">
        <v>36</v>
      </c>
      <c r="T160" s="81">
        <v>8098500</v>
      </c>
      <c r="U160" s="82">
        <v>3</v>
      </c>
      <c r="V160" s="82">
        <v>2017</v>
      </c>
      <c r="W160" s="82"/>
      <c r="X160" s="82">
        <f>+([1]Curico!$D$3-V160)*12+[1]Curico!$C$3-U160+1</f>
        <v>10</v>
      </c>
      <c r="Y160" s="82">
        <f>+([1]Curico!D$5-V160)*12+[1]Curico!C$5-U160+1</f>
        <v>22</v>
      </c>
      <c r="Z160" s="70">
        <f t="shared" si="117"/>
        <v>34</v>
      </c>
      <c r="AA160" s="70">
        <f t="shared" si="118"/>
        <v>36</v>
      </c>
      <c r="AB160" s="105" t="s">
        <v>186</v>
      </c>
      <c r="AC160" s="82">
        <f t="shared" si="103"/>
        <v>0</v>
      </c>
      <c r="AD160" s="82">
        <f t="shared" si="104"/>
        <v>224958.33333333334</v>
      </c>
      <c r="AE160" s="82">
        <f t="shared" si="119"/>
        <v>0</v>
      </c>
      <c r="AF160" s="82">
        <f t="shared" si="105"/>
        <v>2249583.3333333335</v>
      </c>
      <c r="AG160" s="82">
        <f t="shared" si="106"/>
        <v>2249583.3333333335</v>
      </c>
      <c r="AH160" s="82">
        <f t="shared" si="107"/>
        <v>2699500</v>
      </c>
      <c r="AI160" s="70">
        <f t="shared" si="108"/>
        <v>4949083.333333334</v>
      </c>
      <c r="AJ160" s="70">
        <f t="shared" si="109"/>
        <v>3149416.666666666</v>
      </c>
      <c r="AK160" s="70">
        <f t="shared" si="110"/>
        <v>2699500</v>
      </c>
      <c r="AL160" s="72">
        <f t="shared" si="111"/>
        <v>7648583.333333334</v>
      </c>
      <c r="AM160" s="74">
        <f t="shared" si="112"/>
        <v>449916.66666666605</v>
      </c>
      <c r="AO160" s="74" t="e">
        <f t="shared" si="113"/>
        <v>#DIV/0!</v>
      </c>
      <c r="AP160" s="72" t="e">
        <f t="shared" si="114"/>
        <v>#DIV/0!</v>
      </c>
      <c r="AQ160" s="73" t="e">
        <f t="shared" si="120"/>
        <v>#DIV/0!</v>
      </c>
      <c r="AT160" s="73"/>
      <c r="AU160" s="73"/>
      <c r="AW160" s="75">
        <f t="shared" si="115"/>
        <v>449916.66666666669</v>
      </c>
      <c r="AX160" s="76">
        <f t="shared" si="121"/>
        <v>8098500.0000000009</v>
      </c>
      <c r="AY160" s="77">
        <f t="shared" si="116"/>
        <v>0</v>
      </c>
      <c r="AZ160" s="75">
        <v>0</v>
      </c>
      <c r="BA160" s="76">
        <f t="shared" si="122"/>
        <v>8098500.0000000009</v>
      </c>
      <c r="BB160" s="77">
        <f t="shared" si="123"/>
        <v>0</v>
      </c>
    </row>
    <row r="161" spans="1:54" s="5" customFormat="1" ht="12.75">
      <c r="A161" s="144">
        <v>8</v>
      </c>
      <c r="B161" s="63" t="s">
        <v>183</v>
      </c>
      <c r="C161" s="62">
        <v>126</v>
      </c>
      <c r="D161" s="62" t="s">
        <v>62</v>
      </c>
      <c r="E161" s="62" t="s">
        <v>197</v>
      </c>
      <c r="F161" s="62" t="s">
        <v>104</v>
      </c>
      <c r="G161" s="62">
        <v>35704</v>
      </c>
      <c r="H161" s="62" t="s">
        <v>65</v>
      </c>
      <c r="I161" s="62" t="s">
        <v>117</v>
      </c>
      <c r="J161" s="62"/>
      <c r="K161" s="64">
        <v>42537</v>
      </c>
      <c r="L161" s="80">
        <v>42613</v>
      </c>
      <c r="M161" s="80">
        <f t="shared" si="102"/>
        <v>45535</v>
      </c>
      <c r="N161" s="80">
        <v>42614</v>
      </c>
      <c r="O161" s="158" t="str">
        <f t="shared" si="92"/>
        <v>1</v>
      </c>
      <c r="P161" s="66">
        <f>+DATEDIF([1]Curico!O$5,M161,"m")</f>
        <v>90</v>
      </c>
      <c r="Q161" s="162" t="str">
        <f>IF(R161=P161,"C",IF(P161+24=R161,"C24","T"))</f>
        <v>T</v>
      </c>
      <c r="R161" s="160"/>
      <c r="S161" s="62">
        <v>36</v>
      </c>
      <c r="T161" s="68">
        <v>79000</v>
      </c>
      <c r="U161" s="82">
        <v>3</v>
      </c>
      <c r="V161" s="82">
        <v>2017</v>
      </c>
      <c r="W161" s="70"/>
      <c r="X161" s="70">
        <f>+([1]Curico!$D$3-V161)*12+[1]Curico!$C$3-U161+1</f>
        <v>10</v>
      </c>
      <c r="Y161" s="70">
        <f>+([1]Curico!D$5-V161)*12+[1]Curico!C$5-U161+1</f>
        <v>22</v>
      </c>
      <c r="Z161" s="70">
        <f t="shared" si="117"/>
        <v>34</v>
      </c>
      <c r="AA161" s="70">
        <f t="shared" si="118"/>
        <v>36</v>
      </c>
      <c r="AB161" s="105" t="s">
        <v>186</v>
      </c>
      <c r="AC161" s="82">
        <f t="shared" si="103"/>
        <v>0</v>
      </c>
      <c r="AD161" s="70">
        <f t="shared" si="104"/>
        <v>2194.4444444444443</v>
      </c>
      <c r="AE161" s="70">
        <f t="shared" ref="AE161:AE172" si="124">+W161*AD161</f>
        <v>0</v>
      </c>
      <c r="AF161" s="72">
        <f t="shared" si="105"/>
        <v>21944.444444444445</v>
      </c>
      <c r="AG161" s="70">
        <f t="shared" si="106"/>
        <v>21944.444444444445</v>
      </c>
      <c r="AH161" s="70">
        <f t="shared" si="107"/>
        <v>26333.333333333332</v>
      </c>
      <c r="AI161" s="70">
        <f t="shared" si="108"/>
        <v>48277.777777777781</v>
      </c>
      <c r="AJ161" s="70">
        <f t="shared" si="109"/>
        <v>30722.222222222219</v>
      </c>
      <c r="AK161" s="70">
        <f t="shared" si="110"/>
        <v>26333.333333333332</v>
      </c>
      <c r="AL161" s="72">
        <f t="shared" si="111"/>
        <v>74611.111111111109</v>
      </c>
      <c r="AM161" s="74">
        <f t="shared" si="112"/>
        <v>4388.8888888888905</v>
      </c>
      <c r="AO161" s="74" t="e">
        <f t="shared" si="113"/>
        <v>#DIV/0!</v>
      </c>
      <c r="AP161" s="72" t="e">
        <f t="shared" si="114"/>
        <v>#DIV/0!</v>
      </c>
      <c r="AQ161" s="73" t="e">
        <f t="shared" si="120"/>
        <v>#DIV/0!</v>
      </c>
      <c r="AT161" s="73"/>
      <c r="AU161" s="73"/>
      <c r="AW161" s="75">
        <f t="shared" si="115"/>
        <v>4388.8888888888887</v>
      </c>
      <c r="AX161" s="76">
        <f t="shared" si="121"/>
        <v>79000</v>
      </c>
      <c r="AY161" s="77">
        <f t="shared" si="116"/>
        <v>0</v>
      </c>
      <c r="AZ161" s="75">
        <v>0</v>
      </c>
      <c r="BA161" s="76">
        <f t="shared" si="122"/>
        <v>79000</v>
      </c>
      <c r="BB161" s="77">
        <f t="shared" si="123"/>
        <v>0</v>
      </c>
    </row>
    <row r="162" spans="1:54" s="5" customFormat="1" ht="12.75">
      <c r="A162" s="144">
        <v>8</v>
      </c>
      <c r="B162" s="63" t="s">
        <v>183</v>
      </c>
      <c r="C162" s="62">
        <v>126</v>
      </c>
      <c r="D162" s="62" t="s">
        <v>62</v>
      </c>
      <c r="E162" s="62" t="s">
        <v>197</v>
      </c>
      <c r="F162" s="62" t="s">
        <v>104</v>
      </c>
      <c r="G162" s="62">
        <v>35704</v>
      </c>
      <c r="H162" s="62" t="s">
        <v>65</v>
      </c>
      <c r="I162" s="62" t="s">
        <v>117</v>
      </c>
      <c r="J162" s="62"/>
      <c r="K162" s="64">
        <v>42537</v>
      </c>
      <c r="L162" s="80">
        <v>42613</v>
      </c>
      <c r="M162" s="80">
        <f t="shared" si="102"/>
        <v>45535</v>
      </c>
      <c r="N162" s="80">
        <v>42614</v>
      </c>
      <c r="O162" s="158" t="str">
        <f t="shared" si="92"/>
        <v>1</v>
      </c>
      <c r="P162" s="66">
        <f>+DATEDIF([1]Curico!O$5,M162,"m")</f>
        <v>90</v>
      </c>
      <c r="Q162" s="162" t="str">
        <f>IF(R162=P162,"C",IF(P162+24=R162,"C24","T"))</f>
        <v>T</v>
      </c>
      <c r="R162" s="160"/>
      <c r="S162" s="62">
        <v>36</v>
      </c>
      <c r="T162" s="68">
        <v>79000</v>
      </c>
      <c r="U162" s="82">
        <v>3</v>
      </c>
      <c r="V162" s="82">
        <v>2017</v>
      </c>
      <c r="W162" s="70"/>
      <c r="X162" s="70">
        <f>+([1]Curico!$D$3-V162)*12+[1]Curico!$C$3-U162+1</f>
        <v>10</v>
      </c>
      <c r="Y162" s="70">
        <f>+([1]Curico!D$5-V162)*12+[1]Curico!C$5-U162+1</f>
        <v>22</v>
      </c>
      <c r="Z162" s="70">
        <f t="shared" si="117"/>
        <v>34</v>
      </c>
      <c r="AA162" s="70">
        <f t="shared" si="118"/>
        <v>36</v>
      </c>
      <c r="AB162" s="105" t="s">
        <v>186</v>
      </c>
      <c r="AC162" s="82">
        <f t="shared" si="103"/>
        <v>0</v>
      </c>
      <c r="AD162" s="70">
        <f t="shared" si="104"/>
        <v>2194.4444444444443</v>
      </c>
      <c r="AE162" s="70">
        <f t="shared" si="124"/>
        <v>0</v>
      </c>
      <c r="AF162" s="72">
        <f t="shared" si="105"/>
        <v>21944.444444444445</v>
      </c>
      <c r="AG162" s="70">
        <f t="shared" si="106"/>
        <v>21944.444444444445</v>
      </c>
      <c r="AH162" s="70">
        <f t="shared" si="107"/>
        <v>26333.333333333332</v>
      </c>
      <c r="AI162" s="70">
        <f t="shared" si="108"/>
        <v>48277.777777777781</v>
      </c>
      <c r="AJ162" s="70">
        <f t="shared" si="109"/>
        <v>30722.222222222219</v>
      </c>
      <c r="AK162" s="70">
        <f t="shared" si="110"/>
        <v>26333.333333333332</v>
      </c>
      <c r="AL162" s="72">
        <f t="shared" si="111"/>
        <v>74611.111111111109</v>
      </c>
      <c r="AM162" s="74">
        <f t="shared" si="112"/>
        <v>4388.8888888888905</v>
      </c>
      <c r="AO162" s="74" t="e">
        <f t="shared" si="113"/>
        <v>#DIV/0!</v>
      </c>
      <c r="AP162" s="72" t="e">
        <f t="shared" si="114"/>
        <v>#DIV/0!</v>
      </c>
      <c r="AQ162" s="73" t="e">
        <f t="shared" si="120"/>
        <v>#DIV/0!</v>
      </c>
      <c r="AT162" s="73"/>
      <c r="AU162" s="73"/>
      <c r="AW162" s="75">
        <f t="shared" si="115"/>
        <v>4388.8888888888887</v>
      </c>
      <c r="AX162" s="76">
        <f t="shared" si="121"/>
        <v>79000</v>
      </c>
      <c r="AY162" s="77">
        <f t="shared" si="116"/>
        <v>0</v>
      </c>
      <c r="AZ162" s="75">
        <v>0</v>
      </c>
      <c r="BA162" s="76">
        <f t="shared" si="122"/>
        <v>79000</v>
      </c>
      <c r="BB162" s="77">
        <f t="shared" si="123"/>
        <v>0</v>
      </c>
    </row>
    <row r="163" spans="1:54" s="5" customFormat="1" ht="12.75">
      <c r="A163" s="144">
        <v>8</v>
      </c>
      <c r="B163" s="63" t="s">
        <v>183</v>
      </c>
      <c r="C163" s="62">
        <v>126</v>
      </c>
      <c r="D163" s="62" t="s">
        <v>62</v>
      </c>
      <c r="E163" s="62" t="s">
        <v>197</v>
      </c>
      <c r="F163" s="62" t="s">
        <v>104</v>
      </c>
      <c r="G163" s="62">
        <v>35704</v>
      </c>
      <c r="H163" s="62" t="s">
        <v>65</v>
      </c>
      <c r="I163" s="62" t="s">
        <v>117</v>
      </c>
      <c r="J163" s="62"/>
      <c r="K163" s="64">
        <v>42537</v>
      </c>
      <c r="L163" s="80">
        <v>42613</v>
      </c>
      <c r="M163" s="80">
        <f t="shared" si="102"/>
        <v>45535</v>
      </c>
      <c r="N163" s="80">
        <v>42614</v>
      </c>
      <c r="O163" s="158" t="str">
        <f t="shared" si="92"/>
        <v>1</v>
      </c>
      <c r="P163" s="66">
        <f>+DATEDIF([1]Curico!O$5,M163,"m")</f>
        <v>90</v>
      </c>
      <c r="Q163" s="162" t="str">
        <f>IF(R163=P163,"C",IF(P163+24=R163,"C24","T"))</f>
        <v>T</v>
      </c>
      <c r="R163" s="160"/>
      <c r="S163" s="62">
        <v>36</v>
      </c>
      <c r="T163" s="68">
        <v>14980</v>
      </c>
      <c r="U163" s="82">
        <v>3</v>
      </c>
      <c r="V163" s="82">
        <v>2017</v>
      </c>
      <c r="W163" s="70"/>
      <c r="X163" s="70">
        <f>+([1]Curico!$D$3-V163)*12+[1]Curico!$C$3-U163+1</f>
        <v>10</v>
      </c>
      <c r="Y163" s="70">
        <f>+([1]Curico!D$5-V163)*12+[1]Curico!C$5-U163+1</f>
        <v>22</v>
      </c>
      <c r="Z163" s="70">
        <f t="shared" si="117"/>
        <v>34</v>
      </c>
      <c r="AA163" s="70">
        <f t="shared" si="118"/>
        <v>36</v>
      </c>
      <c r="AB163" s="105" t="s">
        <v>186</v>
      </c>
      <c r="AC163" s="82">
        <f t="shared" si="103"/>
        <v>0</v>
      </c>
      <c r="AD163" s="70">
        <f t="shared" si="104"/>
        <v>416.11111111111109</v>
      </c>
      <c r="AE163" s="70">
        <f t="shared" si="124"/>
        <v>0</v>
      </c>
      <c r="AF163" s="72">
        <f t="shared" si="105"/>
        <v>4161.1111111111113</v>
      </c>
      <c r="AG163" s="70">
        <f t="shared" si="106"/>
        <v>4161.1111111111113</v>
      </c>
      <c r="AH163" s="70">
        <f t="shared" si="107"/>
        <v>4993.333333333333</v>
      </c>
      <c r="AI163" s="70">
        <f t="shared" si="108"/>
        <v>9154.4444444444453</v>
      </c>
      <c r="AJ163" s="70">
        <f t="shared" si="109"/>
        <v>5825.5555555555547</v>
      </c>
      <c r="AK163" s="70">
        <f t="shared" si="110"/>
        <v>4993.333333333333</v>
      </c>
      <c r="AL163" s="72">
        <f t="shared" si="111"/>
        <v>14147.777777777777</v>
      </c>
      <c r="AM163" s="74">
        <f t="shared" si="112"/>
        <v>832.22222222222263</v>
      </c>
      <c r="AO163" s="74" t="e">
        <f t="shared" si="113"/>
        <v>#DIV/0!</v>
      </c>
      <c r="AP163" s="72" t="e">
        <f t="shared" si="114"/>
        <v>#DIV/0!</v>
      </c>
      <c r="AQ163" s="73" t="e">
        <f t="shared" si="120"/>
        <v>#DIV/0!</v>
      </c>
      <c r="AT163" s="73"/>
      <c r="AU163" s="73"/>
      <c r="AW163" s="75">
        <f t="shared" si="115"/>
        <v>832.22222222222217</v>
      </c>
      <c r="AX163" s="76">
        <f t="shared" si="121"/>
        <v>14980</v>
      </c>
      <c r="AY163" s="77">
        <f t="shared" si="116"/>
        <v>0</v>
      </c>
      <c r="AZ163" s="75">
        <v>0</v>
      </c>
      <c r="BA163" s="76">
        <f t="shared" si="122"/>
        <v>14980</v>
      </c>
      <c r="BB163" s="77">
        <f t="shared" si="123"/>
        <v>0</v>
      </c>
    </row>
    <row r="164" spans="1:54" s="5" customFormat="1" ht="12.75">
      <c r="A164" s="144">
        <v>8</v>
      </c>
      <c r="B164" s="63" t="s">
        <v>183</v>
      </c>
      <c r="C164" s="62">
        <v>126</v>
      </c>
      <c r="D164" s="62" t="s">
        <v>62</v>
      </c>
      <c r="E164" s="62" t="s">
        <v>197</v>
      </c>
      <c r="F164" s="62" t="s">
        <v>104</v>
      </c>
      <c r="G164" s="62">
        <v>35704</v>
      </c>
      <c r="H164" s="62" t="s">
        <v>65</v>
      </c>
      <c r="I164" s="62" t="s">
        <v>117</v>
      </c>
      <c r="J164" s="62"/>
      <c r="K164" s="64">
        <v>42537</v>
      </c>
      <c r="L164" s="80">
        <v>42613</v>
      </c>
      <c r="M164" s="80">
        <f t="shared" si="102"/>
        <v>45535</v>
      </c>
      <c r="N164" s="80">
        <v>42614</v>
      </c>
      <c r="O164" s="158" t="str">
        <f t="shared" si="92"/>
        <v>1</v>
      </c>
      <c r="P164" s="66">
        <f>+DATEDIF([1]Curico!O$5,M164,"m")</f>
        <v>90</v>
      </c>
      <c r="Q164" s="162" t="str">
        <f>IF(R164=P164,"C",IF(P164+24=R164,"C24","T"))</f>
        <v>T</v>
      </c>
      <c r="R164" s="160"/>
      <c r="S164" s="62">
        <v>36</v>
      </c>
      <c r="T164" s="68">
        <v>14980</v>
      </c>
      <c r="U164" s="82">
        <v>3</v>
      </c>
      <c r="V164" s="82">
        <v>2017</v>
      </c>
      <c r="W164" s="70"/>
      <c r="X164" s="70">
        <f>+([1]Curico!$D$3-V164)*12+[1]Curico!$C$3-U164+1</f>
        <v>10</v>
      </c>
      <c r="Y164" s="70">
        <f>+([1]Curico!D$5-V164)*12+[1]Curico!C$5-U164+1</f>
        <v>22</v>
      </c>
      <c r="Z164" s="70">
        <f t="shared" si="117"/>
        <v>34</v>
      </c>
      <c r="AA164" s="70">
        <f t="shared" si="118"/>
        <v>36</v>
      </c>
      <c r="AB164" s="105" t="s">
        <v>186</v>
      </c>
      <c r="AC164" s="82">
        <f t="shared" si="103"/>
        <v>0</v>
      </c>
      <c r="AD164" s="70">
        <f t="shared" si="104"/>
        <v>416.11111111111109</v>
      </c>
      <c r="AE164" s="70">
        <f t="shared" si="124"/>
        <v>0</v>
      </c>
      <c r="AF164" s="72">
        <f t="shared" si="105"/>
        <v>4161.1111111111113</v>
      </c>
      <c r="AG164" s="70">
        <f t="shared" si="106"/>
        <v>4161.1111111111113</v>
      </c>
      <c r="AH164" s="70">
        <f t="shared" si="107"/>
        <v>4993.333333333333</v>
      </c>
      <c r="AI164" s="70">
        <f t="shared" si="108"/>
        <v>9154.4444444444453</v>
      </c>
      <c r="AJ164" s="70">
        <f t="shared" si="109"/>
        <v>5825.5555555555547</v>
      </c>
      <c r="AK164" s="70">
        <f t="shared" si="110"/>
        <v>4993.333333333333</v>
      </c>
      <c r="AL164" s="72">
        <f t="shared" si="111"/>
        <v>14147.777777777777</v>
      </c>
      <c r="AM164" s="74">
        <f t="shared" si="112"/>
        <v>832.22222222222263</v>
      </c>
      <c r="AO164" s="74" t="e">
        <f t="shared" si="113"/>
        <v>#DIV/0!</v>
      </c>
      <c r="AP164" s="72" t="e">
        <f t="shared" si="114"/>
        <v>#DIV/0!</v>
      </c>
      <c r="AQ164" s="73" t="e">
        <f t="shared" si="120"/>
        <v>#DIV/0!</v>
      </c>
      <c r="AT164" s="73"/>
      <c r="AU164" s="73"/>
      <c r="AW164" s="75">
        <f t="shared" si="115"/>
        <v>832.22222222222217</v>
      </c>
      <c r="AX164" s="76">
        <f t="shared" si="121"/>
        <v>14980</v>
      </c>
      <c r="AY164" s="77">
        <f t="shared" si="116"/>
        <v>0</v>
      </c>
      <c r="AZ164" s="75">
        <v>0</v>
      </c>
      <c r="BA164" s="76">
        <f t="shared" si="122"/>
        <v>14980</v>
      </c>
      <c r="BB164" s="77">
        <f t="shared" si="123"/>
        <v>0</v>
      </c>
    </row>
    <row r="165" spans="1:54" s="5" customFormat="1" ht="12.75">
      <c r="A165" s="144">
        <v>8</v>
      </c>
      <c r="B165" s="63" t="s">
        <v>183</v>
      </c>
      <c r="C165" s="62">
        <v>126</v>
      </c>
      <c r="D165" s="62" t="s">
        <v>62</v>
      </c>
      <c r="E165" s="62" t="s">
        <v>197</v>
      </c>
      <c r="F165" s="62" t="s">
        <v>104</v>
      </c>
      <c r="G165" s="62">
        <v>35704</v>
      </c>
      <c r="H165" s="62" t="s">
        <v>65</v>
      </c>
      <c r="I165" s="62" t="s">
        <v>117</v>
      </c>
      <c r="J165" s="62"/>
      <c r="K165" s="64">
        <v>42537</v>
      </c>
      <c r="L165" s="80">
        <v>42613</v>
      </c>
      <c r="M165" s="80">
        <f t="shared" si="102"/>
        <v>45535</v>
      </c>
      <c r="N165" s="80">
        <v>42614</v>
      </c>
      <c r="O165" s="158" t="str">
        <f t="shared" si="92"/>
        <v>1</v>
      </c>
      <c r="P165" s="66">
        <f>+DATEDIF([1]Curico!O$5,M165,"m")</f>
        <v>90</v>
      </c>
      <c r="Q165" s="162" t="str">
        <f>IF(R165=P165,"C",IF(P165+24=R165,"C24","T"))</f>
        <v>T</v>
      </c>
      <c r="R165" s="160"/>
      <c r="S165" s="62">
        <v>36</v>
      </c>
      <c r="T165" s="68">
        <v>14980</v>
      </c>
      <c r="U165" s="82">
        <v>3</v>
      </c>
      <c r="V165" s="82">
        <v>2017</v>
      </c>
      <c r="W165" s="70"/>
      <c r="X165" s="70">
        <f>+([1]Curico!$D$3-V165)*12+[1]Curico!$C$3-U165+1</f>
        <v>10</v>
      </c>
      <c r="Y165" s="70">
        <f>+([1]Curico!D$5-V165)*12+[1]Curico!C$5-U165+1</f>
        <v>22</v>
      </c>
      <c r="Z165" s="70">
        <f t="shared" si="117"/>
        <v>34</v>
      </c>
      <c r="AA165" s="70">
        <f t="shared" si="118"/>
        <v>36</v>
      </c>
      <c r="AB165" s="105" t="s">
        <v>186</v>
      </c>
      <c r="AC165" s="82">
        <f t="shared" si="103"/>
        <v>0</v>
      </c>
      <c r="AD165" s="70">
        <f t="shared" si="104"/>
        <v>416.11111111111109</v>
      </c>
      <c r="AE165" s="70">
        <f t="shared" si="124"/>
        <v>0</v>
      </c>
      <c r="AF165" s="72">
        <f t="shared" si="105"/>
        <v>4161.1111111111113</v>
      </c>
      <c r="AG165" s="70">
        <f t="shared" si="106"/>
        <v>4161.1111111111113</v>
      </c>
      <c r="AH165" s="70">
        <f t="shared" si="107"/>
        <v>4993.333333333333</v>
      </c>
      <c r="AI165" s="70">
        <f t="shared" si="108"/>
        <v>9154.4444444444453</v>
      </c>
      <c r="AJ165" s="70">
        <f t="shared" si="109"/>
        <v>5825.5555555555547</v>
      </c>
      <c r="AK165" s="70">
        <f t="shared" si="110"/>
        <v>4993.333333333333</v>
      </c>
      <c r="AL165" s="72">
        <f t="shared" si="111"/>
        <v>14147.777777777777</v>
      </c>
      <c r="AM165" s="74">
        <f t="shared" si="112"/>
        <v>832.22222222222263</v>
      </c>
      <c r="AO165" s="74" t="e">
        <f t="shared" si="113"/>
        <v>#DIV/0!</v>
      </c>
      <c r="AP165" s="72" t="e">
        <f t="shared" si="114"/>
        <v>#DIV/0!</v>
      </c>
      <c r="AQ165" s="73" t="e">
        <f t="shared" si="120"/>
        <v>#DIV/0!</v>
      </c>
      <c r="AT165" s="73"/>
      <c r="AU165" s="73"/>
      <c r="AW165" s="75">
        <f t="shared" si="115"/>
        <v>832.22222222222217</v>
      </c>
      <c r="AX165" s="76">
        <f t="shared" si="121"/>
        <v>14980</v>
      </c>
      <c r="AY165" s="77">
        <f t="shared" si="116"/>
        <v>0</v>
      </c>
      <c r="AZ165" s="75">
        <v>0</v>
      </c>
      <c r="BA165" s="76">
        <f t="shared" si="122"/>
        <v>14980</v>
      </c>
      <c r="BB165" s="77">
        <f t="shared" si="123"/>
        <v>0</v>
      </c>
    </row>
    <row r="166" spans="1:54" s="5" customFormat="1" ht="12.75">
      <c r="A166" s="144">
        <v>8</v>
      </c>
      <c r="B166" s="63" t="s">
        <v>183</v>
      </c>
      <c r="C166" s="62">
        <v>126</v>
      </c>
      <c r="D166" s="62" t="s">
        <v>62</v>
      </c>
      <c r="E166" s="62" t="s">
        <v>197</v>
      </c>
      <c r="F166" s="62" t="s">
        <v>104</v>
      </c>
      <c r="G166" s="62">
        <v>35704</v>
      </c>
      <c r="H166" s="62" t="s">
        <v>65</v>
      </c>
      <c r="I166" s="62" t="s">
        <v>117</v>
      </c>
      <c r="J166" s="62"/>
      <c r="K166" s="64">
        <v>42537</v>
      </c>
      <c r="L166" s="80">
        <v>42613</v>
      </c>
      <c r="M166" s="80">
        <f t="shared" si="102"/>
        <v>45535</v>
      </c>
      <c r="N166" s="80">
        <v>42614</v>
      </c>
      <c r="O166" s="158" t="str">
        <f t="shared" si="92"/>
        <v>1</v>
      </c>
      <c r="P166" s="66">
        <f>+DATEDIF([1]Curico!O$5,M166,"m")</f>
        <v>90</v>
      </c>
      <c r="Q166" s="162" t="str">
        <f>IF(R166=P166,"C",IF(P166+24=R166,"C24","T"))</f>
        <v>T</v>
      </c>
      <c r="R166" s="160"/>
      <c r="S166" s="62">
        <v>36</v>
      </c>
      <c r="T166" s="68">
        <v>14980</v>
      </c>
      <c r="U166" s="82">
        <v>3</v>
      </c>
      <c r="V166" s="82">
        <v>2017</v>
      </c>
      <c r="W166" s="70"/>
      <c r="X166" s="70">
        <f>+([1]Curico!$D$3-V166)*12+[1]Curico!$C$3-U166+1</f>
        <v>10</v>
      </c>
      <c r="Y166" s="70">
        <f>+([1]Curico!D$5-V166)*12+[1]Curico!C$5-U166+1</f>
        <v>22</v>
      </c>
      <c r="Z166" s="70">
        <f t="shared" si="117"/>
        <v>34</v>
      </c>
      <c r="AA166" s="70">
        <f t="shared" si="118"/>
        <v>36</v>
      </c>
      <c r="AB166" s="105" t="s">
        <v>186</v>
      </c>
      <c r="AC166" s="82">
        <f t="shared" si="103"/>
        <v>0</v>
      </c>
      <c r="AD166" s="70">
        <f t="shared" si="104"/>
        <v>416.11111111111109</v>
      </c>
      <c r="AE166" s="70">
        <f t="shared" si="124"/>
        <v>0</v>
      </c>
      <c r="AF166" s="72">
        <f t="shared" si="105"/>
        <v>4161.1111111111113</v>
      </c>
      <c r="AG166" s="70">
        <f t="shared" si="106"/>
        <v>4161.1111111111113</v>
      </c>
      <c r="AH166" s="70">
        <f t="shared" si="107"/>
        <v>4993.333333333333</v>
      </c>
      <c r="AI166" s="70">
        <f t="shared" si="108"/>
        <v>9154.4444444444453</v>
      </c>
      <c r="AJ166" s="70">
        <f t="shared" si="109"/>
        <v>5825.5555555555547</v>
      </c>
      <c r="AK166" s="70">
        <f t="shared" si="110"/>
        <v>4993.333333333333</v>
      </c>
      <c r="AL166" s="72">
        <f t="shared" si="111"/>
        <v>14147.777777777777</v>
      </c>
      <c r="AM166" s="74">
        <f t="shared" si="112"/>
        <v>832.22222222222263</v>
      </c>
      <c r="AO166" s="74" t="e">
        <f t="shared" si="113"/>
        <v>#DIV/0!</v>
      </c>
      <c r="AP166" s="72" t="e">
        <f t="shared" si="114"/>
        <v>#DIV/0!</v>
      </c>
      <c r="AQ166" s="73" t="e">
        <f t="shared" si="120"/>
        <v>#DIV/0!</v>
      </c>
      <c r="AT166" s="73"/>
      <c r="AU166" s="73"/>
      <c r="AW166" s="75">
        <f t="shared" si="115"/>
        <v>832.22222222222217</v>
      </c>
      <c r="AX166" s="76">
        <f t="shared" si="121"/>
        <v>14980</v>
      </c>
      <c r="AY166" s="77">
        <f t="shared" si="116"/>
        <v>0</v>
      </c>
      <c r="AZ166" s="75">
        <v>0</v>
      </c>
      <c r="BA166" s="76">
        <f t="shared" si="122"/>
        <v>14980</v>
      </c>
      <c r="BB166" s="77">
        <f t="shared" si="123"/>
        <v>0</v>
      </c>
    </row>
    <row r="167" spans="1:54" s="5" customFormat="1" ht="12.75">
      <c r="A167" s="144">
        <v>8</v>
      </c>
      <c r="B167" s="63" t="s">
        <v>183</v>
      </c>
      <c r="C167" s="62">
        <v>126</v>
      </c>
      <c r="D167" s="62" t="s">
        <v>62</v>
      </c>
      <c r="E167" s="62" t="s">
        <v>197</v>
      </c>
      <c r="F167" s="62" t="s">
        <v>104</v>
      </c>
      <c r="G167" s="62">
        <v>35704</v>
      </c>
      <c r="H167" s="62" t="s">
        <v>65</v>
      </c>
      <c r="I167" s="62" t="s">
        <v>117</v>
      </c>
      <c r="J167" s="62"/>
      <c r="K167" s="64">
        <v>42537</v>
      </c>
      <c r="L167" s="80">
        <v>42613</v>
      </c>
      <c r="M167" s="80">
        <f t="shared" si="102"/>
        <v>45535</v>
      </c>
      <c r="N167" s="80">
        <v>42614</v>
      </c>
      <c r="O167" s="158" t="str">
        <f t="shared" si="92"/>
        <v>1</v>
      </c>
      <c r="P167" s="66">
        <f>+DATEDIF([1]Curico!O$5,M167,"m")</f>
        <v>90</v>
      </c>
      <c r="Q167" s="162" t="str">
        <f>IF(R167=P167,"C",IF(P167+24=R167,"C24","T"))</f>
        <v>T</v>
      </c>
      <c r="R167" s="160"/>
      <c r="S167" s="62">
        <v>36</v>
      </c>
      <c r="T167" s="68">
        <v>14980</v>
      </c>
      <c r="U167" s="82">
        <v>3</v>
      </c>
      <c r="V167" s="82">
        <v>2017</v>
      </c>
      <c r="W167" s="70"/>
      <c r="X167" s="70">
        <f>+([1]Curico!$D$3-V167)*12+[1]Curico!$C$3-U167+1</f>
        <v>10</v>
      </c>
      <c r="Y167" s="70">
        <f>+([1]Curico!D$5-V167)*12+[1]Curico!C$5-U167+1</f>
        <v>22</v>
      </c>
      <c r="Z167" s="70">
        <f t="shared" si="117"/>
        <v>34</v>
      </c>
      <c r="AA167" s="70">
        <f t="shared" si="118"/>
        <v>36</v>
      </c>
      <c r="AB167" s="105" t="s">
        <v>186</v>
      </c>
      <c r="AC167" s="82">
        <f t="shared" si="103"/>
        <v>0</v>
      </c>
      <c r="AD167" s="70">
        <f t="shared" si="104"/>
        <v>416.11111111111109</v>
      </c>
      <c r="AE167" s="70">
        <f t="shared" si="124"/>
        <v>0</v>
      </c>
      <c r="AF167" s="72">
        <f t="shared" si="105"/>
        <v>4161.1111111111113</v>
      </c>
      <c r="AG167" s="70">
        <f t="shared" si="106"/>
        <v>4161.1111111111113</v>
      </c>
      <c r="AH167" s="70">
        <f t="shared" si="107"/>
        <v>4993.333333333333</v>
      </c>
      <c r="AI167" s="70">
        <f t="shared" si="108"/>
        <v>9154.4444444444453</v>
      </c>
      <c r="AJ167" s="70">
        <f t="shared" si="109"/>
        <v>5825.5555555555547</v>
      </c>
      <c r="AK167" s="70">
        <f t="shared" si="110"/>
        <v>4993.333333333333</v>
      </c>
      <c r="AL167" s="72">
        <f t="shared" si="111"/>
        <v>14147.777777777777</v>
      </c>
      <c r="AM167" s="74">
        <f t="shared" si="112"/>
        <v>832.22222222222263</v>
      </c>
      <c r="AO167" s="74" t="e">
        <f t="shared" si="113"/>
        <v>#DIV/0!</v>
      </c>
      <c r="AP167" s="72" t="e">
        <f t="shared" si="114"/>
        <v>#DIV/0!</v>
      </c>
      <c r="AQ167" s="73" t="e">
        <f t="shared" si="120"/>
        <v>#DIV/0!</v>
      </c>
      <c r="AT167" s="73"/>
      <c r="AU167" s="73"/>
      <c r="AW167" s="75">
        <f t="shared" si="115"/>
        <v>832.22222222222217</v>
      </c>
      <c r="AX167" s="76">
        <f t="shared" si="121"/>
        <v>14980</v>
      </c>
      <c r="AY167" s="77">
        <f t="shared" si="116"/>
        <v>0</v>
      </c>
      <c r="AZ167" s="75">
        <v>0</v>
      </c>
      <c r="BA167" s="76">
        <f t="shared" si="122"/>
        <v>14980</v>
      </c>
      <c r="BB167" s="77">
        <f t="shared" si="123"/>
        <v>0</v>
      </c>
    </row>
    <row r="168" spans="1:54" s="5" customFormat="1" ht="12.75">
      <c r="A168" s="144">
        <v>8</v>
      </c>
      <c r="B168" s="63" t="s">
        <v>183</v>
      </c>
      <c r="C168" s="62">
        <v>126</v>
      </c>
      <c r="D168" s="62" t="s">
        <v>62</v>
      </c>
      <c r="E168" s="62" t="s">
        <v>197</v>
      </c>
      <c r="F168" s="62" t="s">
        <v>104</v>
      </c>
      <c r="G168" s="62">
        <v>35704</v>
      </c>
      <c r="H168" s="62" t="s">
        <v>65</v>
      </c>
      <c r="I168" s="62" t="s">
        <v>117</v>
      </c>
      <c r="J168" s="62"/>
      <c r="K168" s="64">
        <v>42537</v>
      </c>
      <c r="L168" s="80">
        <v>42613</v>
      </c>
      <c r="M168" s="80">
        <f t="shared" si="102"/>
        <v>45535</v>
      </c>
      <c r="N168" s="80">
        <v>42614</v>
      </c>
      <c r="O168" s="158" t="str">
        <f t="shared" si="92"/>
        <v>1</v>
      </c>
      <c r="P168" s="66">
        <f>+DATEDIF([1]Curico!O$5,M168,"m")</f>
        <v>90</v>
      </c>
      <c r="Q168" s="162" t="str">
        <f>IF(R168=P168,"C",IF(P168+24=R168,"C24","T"))</f>
        <v>T</v>
      </c>
      <c r="R168" s="160"/>
      <c r="S168" s="62">
        <v>36</v>
      </c>
      <c r="T168" s="68">
        <v>14980</v>
      </c>
      <c r="U168" s="82">
        <v>3</v>
      </c>
      <c r="V168" s="82">
        <v>2017</v>
      </c>
      <c r="W168" s="70"/>
      <c r="X168" s="70">
        <f>+([1]Curico!$D$3-V168)*12+[1]Curico!$C$3-U168+1</f>
        <v>10</v>
      </c>
      <c r="Y168" s="70">
        <f>+([1]Curico!D$5-V168)*12+[1]Curico!C$5-U168+1</f>
        <v>22</v>
      </c>
      <c r="Z168" s="70">
        <f t="shared" si="117"/>
        <v>34</v>
      </c>
      <c r="AA168" s="70">
        <f t="shared" si="118"/>
        <v>36</v>
      </c>
      <c r="AB168" s="105" t="s">
        <v>186</v>
      </c>
      <c r="AC168" s="82">
        <f t="shared" si="103"/>
        <v>0</v>
      </c>
      <c r="AD168" s="70">
        <f t="shared" si="104"/>
        <v>416.11111111111109</v>
      </c>
      <c r="AE168" s="70">
        <f t="shared" si="124"/>
        <v>0</v>
      </c>
      <c r="AF168" s="72">
        <f t="shared" si="105"/>
        <v>4161.1111111111113</v>
      </c>
      <c r="AG168" s="70">
        <f t="shared" si="106"/>
        <v>4161.1111111111113</v>
      </c>
      <c r="AH168" s="70">
        <f t="shared" si="107"/>
        <v>4993.333333333333</v>
      </c>
      <c r="AI168" s="70">
        <f t="shared" si="108"/>
        <v>9154.4444444444453</v>
      </c>
      <c r="AJ168" s="70">
        <f t="shared" si="109"/>
        <v>5825.5555555555547</v>
      </c>
      <c r="AK168" s="70">
        <f t="shared" si="110"/>
        <v>4993.333333333333</v>
      </c>
      <c r="AL168" s="72">
        <f t="shared" si="111"/>
        <v>14147.777777777777</v>
      </c>
      <c r="AM168" s="74">
        <f t="shared" si="112"/>
        <v>832.22222222222263</v>
      </c>
      <c r="AO168" s="74" t="e">
        <f t="shared" si="113"/>
        <v>#DIV/0!</v>
      </c>
      <c r="AP168" s="72" t="e">
        <f t="shared" si="114"/>
        <v>#DIV/0!</v>
      </c>
      <c r="AQ168" s="73" t="e">
        <f t="shared" si="120"/>
        <v>#DIV/0!</v>
      </c>
      <c r="AT168" s="73"/>
      <c r="AU168" s="73"/>
      <c r="AW168" s="75">
        <f t="shared" si="115"/>
        <v>832.22222222222217</v>
      </c>
      <c r="AX168" s="76">
        <f t="shared" si="121"/>
        <v>14980</v>
      </c>
      <c r="AY168" s="77">
        <f t="shared" si="116"/>
        <v>0</v>
      </c>
      <c r="AZ168" s="75">
        <v>0</v>
      </c>
      <c r="BA168" s="76">
        <f t="shared" si="122"/>
        <v>14980</v>
      </c>
      <c r="BB168" s="77">
        <f t="shared" si="123"/>
        <v>0</v>
      </c>
    </row>
    <row r="169" spans="1:54" s="5" customFormat="1" ht="12.75">
      <c r="A169" s="144">
        <v>8</v>
      </c>
      <c r="B169" s="63" t="s">
        <v>183</v>
      </c>
      <c r="C169" s="62">
        <v>126</v>
      </c>
      <c r="D169" s="62" t="s">
        <v>62</v>
      </c>
      <c r="E169" s="62" t="s">
        <v>197</v>
      </c>
      <c r="F169" s="62" t="s">
        <v>104</v>
      </c>
      <c r="G169" s="62">
        <v>35704</v>
      </c>
      <c r="H169" s="62" t="s">
        <v>65</v>
      </c>
      <c r="I169" s="62" t="s">
        <v>117</v>
      </c>
      <c r="J169" s="62"/>
      <c r="K169" s="64">
        <v>42537</v>
      </c>
      <c r="L169" s="80">
        <v>42613</v>
      </c>
      <c r="M169" s="80">
        <f t="shared" si="102"/>
        <v>45535</v>
      </c>
      <c r="N169" s="80">
        <v>42614</v>
      </c>
      <c r="O169" s="158" t="str">
        <f t="shared" si="92"/>
        <v>1</v>
      </c>
      <c r="P169" s="66">
        <f>+DATEDIF([1]Curico!O$5,M169,"m")</f>
        <v>90</v>
      </c>
      <c r="Q169" s="162" t="str">
        <f>IF(R169=P169,"C",IF(P169+24=R169,"C24","T"))</f>
        <v>T</v>
      </c>
      <c r="R169" s="160"/>
      <c r="S169" s="62">
        <v>36</v>
      </c>
      <c r="T169" s="68">
        <v>14980</v>
      </c>
      <c r="U169" s="82">
        <v>3</v>
      </c>
      <c r="V169" s="82">
        <v>2017</v>
      </c>
      <c r="W169" s="70"/>
      <c r="X169" s="70">
        <f>+([1]Curico!$D$3-V169)*12+[1]Curico!$C$3-U169+1</f>
        <v>10</v>
      </c>
      <c r="Y169" s="70">
        <f>+([1]Curico!D$5-V169)*12+[1]Curico!C$5-U169+1</f>
        <v>22</v>
      </c>
      <c r="Z169" s="70">
        <f t="shared" si="117"/>
        <v>34</v>
      </c>
      <c r="AA169" s="70">
        <f t="shared" si="118"/>
        <v>36</v>
      </c>
      <c r="AB169" s="105" t="s">
        <v>186</v>
      </c>
      <c r="AC169" s="82">
        <f t="shared" si="103"/>
        <v>0</v>
      </c>
      <c r="AD169" s="70">
        <f t="shared" si="104"/>
        <v>416.11111111111109</v>
      </c>
      <c r="AE169" s="70">
        <f t="shared" si="124"/>
        <v>0</v>
      </c>
      <c r="AF169" s="72">
        <f t="shared" si="105"/>
        <v>4161.1111111111113</v>
      </c>
      <c r="AG169" s="70">
        <f t="shared" si="106"/>
        <v>4161.1111111111113</v>
      </c>
      <c r="AH169" s="70">
        <f t="shared" si="107"/>
        <v>4993.333333333333</v>
      </c>
      <c r="AI169" s="70">
        <f t="shared" si="108"/>
        <v>9154.4444444444453</v>
      </c>
      <c r="AJ169" s="70">
        <f t="shared" si="109"/>
        <v>5825.5555555555547</v>
      </c>
      <c r="AK169" s="70">
        <f t="shared" si="110"/>
        <v>4993.333333333333</v>
      </c>
      <c r="AL169" s="72">
        <f t="shared" si="111"/>
        <v>14147.777777777777</v>
      </c>
      <c r="AM169" s="74">
        <f t="shared" si="112"/>
        <v>832.22222222222263</v>
      </c>
      <c r="AO169" s="74" t="e">
        <f t="shared" si="113"/>
        <v>#DIV/0!</v>
      </c>
      <c r="AP169" s="72" t="e">
        <f t="shared" si="114"/>
        <v>#DIV/0!</v>
      </c>
      <c r="AQ169" s="73" t="e">
        <f t="shared" si="120"/>
        <v>#DIV/0!</v>
      </c>
      <c r="AT169" s="73"/>
      <c r="AU169" s="73"/>
      <c r="AW169" s="75">
        <f t="shared" si="115"/>
        <v>832.22222222222217</v>
      </c>
      <c r="AX169" s="76">
        <f t="shared" si="121"/>
        <v>14980</v>
      </c>
      <c r="AY169" s="77">
        <f t="shared" si="116"/>
        <v>0</v>
      </c>
      <c r="AZ169" s="75">
        <v>0</v>
      </c>
      <c r="BA169" s="76">
        <f t="shared" si="122"/>
        <v>14980</v>
      </c>
      <c r="BB169" s="77">
        <f t="shared" si="123"/>
        <v>0</v>
      </c>
    </row>
    <row r="170" spans="1:54" s="5" customFormat="1" ht="12.75">
      <c r="A170" s="144">
        <v>8</v>
      </c>
      <c r="B170" s="63" t="s">
        <v>183</v>
      </c>
      <c r="C170" s="62">
        <v>126</v>
      </c>
      <c r="D170" s="62" t="s">
        <v>62</v>
      </c>
      <c r="E170" s="62" t="s">
        <v>197</v>
      </c>
      <c r="F170" s="62" t="s">
        <v>104</v>
      </c>
      <c r="G170" s="62">
        <v>35704</v>
      </c>
      <c r="H170" s="62" t="s">
        <v>65</v>
      </c>
      <c r="I170" s="62" t="s">
        <v>117</v>
      </c>
      <c r="J170" s="62"/>
      <c r="K170" s="64">
        <v>42537</v>
      </c>
      <c r="L170" s="80">
        <v>42613</v>
      </c>
      <c r="M170" s="80">
        <f t="shared" si="102"/>
        <v>45535</v>
      </c>
      <c r="N170" s="80">
        <v>42614</v>
      </c>
      <c r="O170" s="158" t="str">
        <f t="shared" si="92"/>
        <v>1</v>
      </c>
      <c r="P170" s="66">
        <f>+DATEDIF([1]Curico!O$5,M170,"m")</f>
        <v>90</v>
      </c>
      <c r="Q170" s="162" t="str">
        <f>IF(R170=P170,"C",IF(P170+24=R170,"C24","T"))</f>
        <v>T</v>
      </c>
      <c r="R170" s="160"/>
      <c r="S170" s="62">
        <v>36</v>
      </c>
      <c r="T170" s="68">
        <v>14980</v>
      </c>
      <c r="U170" s="82">
        <v>3</v>
      </c>
      <c r="V170" s="82">
        <v>2017</v>
      </c>
      <c r="W170" s="70"/>
      <c r="X170" s="70">
        <f>+([1]Curico!$D$3-V170)*12+[1]Curico!$C$3-U170+1</f>
        <v>10</v>
      </c>
      <c r="Y170" s="70">
        <f>+([1]Curico!D$5-V170)*12+[1]Curico!C$5-U170+1</f>
        <v>22</v>
      </c>
      <c r="Z170" s="70">
        <f t="shared" si="117"/>
        <v>34</v>
      </c>
      <c r="AA170" s="70">
        <f t="shared" si="118"/>
        <v>36</v>
      </c>
      <c r="AB170" s="105" t="s">
        <v>186</v>
      </c>
      <c r="AC170" s="82">
        <f t="shared" si="103"/>
        <v>0</v>
      </c>
      <c r="AD170" s="70">
        <f t="shared" si="104"/>
        <v>416.11111111111109</v>
      </c>
      <c r="AE170" s="70">
        <f t="shared" si="124"/>
        <v>0</v>
      </c>
      <c r="AF170" s="72">
        <f t="shared" si="105"/>
        <v>4161.1111111111113</v>
      </c>
      <c r="AG170" s="70">
        <f t="shared" si="106"/>
        <v>4161.1111111111113</v>
      </c>
      <c r="AH170" s="70">
        <f t="shared" si="107"/>
        <v>4993.333333333333</v>
      </c>
      <c r="AI170" s="70">
        <f t="shared" si="108"/>
        <v>9154.4444444444453</v>
      </c>
      <c r="AJ170" s="70">
        <f t="shared" si="109"/>
        <v>5825.5555555555547</v>
      </c>
      <c r="AK170" s="70">
        <f t="shared" si="110"/>
        <v>4993.333333333333</v>
      </c>
      <c r="AL170" s="72">
        <f t="shared" si="111"/>
        <v>14147.777777777777</v>
      </c>
      <c r="AM170" s="74">
        <f t="shared" si="112"/>
        <v>832.22222222222263</v>
      </c>
      <c r="AO170" s="74" t="e">
        <f t="shared" si="113"/>
        <v>#DIV/0!</v>
      </c>
      <c r="AP170" s="72" t="e">
        <f t="shared" si="114"/>
        <v>#DIV/0!</v>
      </c>
      <c r="AQ170" s="73" t="e">
        <f t="shared" si="120"/>
        <v>#DIV/0!</v>
      </c>
      <c r="AT170" s="73"/>
      <c r="AU170" s="73"/>
      <c r="AW170" s="75">
        <f t="shared" si="115"/>
        <v>832.22222222222217</v>
      </c>
      <c r="AX170" s="76">
        <f t="shared" si="121"/>
        <v>14980</v>
      </c>
      <c r="AY170" s="77">
        <f t="shared" si="116"/>
        <v>0</v>
      </c>
      <c r="AZ170" s="75">
        <v>0</v>
      </c>
      <c r="BA170" s="76">
        <f t="shared" si="122"/>
        <v>14980</v>
      </c>
      <c r="BB170" s="77">
        <f t="shared" si="123"/>
        <v>0</v>
      </c>
    </row>
    <row r="171" spans="1:54" s="5" customFormat="1" ht="12.75">
      <c r="A171" s="144">
        <v>8</v>
      </c>
      <c r="B171" s="63" t="s">
        <v>183</v>
      </c>
      <c r="C171" s="62">
        <v>102</v>
      </c>
      <c r="D171" s="62" t="s">
        <v>62</v>
      </c>
      <c r="E171" s="63" t="s">
        <v>198</v>
      </c>
      <c r="F171" s="63" t="s">
        <v>104</v>
      </c>
      <c r="G171" s="63">
        <v>35956</v>
      </c>
      <c r="H171" s="63" t="s">
        <v>65</v>
      </c>
      <c r="I171" s="63" t="s">
        <v>117</v>
      </c>
      <c r="J171" s="63"/>
      <c r="K171" s="80">
        <v>42544</v>
      </c>
      <c r="L171" s="80">
        <v>42613</v>
      </c>
      <c r="M171" s="80">
        <f t="shared" si="102"/>
        <v>45535</v>
      </c>
      <c r="N171" s="80">
        <v>42614</v>
      </c>
      <c r="O171" s="158" t="str">
        <f t="shared" si="92"/>
        <v>1</v>
      </c>
      <c r="P171" s="66">
        <f>+DATEDIF([1]Curico!O$5,M171,"m")</f>
        <v>90</v>
      </c>
      <c r="Q171" s="162" t="str">
        <f>IF(R171=P171,"C",IF(P171+24=R171,"C24","T"))</f>
        <v>T</v>
      </c>
      <c r="R171" s="160"/>
      <c r="S171" s="62">
        <v>36</v>
      </c>
      <c r="T171" s="81">
        <v>11765</v>
      </c>
      <c r="U171" s="82">
        <v>3</v>
      </c>
      <c r="V171" s="82">
        <v>2017</v>
      </c>
      <c r="W171" s="70"/>
      <c r="X171" s="70">
        <f>+([1]Curico!$D$3-V171)*12+[1]Curico!$C$3-U171+1</f>
        <v>10</v>
      </c>
      <c r="Y171" s="70">
        <f>+([1]Curico!D$5-V171)*12+[1]Curico!C$5-U171+1</f>
        <v>22</v>
      </c>
      <c r="Z171" s="70">
        <f t="shared" si="117"/>
        <v>34</v>
      </c>
      <c r="AA171" s="70">
        <f t="shared" si="118"/>
        <v>36</v>
      </c>
      <c r="AB171" s="105" t="s">
        <v>186</v>
      </c>
      <c r="AC171" s="82">
        <f t="shared" si="103"/>
        <v>0</v>
      </c>
      <c r="AD171" s="70">
        <f t="shared" si="104"/>
        <v>326.80555555555554</v>
      </c>
      <c r="AE171" s="70">
        <f t="shared" si="124"/>
        <v>0</v>
      </c>
      <c r="AF171" s="72">
        <f t="shared" si="105"/>
        <v>3268.0555555555557</v>
      </c>
      <c r="AG171" s="70">
        <f t="shared" si="106"/>
        <v>3268.0555555555557</v>
      </c>
      <c r="AH171" s="70">
        <f t="shared" si="107"/>
        <v>3921.6666666666665</v>
      </c>
      <c r="AI171" s="70">
        <f t="shared" si="108"/>
        <v>7189.7222222222226</v>
      </c>
      <c r="AJ171" s="70">
        <f t="shared" si="109"/>
        <v>4575.2777777777774</v>
      </c>
      <c r="AK171" s="70">
        <f t="shared" si="110"/>
        <v>3921.6666666666665</v>
      </c>
      <c r="AL171" s="72">
        <f t="shared" si="111"/>
        <v>11111.388888888889</v>
      </c>
      <c r="AM171" s="74">
        <f t="shared" si="112"/>
        <v>653.61111111111131</v>
      </c>
      <c r="AO171" s="74" t="e">
        <f t="shared" si="113"/>
        <v>#DIV/0!</v>
      </c>
      <c r="AP171" s="72" t="e">
        <f t="shared" si="114"/>
        <v>#DIV/0!</v>
      </c>
      <c r="AQ171" s="73" t="e">
        <f t="shared" si="120"/>
        <v>#DIV/0!</v>
      </c>
      <c r="AT171" s="73"/>
      <c r="AU171" s="73"/>
      <c r="AW171" s="75">
        <f t="shared" si="115"/>
        <v>653.61111111111109</v>
      </c>
      <c r="AX171" s="76">
        <f t="shared" si="121"/>
        <v>11765</v>
      </c>
      <c r="AY171" s="77">
        <f t="shared" si="116"/>
        <v>0</v>
      </c>
      <c r="AZ171" s="75">
        <v>0</v>
      </c>
      <c r="BA171" s="76">
        <f t="shared" si="122"/>
        <v>11765</v>
      </c>
      <c r="BB171" s="77">
        <f t="shared" si="123"/>
        <v>0</v>
      </c>
    </row>
    <row r="172" spans="1:54" s="5" customFormat="1" ht="12.75">
      <c r="A172" s="144">
        <v>8</v>
      </c>
      <c r="B172" s="67" t="s">
        <v>183</v>
      </c>
      <c r="C172" s="83">
        <v>102</v>
      </c>
      <c r="D172" s="83" t="s">
        <v>62</v>
      </c>
      <c r="E172" s="67" t="s">
        <v>198</v>
      </c>
      <c r="F172" s="67" t="s">
        <v>104</v>
      </c>
      <c r="G172" s="67">
        <v>35956</v>
      </c>
      <c r="H172" s="67" t="s">
        <v>65</v>
      </c>
      <c r="I172" s="67" t="s">
        <v>117</v>
      </c>
      <c r="J172" s="67"/>
      <c r="K172" s="65">
        <v>42544</v>
      </c>
      <c r="L172" s="65">
        <v>42613</v>
      </c>
      <c r="M172" s="65">
        <f t="shared" si="102"/>
        <v>45535</v>
      </c>
      <c r="N172" s="65">
        <v>42614</v>
      </c>
      <c r="O172" s="158" t="str">
        <f t="shared" si="92"/>
        <v>1</v>
      </c>
      <c r="P172" s="66">
        <f>+DATEDIF([1]Curico!O$5,M172,"m")</f>
        <v>90</v>
      </c>
      <c r="Q172" s="162" t="str">
        <f>IF(R172=P172,"C",IF(P172+24=R172,"C24","T"))</f>
        <v>T</v>
      </c>
      <c r="R172" s="66"/>
      <c r="S172" s="83">
        <v>36</v>
      </c>
      <c r="T172" s="87">
        <v>11765</v>
      </c>
      <c r="U172" s="69">
        <v>3</v>
      </c>
      <c r="V172" s="69">
        <v>2017</v>
      </c>
      <c r="W172" s="71"/>
      <c r="X172" s="71">
        <f>+([1]Curico!$D$3-V172)*12+[1]Curico!$C$3-U172+1</f>
        <v>10</v>
      </c>
      <c r="Y172" s="71">
        <f>+([1]Curico!D$5-V172)*12+[1]Curico!C$5-U172+1</f>
        <v>22</v>
      </c>
      <c r="Z172" s="70">
        <f t="shared" si="117"/>
        <v>34</v>
      </c>
      <c r="AA172" s="70">
        <f t="shared" si="118"/>
        <v>36</v>
      </c>
      <c r="AB172" s="105" t="s">
        <v>186</v>
      </c>
      <c r="AC172" s="82">
        <f t="shared" si="103"/>
        <v>0</v>
      </c>
      <c r="AD172" s="71">
        <f t="shared" si="104"/>
        <v>326.80555555555554</v>
      </c>
      <c r="AE172" s="71">
        <f t="shared" si="124"/>
        <v>0</v>
      </c>
      <c r="AF172" s="72">
        <f t="shared" si="105"/>
        <v>3268.0555555555557</v>
      </c>
      <c r="AG172" s="71">
        <f t="shared" si="106"/>
        <v>3268.0555555555557</v>
      </c>
      <c r="AH172" s="71">
        <f t="shared" si="107"/>
        <v>3921.6666666666665</v>
      </c>
      <c r="AI172" s="70">
        <f t="shared" si="108"/>
        <v>7189.7222222222226</v>
      </c>
      <c r="AJ172" s="70">
        <f t="shared" si="109"/>
        <v>4575.2777777777774</v>
      </c>
      <c r="AK172" s="70">
        <f t="shared" si="110"/>
        <v>3921.6666666666665</v>
      </c>
      <c r="AL172" s="72">
        <f t="shared" si="111"/>
        <v>11111.388888888889</v>
      </c>
      <c r="AM172" s="74">
        <f t="shared" si="112"/>
        <v>653.61111111111131</v>
      </c>
      <c r="AO172" s="74" t="e">
        <f t="shared" si="113"/>
        <v>#DIV/0!</v>
      </c>
      <c r="AP172" s="72" t="e">
        <f t="shared" si="114"/>
        <v>#DIV/0!</v>
      </c>
      <c r="AQ172" s="73" t="e">
        <f t="shared" si="120"/>
        <v>#DIV/0!</v>
      </c>
      <c r="AT172" s="73"/>
      <c r="AU172" s="73"/>
      <c r="AW172" s="75">
        <f t="shared" si="115"/>
        <v>653.61111111111109</v>
      </c>
      <c r="AX172" s="76">
        <f t="shared" si="121"/>
        <v>11765</v>
      </c>
      <c r="AY172" s="77">
        <f t="shared" si="116"/>
        <v>0</v>
      </c>
      <c r="AZ172" s="75">
        <v>0</v>
      </c>
      <c r="BA172" s="76">
        <f t="shared" si="122"/>
        <v>11765</v>
      </c>
      <c r="BB172" s="77">
        <f t="shared" si="123"/>
        <v>0</v>
      </c>
    </row>
    <row r="173" spans="1:54" s="5" customFormat="1" ht="12.75">
      <c r="A173" s="144">
        <v>8</v>
      </c>
      <c r="B173" s="67" t="s">
        <v>183</v>
      </c>
      <c r="C173" s="67">
        <v>6</v>
      </c>
      <c r="D173" s="108" t="s">
        <v>62</v>
      </c>
      <c r="E173" s="108" t="s">
        <v>199</v>
      </c>
      <c r="F173" s="108" t="s">
        <v>200</v>
      </c>
      <c r="G173" s="108">
        <v>16</v>
      </c>
      <c r="H173" s="67" t="s">
        <v>65</v>
      </c>
      <c r="I173" s="108" t="s">
        <v>189</v>
      </c>
      <c r="J173" s="108"/>
      <c r="K173" s="65">
        <v>42579</v>
      </c>
      <c r="L173" s="65">
        <v>42613</v>
      </c>
      <c r="M173" s="65">
        <f t="shared" si="102"/>
        <v>45535</v>
      </c>
      <c r="N173" s="65">
        <v>42614</v>
      </c>
      <c r="O173" s="158" t="str">
        <f t="shared" si="92"/>
        <v>1</v>
      </c>
      <c r="P173" s="66">
        <v>90</v>
      </c>
      <c r="Q173" s="162" t="str">
        <f>IF(R173=P173,"C",IF(P173+24=R173,"C24","T"))</f>
        <v>T</v>
      </c>
      <c r="R173" s="66"/>
      <c r="S173" s="108">
        <v>36</v>
      </c>
      <c r="T173" s="87">
        <v>108385</v>
      </c>
      <c r="U173" s="69">
        <v>3</v>
      </c>
      <c r="V173" s="69">
        <v>2017</v>
      </c>
      <c r="W173" s="69"/>
      <c r="X173" s="69">
        <f>+([1]Curico!$D$3-V173)*12+[1]Curico!$C$3-U173+1</f>
        <v>10</v>
      </c>
      <c r="Y173" s="69">
        <f>+([1]Curico!D$5-V173)*12+[1]Curico!C$5-U173+1</f>
        <v>22</v>
      </c>
      <c r="Z173" s="70">
        <f t="shared" si="117"/>
        <v>34</v>
      </c>
      <c r="AA173" s="70">
        <f t="shared" si="118"/>
        <v>36</v>
      </c>
      <c r="AB173" s="105" t="s">
        <v>186</v>
      </c>
      <c r="AC173" s="82">
        <f t="shared" si="103"/>
        <v>0</v>
      </c>
      <c r="AD173" s="69">
        <f t="shared" si="104"/>
        <v>3010.6944444444443</v>
      </c>
      <c r="AE173" s="69">
        <f t="shared" ref="AE173:AE178" si="125">+(T173/S173)*W173</f>
        <v>0</v>
      </c>
      <c r="AF173" s="82">
        <f t="shared" si="105"/>
        <v>30106.944444444445</v>
      </c>
      <c r="AG173" s="69">
        <f t="shared" si="106"/>
        <v>30106.944444444445</v>
      </c>
      <c r="AH173" s="69">
        <f t="shared" si="107"/>
        <v>36128.333333333328</v>
      </c>
      <c r="AI173" s="70">
        <f t="shared" si="108"/>
        <v>66235.277777777781</v>
      </c>
      <c r="AJ173" s="70">
        <f t="shared" si="109"/>
        <v>42149.722222222219</v>
      </c>
      <c r="AK173" s="70">
        <f t="shared" si="110"/>
        <v>36128.333333333328</v>
      </c>
      <c r="AL173" s="72">
        <f t="shared" si="111"/>
        <v>102363.61111111111</v>
      </c>
      <c r="AM173" s="74">
        <f t="shared" si="112"/>
        <v>6021.3888888888905</v>
      </c>
      <c r="AO173" s="74" t="e">
        <f t="shared" si="113"/>
        <v>#DIV/0!</v>
      </c>
      <c r="AP173" s="72" t="e">
        <f t="shared" si="114"/>
        <v>#DIV/0!</v>
      </c>
      <c r="AQ173" s="73" t="e">
        <f t="shared" si="120"/>
        <v>#DIV/0!</v>
      </c>
      <c r="AT173" s="73"/>
      <c r="AU173" s="73"/>
      <c r="AW173" s="75">
        <f t="shared" si="115"/>
        <v>6021.3888888888887</v>
      </c>
      <c r="AX173" s="76">
        <f t="shared" si="121"/>
        <v>108385</v>
      </c>
      <c r="AY173" s="77">
        <f t="shared" si="116"/>
        <v>0</v>
      </c>
      <c r="AZ173" s="75">
        <v>0</v>
      </c>
      <c r="BA173" s="76">
        <f t="shared" si="122"/>
        <v>108385</v>
      </c>
      <c r="BB173" s="77">
        <f t="shared" si="123"/>
        <v>0</v>
      </c>
    </row>
    <row r="174" spans="1:54" s="5" customFormat="1" ht="12.75">
      <c r="A174" s="144">
        <v>8</v>
      </c>
      <c r="B174" s="67" t="s">
        <v>183</v>
      </c>
      <c r="C174" s="67">
        <v>6</v>
      </c>
      <c r="D174" s="108" t="s">
        <v>62</v>
      </c>
      <c r="E174" s="108" t="s">
        <v>201</v>
      </c>
      <c r="F174" s="108" t="s">
        <v>200</v>
      </c>
      <c r="G174" s="108">
        <v>16</v>
      </c>
      <c r="H174" s="67" t="s">
        <v>65</v>
      </c>
      <c r="I174" s="108" t="s">
        <v>189</v>
      </c>
      <c r="J174" s="108"/>
      <c r="K174" s="65">
        <v>42579</v>
      </c>
      <c r="L174" s="65">
        <v>42613</v>
      </c>
      <c r="M174" s="65">
        <f t="shared" si="102"/>
        <v>45535</v>
      </c>
      <c r="N174" s="65">
        <v>42614</v>
      </c>
      <c r="O174" s="158" t="str">
        <f t="shared" si="92"/>
        <v>1</v>
      </c>
      <c r="P174" s="66">
        <v>90</v>
      </c>
      <c r="Q174" s="162" t="str">
        <f>IF(R174=P174,"C",IF(P174+24=R174,"C24","T"))</f>
        <v>T</v>
      </c>
      <c r="R174" s="66"/>
      <c r="S174" s="108">
        <v>36</v>
      </c>
      <c r="T174" s="87">
        <v>108385</v>
      </c>
      <c r="U174" s="69">
        <v>3</v>
      </c>
      <c r="V174" s="69">
        <v>2017</v>
      </c>
      <c r="W174" s="69"/>
      <c r="X174" s="69">
        <f>+([1]Curico!$D$3-V174)*12+[1]Curico!$C$3-U174+1</f>
        <v>10</v>
      </c>
      <c r="Y174" s="69">
        <f>+([1]Curico!D$5-V174)*12+[1]Curico!C$5-U174+1</f>
        <v>22</v>
      </c>
      <c r="Z174" s="70">
        <f t="shared" si="117"/>
        <v>34</v>
      </c>
      <c r="AA174" s="70">
        <f t="shared" si="118"/>
        <v>36</v>
      </c>
      <c r="AB174" s="105" t="s">
        <v>186</v>
      </c>
      <c r="AC174" s="82">
        <f t="shared" si="103"/>
        <v>0</v>
      </c>
      <c r="AD174" s="69">
        <f t="shared" si="104"/>
        <v>3010.6944444444443</v>
      </c>
      <c r="AE174" s="69">
        <f t="shared" si="125"/>
        <v>0</v>
      </c>
      <c r="AF174" s="82">
        <f t="shared" si="105"/>
        <v>30106.944444444445</v>
      </c>
      <c r="AG174" s="69">
        <f t="shared" si="106"/>
        <v>30106.944444444445</v>
      </c>
      <c r="AH174" s="69">
        <f t="shared" si="107"/>
        <v>36128.333333333328</v>
      </c>
      <c r="AI174" s="70">
        <f t="shared" si="108"/>
        <v>66235.277777777781</v>
      </c>
      <c r="AJ174" s="70">
        <f t="shared" si="109"/>
        <v>42149.722222222219</v>
      </c>
      <c r="AK174" s="70">
        <f t="shared" si="110"/>
        <v>36128.333333333328</v>
      </c>
      <c r="AL174" s="72">
        <f t="shared" si="111"/>
        <v>102363.61111111111</v>
      </c>
      <c r="AM174" s="74">
        <f t="shared" si="112"/>
        <v>6021.3888888888905</v>
      </c>
      <c r="AO174" s="74" t="e">
        <f t="shared" si="113"/>
        <v>#DIV/0!</v>
      </c>
      <c r="AP174" s="72" t="e">
        <f t="shared" si="114"/>
        <v>#DIV/0!</v>
      </c>
      <c r="AQ174" s="73" t="e">
        <f t="shared" si="120"/>
        <v>#DIV/0!</v>
      </c>
      <c r="AT174" s="73"/>
      <c r="AU174" s="73"/>
      <c r="AW174" s="75">
        <f t="shared" si="115"/>
        <v>6021.3888888888887</v>
      </c>
      <c r="AX174" s="76">
        <f t="shared" si="121"/>
        <v>108385</v>
      </c>
      <c r="AY174" s="77">
        <f t="shared" si="116"/>
        <v>0</v>
      </c>
      <c r="AZ174" s="75">
        <v>0</v>
      </c>
      <c r="BA174" s="76">
        <f t="shared" si="122"/>
        <v>108385</v>
      </c>
      <c r="BB174" s="77">
        <f t="shared" si="123"/>
        <v>0</v>
      </c>
    </row>
    <row r="175" spans="1:54" s="5" customFormat="1" ht="12.75">
      <c r="A175" s="144">
        <v>8</v>
      </c>
      <c r="B175" s="67" t="s">
        <v>183</v>
      </c>
      <c r="C175" s="67">
        <v>6</v>
      </c>
      <c r="D175" s="108" t="s">
        <v>62</v>
      </c>
      <c r="E175" s="108" t="s">
        <v>202</v>
      </c>
      <c r="F175" s="108" t="s">
        <v>200</v>
      </c>
      <c r="G175" s="108">
        <v>16</v>
      </c>
      <c r="H175" s="67" t="s">
        <v>65</v>
      </c>
      <c r="I175" s="108" t="s">
        <v>189</v>
      </c>
      <c r="J175" s="108"/>
      <c r="K175" s="65">
        <v>42579</v>
      </c>
      <c r="L175" s="65">
        <v>42613</v>
      </c>
      <c r="M175" s="65">
        <f t="shared" si="102"/>
        <v>45535</v>
      </c>
      <c r="N175" s="65">
        <v>42614</v>
      </c>
      <c r="O175" s="158" t="str">
        <f t="shared" si="92"/>
        <v>1</v>
      </c>
      <c r="P175" s="66">
        <v>90</v>
      </c>
      <c r="Q175" s="162" t="str">
        <f>IF(R175=P175,"C",IF(P175+24=R175,"C24","T"))</f>
        <v>T</v>
      </c>
      <c r="R175" s="66"/>
      <c r="S175" s="108">
        <v>36</v>
      </c>
      <c r="T175" s="87">
        <v>581823</v>
      </c>
      <c r="U175" s="69">
        <v>3</v>
      </c>
      <c r="V175" s="69">
        <v>2017</v>
      </c>
      <c r="W175" s="69"/>
      <c r="X175" s="69">
        <f>+([1]Curico!$D$3-V175)*12+[1]Curico!$C$3-U175+1</f>
        <v>10</v>
      </c>
      <c r="Y175" s="69">
        <f>+([1]Curico!D$5-V175)*12+[1]Curico!C$5-U175+1</f>
        <v>22</v>
      </c>
      <c r="Z175" s="70">
        <f t="shared" si="117"/>
        <v>34</v>
      </c>
      <c r="AA175" s="70">
        <f t="shared" si="118"/>
        <v>36</v>
      </c>
      <c r="AB175" s="105" t="s">
        <v>186</v>
      </c>
      <c r="AC175" s="82">
        <f t="shared" si="103"/>
        <v>0</v>
      </c>
      <c r="AD175" s="69">
        <f t="shared" si="104"/>
        <v>16161.75</v>
      </c>
      <c r="AE175" s="69">
        <f t="shared" si="125"/>
        <v>0</v>
      </c>
      <c r="AF175" s="82">
        <f t="shared" si="105"/>
        <v>161617.5</v>
      </c>
      <c r="AG175" s="69">
        <f t="shared" si="106"/>
        <v>161617.5</v>
      </c>
      <c r="AH175" s="69">
        <f t="shared" si="107"/>
        <v>193941</v>
      </c>
      <c r="AI175" s="70">
        <f t="shared" si="108"/>
        <v>355558.5</v>
      </c>
      <c r="AJ175" s="70">
        <f t="shared" si="109"/>
        <v>226264.5</v>
      </c>
      <c r="AK175" s="70">
        <f t="shared" si="110"/>
        <v>193941</v>
      </c>
      <c r="AL175" s="72">
        <f t="shared" si="111"/>
        <v>549499.5</v>
      </c>
      <c r="AM175" s="74">
        <f t="shared" si="112"/>
        <v>32323.5</v>
      </c>
      <c r="AO175" s="74" t="e">
        <f t="shared" si="113"/>
        <v>#DIV/0!</v>
      </c>
      <c r="AP175" s="72" t="e">
        <f t="shared" si="114"/>
        <v>#DIV/0!</v>
      </c>
      <c r="AQ175" s="73" t="e">
        <f t="shared" si="120"/>
        <v>#DIV/0!</v>
      </c>
      <c r="AT175" s="73"/>
      <c r="AU175" s="73"/>
      <c r="AW175" s="75">
        <f t="shared" si="115"/>
        <v>32323.5</v>
      </c>
      <c r="AX175" s="76">
        <f t="shared" si="121"/>
        <v>581823</v>
      </c>
      <c r="AY175" s="77">
        <f t="shared" si="116"/>
        <v>0</v>
      </c>
      <c r="AZ175" s="75">
        <v>0</v>
      </c>
      <c r="BA175" s="76">
        <f t="shared" si="122"/>
        <v>581823</v>
      </c>
      <c r="BB175" s="77">
        <f t="shared" si="123"/>
        <v>0</v>
      </c>
    </row>
    <row r="176" spans="1:54" s="5" customFormat="1" ht="12.75">
      <c r="A176" s="144">
        <v>8</v>
      </c>
      <c r="B176" s="67" t="s">
        <v>183</v>
      </c>
      <c r="C176" s="67">
        <v>6</v>
      </c>
      <c r="D176" s="67" t="s">
        <v>62</v>
      </c>
      <c r="E176" s="67" t="s">
        <v>203</v>
      </c>
      <c r="F176" s="67" t="s">
        <v>200</v>
      </c>
      <c r="G176" s="67">
        <v>16</v>
      </c>
      <c r="H176" s="67" t="s">
        <v>65</v>
      </c>
      <c r="I176" s="67" t="s">
        <v>189</v>
      </c>
      <c r="J176" s="67"/>
      <c r="K176" s="65">
        <v>42579</v>
      </c>
      <c r="L176" s="65">
        <v>42613</v>
      </c>
      <c r="M176" s="65">
        <f t="shared" si="102"/>
        <v>45535</v>
      </c>
      <c r="N176" s="65">
        <v>42614</v>
      </c>
      <c r="O176" s="158" t="str">
        <f t="shared" si="92"/>
        <v>1</v>
      </c>
      <c r="P176" s="66">
        <v>90</v>
      </c>
      <c r="Q176" s="162" t="str">
        <f>IF(R176=P176,"C",IF(P176+24=R176,"C24","T"))</f>
        <v>T</v>
      </c>
      <c r="R176" s="66"/>
      <c r="S176" s="67">
        <v>36</v>
      </c>
      <c r="T176" s="87">
        <v>847799</v>
      </c>
      <c r="U176" s="69">
        <v>3</v>
      </c>
      <c r="V176" s="69">
        <v>2017</v>
      </c>
      <c r="W176" s="69"/>
      <c r="X176" s="69">
        <f>+([1]Curico!$D$3-V176)*12+[1]Curico!$C$3-U176+1</f>
        <v>10</v>
      </c>
      <c r="Y176" s="69">
        <f>+([1]Curico!D$5-V176)*12+[1]Curico!C$5-U176+1</f>
        <v>22</v>
      </c>
      <c r="Z176" s="70">
        <f t="shared" si="117"/>
        <v>34</v>
      </c>
      <c r="AA176" s="70">
        <f t="shared" si="118"/>
        <v>36</v>
      </c>
      <c r="AB176" s="105" t="s">
        <v>186</v>
      </c>
      <c r="AC176" s="82">
        <f t="shared" si="103"/>
        <v>0</v>
      </c>
      <c r="AD176" s="69">
        <f t="shared" si="104"/>
        <v>23549.972222222223</v>
      </c>
      <c r="AE176" s="69">
        <f t="shared" si="125"/>
        <v>0</v>
      </c>
      <c r="AF176" s="82">
        <f t="shared" si="105"/>
        <v>235499.72222222222</v>
      </c>
      <c r="AG176" s="69">
        <f t="shared" si="106"/>
        <v>235499.72222222222</v>
      </c>
      <c r="AH176" s="69">
        <f t="shared" si="107"/>
        <v>282599.66666666669</v>
      </c>
      <c r="AI176" s="70">
        <f t="shared" si="108"/>
        <v>518099.38888888888</v>
      </c>
      <c r="AJ176" s="70">
        <f t="shared" si="109"/>
        <v>329699.61111111112</v>
      </c>
      <c r="AK176" s="70">
        <f t="shared" si="110"/>
        <v>282599.66666666669</v>
      </c>
      <c r="AL176" s="72">
        <f t="shared" si="111"/>
        <v>800699.0555555555</v>
      </c>
      <c r="AM176" s="74">
        <f t="shared" si="112"/>
        <v>47099.944444444496</v>
      </c>
      <c r="AO176" s="74" t="e">
        <f t="shared" si="113"/>
        <v>#DIV/0!</v>
      </c>
      <c r="AP176" s="72" t="e">
        <f t="shared" si="114"/>
        <v>#DIV/0!</v>
      </c>
      <c r="AQ176" s="73" t="e">
        <f t="shared" si="120"/>
        <v>#DIV/0!</v>
      </c>
      <c r="AT176" s="73"/>
      <c r="AU176" s="73"/>
      <c r="AW176" s="75">
        <f t="shared" si="115"/>
        <v>47099.944444444445</v>
      </c>
      <c r="AX176" s="76">
        <f t="shared" si="121"/>
        <v>847799</v>
      </c>
      <c r="AY176" s="77">
        <f t="shared" si="116"/>
        <v>0</v>
      </c>
      <c r="AZ176" s="75">
        <v>0</v>
      </c>
      <c r="BA176" s="76">
        <f t="shared" si="122"/>
        <v>847799</v>
      </c>
      <c r="BB176" s="77">
        <f t="shared" si="123"/>
        <v>0</v>
      </c>
    </row>
    <row r="177" spans="1:54" s="5" customFormat="1" ht="12.75">
      <c r="A177" s="144">
        <v>8</v>
      </c>
      <c r="B177" s="67" t="s">
        <v>183</v>
      </c>
      <c r="C177" s="67">
        <v>42</v>
      </c>
      <c r="D177" s="67" t="s">
        <v>62</v>
      </c>
      <c r="E177" s="67" t="s">
        <v>204</v>
      </c>
      <c r="F177" s="67" t="s">
        <v>205</v>
      </c>
      <c r="G177" s="67">
        <v>577</v>
      </c>
      <c r="H177" s="67" t="s">
        <v>65</v>
      </c>
      <c r="I177" s="67" t="s">
        <v>189</v>
      </c>
      <c r="J177" s="67"/>
      <c r="K177" s="65">
        <v>42584</v>
      </c>
      <c r="L177" s="65">
        <v>42613</v>
      </c>
      <c r="M177" s="65">
        <f t="shared" si="102"/>
        <v>45535</v>
      </c>
      <c r="N177" s="65">
        <v>42614</v>
      </c>
      <c r="O177" s="158" t="str">
        <f t="shared" si="92"/>
        <v>1</v>
      </c>
      <c r="P177" s="66">
        <v>90</v>
      </c>
      <c r="Q177" s="162" t="str">
        <f>IF(R177=P177,"C",IF(P177+24=R177,"C24","T"))</f>
        <v>T</v>
      </c>
      <c r="R177" s="66"/>
      <c r="S177" s="67">
        <v>36</v>
      </c>
      <c r="T177" s="87">
        <v>231700</v>
      </c>
      <c r="U177" s="69">
        <v>3</v>
      </c>
      <c r="V177" s="69">
        <v>2017</v>
      </c>
      <c r="W177" s="69"/>
      <c r="X177" s="69">
        <f>+([1]Curico!$D$3-V177)*12+[1]Curico!$C$3-U177+1</f>
        <v>10</v>
      </c>
      <c r="Y177" s="69">
        <f>+([1]Curico!D$5-V177)*12+[1]Curico!C$5-U177+1</f>
        <v>22</v>
      </c>
      <c r="Z177" s="70">
        <f t="shared" si="117"/>
        <v>34</v>
      </c>
      <c r="AA177" s="70">
        <f t="shared" si="118"/>
        <v>36</v>
      </c>
      <c r="AB177" s="105" t="s">
        <v>186</v>
      </c>
      <c r="AC177" s="82">
        <f t="shared" si="103"/>
        <v>0</v>
      </c>
      <c r="AD177" s="69">
        <f t="shared" si="104"/>
        <v>6436.1111111111113</v>
      </c>
      <c r="AE177" s="69">
        <f t="shared" si="125"/>
        <v>0</v>
      </c>
      <c r="AF177" s="82">
        <f t="shared" si="105"/>
        <v>64361.111111111109</v>
      </c>
      <c r="AG177" s="69">
        <f t="shared" si="106"/>
        <v>64361.111111111109</v>
      </c>
      <c r="AH177" s="69">
        <f t="shared" si="107"/>
        <v>77233.333333333343</v>
      </c>
      <c r="AI177" s="70">
        <f t="shared" si="108"/>
        <v>141594.44444444444</v>
      </c>
      <c r="AJ177" s="70">
        <f t="shared" si="109"/>
        <v>90105.555555555562</v>
      </c>
      <c r="AK177" s="70">
        <f t="shared" si="110"/>
        <v>77233.333333333343</v>
      </c>
      <c r="AL177" s="72">
        <f t="shared" si="111"/>
        <v>218827.77777777778</v>
      </c>
      <c r="AM177" s="74">
        <f t="shared" si="112"/>
        <v>12872.222222222219</v>
      </c>
      <c r="AO177" s="74" t="e">
        <f t="shared" si="113"/>
        <v>#DIV/0!</v>
      </c>
      <c r="AP177" s="72" t="e">
        <f t="shared" si="114"/>
        <v>#DIV/0!</v>
      </c>
      <c r="AQ177" s="73" t="e">
        <f t="shared" si="120"/>
        <v>#DIV/0!</v>
      </c>
      <c r="AT177" s="73"/>
      <c r="AU177" s="73"/>
      <c r="AW177" s="75">
        <f t="shared" si="115"/>
        <v>12872.222222222223</v>
      </c>
      <c r="AX177" s="76">
        <f t="shared" si="121"/>
        <v>231700</v>
      </c>
      <c r="AY177" s="77">
        <f t="shared" si="116"/>
        <v>0</v>
      </c>
      <c r="AZ177" s="75">
        <v>0</v>
      </c>
      <c r="BA177" s="76">
        <f t="shared" si="122"/>
        <v>231700</v>
      </c>
      <c r="BB177" s="77">
        <f t="shared" si="123"/>
        <v>0</v>
      </c>
    </row>
    <row r="178" spans="1:54" s="5" customFormat="1" ht="12.75">
      <c r="A178" s="144">
        <v>8</v>
      </c>
      <c r="B178" s="67" t="s">
        <v>183</v>
      </c>
      <c r="C178" s="67">
        <v>25</v>
      </c>
      <c r="D178" s="67" t="s">
        <v>62</v>
      </c>
      <c r="E178" s="67" t="s">
        <v>206</v>
      </c>
      <c r="F178" s="67" t="s">
        <v>207</v>
      </c>
      <c r="G178" s="67">
        <v>27770</v>
      </c>
      <c r="H178" s="67" t="s">
        <v>65</v>
      </c>
      <c r="I178" s="67" t="s">
        <v>189</v>
      </c>
      <c r="J178" s="67"/>
      <c r="K178" s="65">
        <v>42601</v>
      </c>
      <c r="L178" s="65">
        <v>42613</v>
      </c>
      <c r="M178" s="65">
        <f t="shared" si="102"/>
        <v>45535</v>
      </c>
      <c r="N178" s="65">
        <v>42614</v>
      </c>
      <c r="O178" s="158" t="str">
        <f t="shared" si="92"/>
        <v>1</v>
      </c>
      <c r="P178" s="66">
        <v>90</v>
      </c>
      <c r="Q178" s="162" t="str">
        <f>IF(R178=P178,"C",IF(P178+24=R178,"C24","T"))</f>
        <v>T</v>
      </c>
      <c r="R178" s="66"/>
      <c r="S178" s="67">
        <v>36</v>
      </c>
      <c r="T178" s="87">
        <v>1758921</v>
      </c>
      <c r="U178" s="69">
        <v>3</v>
      </c>
      <c r="V178" s="69">
        <v>2017</v>
      </c>
      <c r="W178" s="69"/>
      <c r="X178" s="69">
        <f>+([1]Curico!$D$3-V178)*12+[1]Curico!$C$3-U178+1</f>
        <v>10</v>
      </c>
      <c r="Y178" s="69">
        <f>+([1]Curico!D$5-V178)*12+[1]Curico!C$5-U178+1</f>
        <v>22</v>
      </c>
      <c r="Z178" s="70">
        <f t="shared" si="117"/>
        <v>34</v>
      </c>
      <c r="AA178" s="70">
        <f t="shared" si="118"/>
        <v>36</v>
      </c>
      <c r="AB178" s="105" t="s">
        <v>186</v>
      </c>
      <c r="AC178" s="82">
        <f t="shared" si="103"/>
        <v>0</v>
      </c>
      <c r="AD178" s="69">
        <f t="shared" si="104"/>
        <v>48858.916666666664</v>
      </c>
      <c r="AE178" s="69">
        <f t="shared" si="125"/>
        <v>0</v>
      </c>
      <c r="AF178" s="82">
        <f t="shared" si="105"/>
        <v>488589.16666666663</v>
      </c>
      <c r="AG178" s="69">
        <f t="shared" si="106"/>
        <v>488589.16666666663</v>
      </c>
      <c r="AH178" s="69">
        <f t="shared" si="107"/>
        <v>586307</v>
      </c>
      <c r="AI178" s="70">
        <f t="shared" si="108"/>
        <v>1074896.1666666665</v>
      </c>
      <c r="AJ178" s="70">
        <f t="shared" si="109"/>
        <v>684024.83333333349</v>
      </c>
      <c r="AK178" s="70">
        <f t="shared" si="110"/>
        <v>586307</v>
      </c>
      <c r="AL178" s="72">
        <f t="shared" si="111"/>
        <v>1661203.1666666665</v>
      </c>
      <c r="AM178" s="74">
        <f t="shared" si="112"/>
        <v>97717.833333333489</v>
      </c>
      <c r="AO178" s="74" t="e">
        <f t="shared" si="113"/>
        <v>#DIV/0!</v>
      </c>
      <c r="AP178" s="72" t="e">
        <f t="shared" si="114"/>
        <v>#DIV/0!</v>
      </c>
      <c r="AQ178" s="73" t="e">
        <f t="shared" si="120"/>
        <v>#DIV/0!</v>
      </c>
      <c r="AT178" s="73"/>
      <c r="AU178" s="73"/>
      <c r="AW178" s="75">
        <f t="shared" si="115"/>
        <v>97717.833333333328</v>
      </c>
      <c r="AX178" s="76">
        <f t="shared" si="121"/>
        <v>1758920.9999999998</v>
      </c>
      <c r="AY178" s="77">
        <f t="shared" si="116"/>
        <v>0</v>
      </c>
      <c r="AZ178" s="75">
        <v>0</v>
      </c>
      <c r="BA178" s="76">
        <f t="shared" si="122"/>
        <v>1758920.9999999998</v>
      </c>
      <c r="BB178" s="77">
        <f t="shared" si="123"/>
        <v>0</v>
      </c>
    </row>
    <row r="179" spans="1:54" s="5" customFormat="1" ht="12.75">
      <c r="A179" s="144">
        <v>8</v>
      </c>
      <c r="B179" s="67" t="s">
        <v>183</v>
      </c>
      <c r="C179" s="83">
        <v>108</v>
      </c>
      <c r="D179" s="83" t="s">
        <v>62</v>
      </c>
      <c r="E179" s="67" t="s">
        <v>208</v>
      </c>
      <c r="F179" s="67" t="s">
        <v>209</v>
      </c>
      <c r="G179" s="67">
        <v>5556557</v>
      </c>
      <c r="H179" s="67" t="s">
        <v>65</v>
      </c>
      <c r="I179" s="67" t="s">
        <v>117</v>
      </c>
      <c r="J179" s="67"/>
      <c r="K179" s="65">
        <v>42637</v>
      </c>
      <c r="L179" s="65">
        <v>42613</v>
      </c>
      <c r="M179" s="65">
        <f t="shared" si="102"/>
        <v>45535</v>
      </c>
      <c r="N179" s="65">
        <v>42614</v>
      </c>
      <c r="O179" s="158" t="str">
        <f t="shared" si="92"/>
        <v>1</v>
      </c>
      <c r="P179" s="66">
        <f>+DATEDIF([1]Curico!O$5,M179,"m")</f>
        <v>90</v>
      </c>
      <c r="Q179" s="162" t="str">
        <f>IF(R179=P179,"C",IF(P179+24=R179,"C24","T"))</f>
        <v>T</v>
      </c>
      <c r="R179" s="66"/>
      <c r="S179" s="83">
        <v>36</v>
      </c>
      <c r="T179" s="87">
        <v>449990</v>
      </c>
      <c r="U179" s="69">
        <v>3</v>
      </c>
      <c r="V179" s="69">
        <v>2017</v>
      </c>
      <c r="W179" s="71"/>
      <c r="X179" s="71">
        <f>+([1]Curico!$D$3-V179)*12+[1]Curico!$C$3-U179+1</f>
        <v>10</v>
      </c>
      <c r="Y179" s="71">
        <f>+([1]Curico!D$5-V179)*12+[1]Curico!C$5-U179+1</f>
        <v>22</v>
      </c>
      <c r="Z179" s="70">
        <f t="shared" si="117"/>
        <v>34</v>
      </c>
      <c r="AA179" s="70">
        <f t="shared" si="118"/>
        <v>36</v>
      </c>
      <c r="AB179" s="105" t="s">
        <v>186</v>
      </c>
      <c r="AC179" s="82">
        <f t="shared" si="103"/>
        <v>0</v>
      </c>
      <c r="AD179" s="71">
        <f t="shared" si="104"/>
        <v>12499.722222222223</v>
      </c>
      <c r="AE179" s="71">
        <f>+W179*AD179</f>
        <v>0</v>
      </c>
      <c r="AF179" s="72">
        <f t="shared" si="105"/>
        <v>124997.22222222222</v>
      </c>
      <c r="AG179" s="71">
        <f t="shared" si="106"/>
        <v>124997.22222222222</v>
      </c>
      <c r="AH179" s="71">
        <f t="shared" si="107"/>
        <v>149996.66666666669</v>
      </c>
      <c r="AI179" s="70">
        <f t="shared" si="108"/>
        <v>274993.88888888888</v>
      </c>
      <c r="AJ179" s="70">
        <f t="shared" si="109"/>
        <v>174996.11111111112</v>
      </c>
      <c r="AK179" s="70">
        <f t="shared" si="110"/>
        <v>149996.66666666669</v>
      </c>
      <c r="AL179" s="72">
        <f t="shared" si="111"/>
        <v>424990.55555555556</v>
      </c>
      <c r="AM179" s="74">
        <f t="shared" si="112"/>
        <v>24999.444444444438</v>
      </c>
      <c r="AO179" s="74" t="e">
        <f t="shared" si="113"/>
        <v>#DIV/0!</v>
      </c>
      <c r="AP179" s="72" t="e">
        <f t="shared" si="114"/>
        <v>#DIV/0!</v>
      </c>
      <c r="AQ179" s="73" t="e">
        <f t="shared" si="120"/>
        <v>#DIV/0!</v>
      </c>
      <c r="AT179" s="73"/>
      <c r="AU179" s="73"/>
      <c r="AW179" s="75">
        <f t="shared" si="115"/>
        <v>24999.444444444445</v>
      </c>
      <c r="AX179" s="76">
        <f t="shared" si="121"/>
        <v>449990</v>
      </c>
      <c r="AY179" s="77">
        <f t="shared" si="116"/>
        <v>0</v>
      </c>
      <c r="AZ179" s="75">
        <v>0</v>
      </c>
      <c r="BA179" s="76">
        <f t="shared" si="122"/>
        <v>449990</v>
      </c>
      <c r="BB179" s="77">
        <f t="shared" si="123"/>
        <v>0</v>
      </c>
    </row>
    <row r="180" spans="1:54" s="5" customFormat="1" ht="12.75">
      <c r="A180" s="144">
        <v>8</v>
      </c>
      <c r="B180" s="67" t="s">
        <v>183</v>
      </c>
      <c r="C180" s="67">
        <v>24</v>
      </c>
      <c r="D180" s="67" t="s">
        <v>62</v>
      </c>
      <c r="E180" s="67" t="s">
        <v>210</v>
      </c>
      <c r="F180" s="67" t="s">
        <v>185</v>
      </c>
      <c r="G180" s="67">
        <v>2300376</v>
      </c>
      <c r="H180" s="67" t="s">
        <v>65</v>
      </c>
      <c r="I180" s="67" t="s">
        <v>189</v>
      </c>
      <c r="J180" s="67"/>
      <c r="K180" s="65">
        <v>42696</v>
      </c>
      <c r="L180" s="65">
        <v>42613</v>
      </c>
      <c r="M180" s="65">
        <f t="shared" si="102"/>
        <v>45535</v>
      </c>
      <c r="N180" s="65">
        <v>42614</v>
      </c>
      <c r="O180" s="158" t="str">
        <f t="shared" si="92"/>
        <v>1</v>
      </c>
      <c r="P180" s="66">
        <v>90</v>
      </c>
      <c r="Q180" s="162" t="str">
        <f>IF(R180=P180,"C",IF(P180+24=R180,"C24","T"))</f>
        <v>T</v>
      </c>
      <c r="R180" s="66"/>
      <c r="S180" s="67">
        <v>36</v>
      </c>
      <c r="T180" s="87">
        <v>46215</v>
      </c>
      <c r="U180" s="69">
        <v>3</v>
      </c>
      <c r="V180" s="69">
        <v>2017</v>
      </c>
      <c r="W180" s="69"/>
      <c r="X180" s="69">
        <f>+([1]Curico!$D$3-V180)*12+[1]Curico!$C$3-U180+1</f>
        <v>10</v>
      </c>
      <c r="Y180" s="69">
        <f>+([1]Curico!D$5-V180)*12+[1]Curico!C$5-U180+1</f>
        <v>22</v>
      </c>
      <c r="Z180" s="70">
        <f t="shared" si="117"/>
        <v>34</v>
      </c>
      <c r="AA180" s="70">
        <f t="shared" si="118"/>
        <v>36</v>
      </c>
      <c r="AB180" s="105" t="s">
        <v>186</v>
      </c>
      <c r="AC180" s="82">
        <f t="shared" si="103"/>
        <v>0</v>
      </c>
      <c r="AD180" s="69">
        <f t="shared" si="104"/>
        <v>1283.75</v>
      </c>
      <c r="AE180" s="69">
        <f t="shared" ref="AE180:AE197" si="126">+(T180/S180)*W180</f>
        <v>0</v>
      </c>
      <c r="AF180" s="82">
        <f t="shared" si="105"/>
        <v>12837.5</v>
      </c>
      <c r="AG180" s="69">
        <f t="shared" si="106"/>
        <v>12837.5</v>
      </c>
      <c r="AH180" s="69">
        <f t="shared" si="107"/>
        <v>15405</v>
      </c>
      <c r="AI180" s="70">
        <f t="shared" si="108"/>
        <v>28242.5</v>
      </c>
      <c r="AJ180" s="70">
        <f t="shared" si="109"/>
        <v>17972.5</v>
      </c>
      <c r="AK180" s="70">
        <f t="shared" si="110"/>
        <v>15405</v>
      </c>
      <c r="AL180" s="72">
        <f t="shared" si="111"/>
        <v>43647.5</v>
      </c>
      <c r="AM180" s="74">
        <f t="shared" si="112"/>
        <v>2567.5</v>
      </c>
      <c r="AO180" s="74" t="e">
        <f t="shared" si="113"/>
        <v>#DIV/0!</v>
      </c>
      <c r="AP180" s="72" t="e">
        <f t="shared" si="114"/>
        <v>#DIV/0!</v>
      </c>
      <c r="AQ180" s="73" t="e">
        <f t="shared" si="120"/>
        <v>#DIV/0!</v>
      </c>
      <c r="AT180" s="73"/>
      <c r="AU180" s="73"/>
      <c r="AW180" s="75">
        <f t="shared" si="115"/>
        <v>2567.5</v>
      </c>
      <c r="AX180" s="76">
        <f t="shared" si="121"/>
        <v>46215</v>
      </c>
      <c r="AY180" s="77">
        <f t="shared" si="116"/>
        <v>0</v>
      </c>
      <c r="AZ180" s="75">
        <v>0</v>
      </c>
      <c r="BA180" s="76">
        <f t="shared" si="122"/>
        <v>46215</v>
      </c>
      <c r="BB180" s="77">
        <f t="shared" si="123"/>
        <v>0</v>
      </c>
    </row>
    <row r="181" spans="1:54" s="5" customFormat="1" ht="12.75">
      <c r="A181" s="144">
        <v>8</v>
      </c>
      <c r="B181" s="67" t="s">
        <v>183</v>
      </c>
      <c r="C181" s="67">
        <v>24</v>
      </c>
      <c r="D181" s="67" t="s">
        <v>62</v>
      </c>
      <c r="E181" s="67" t="s">
        <v>210</v>
      </c>
      <c r="F181" s="67" t="s">
        <v>185</v>
      </c>
      <c r="G181" s="67">
        <v>2300376</v>
      </c>
      <c r="H181" s="67" t="s">
        <v>65</v>
      </c>
      <c r="I181" s="67" t="s">
        <v>192</v>
      </c>
      <c r="J181" s="67"/>
      <c r="K181" s="65">
        <v>42696</v>
      </c>
      <c r="L181" s="65">
        <v>42613</v>
      </c>
      <c r="M181" s="65">
        <f t="shared" si="102"/>
        <v>45535</v>
      </c>
      <c r="N181" s="65">
        <v>42614</v>
      </c>
      <c r="O181" s="158" t="str">
        <f t="shared" si="92"/>
        <v>1</v>
      </c>
      <c r="P181" s="66">
        <v>90</v>
      </c>
      <c r="Q181" s="162" t="str">
        <f>IF(R181=P181,"C",IF(P181+24=R181,"C24","T"))</f>
        <v>T</v>
      </c>
      <c r="R181" s="66"/>
      <c r="S181" s="67">
        <v>36</v>
      </c>
      <c r="T181" s="87">
        <v>46215</v>
      </c>
      <c r="U181" s="69">
        <v>3</v>
      </c>
      <c r="V181" s="69">
        <v>2017</v>
      </c>
      <c r="W181" s="69"/>
      <c r="X181" s="69">
        <f>+([1]Curico!$D$3-V181)*12+[1]Curico!$C$3-U181+1</f>
        <v>10</v>
      </c>
      <c r="Y181" s="69">
        <f>+([1]Curico!D$5-V181)*12+[1]Curico!C$5-U181+1</f>
        <v>22</v>
      </c>
      <c r="Z181" s="70">
        <f t="shared" si="117"/>
        <v>34</v>
      </c>
      <c r="AA181" s="70">
        <f t="shared" si="118"/>
        <v>36</v>
      </c>
      <c r="AB181" s="105" t="s">
        <v>186</v>
      </c>
      <c r="AC181" s="82">
        <f t="shared" si="103"/>
        <v>0</v>
      </c>
      <c r="AD181" s="69">
        <f t="shared" si="104"/>
        <v>1283.75</v>
      </c>
      <c r="AE181" s="69">
        <f t="shared" si="126"/>
        <v>0</v>
      </c>
      <c r="AF181" s="82">
        <f t="shared" si="105"/>
        <v>12837.5</v>
      </c>
      <c r="AG181" s="69">
        <f t="shared" si="106"/>
        <v>12837.5</v>
      </c>
      <c r="AH181" s="69">
        <f t="shared" si="107"/>
        <v>15405</v>
      </c>
      <c r="AI181" s="70">
        <f t="shared" si="108"/>
        <v>28242.5</v>
      </c>
      <c r="AJ181" s="70">
        <f t="shared" si="109"/>
        <v>17972.5</v>
      </c>
      <c r="AK181" s="70">
        <f t="shared" si="110"/>
        <v>15405</v>
      </c>
      <c r="AL181" s="72">
        <f t="shared" si="111"/>
        <v>43647.5</v>
      </c>
      <c r="AM181" s="74">
        <f t="shared" si="112"/>
        <v>2567.5</v>
      </c>
      <c r="AO181" s="74" t="e">
        <f t="shared" si="113"/>
        <v>#DIV/0!</v>
      </c>
      <c r="AP181" s="72" t="e">
        <f t="shared" si="114"/>
        <v>#DIV/0!</v>
      </c>
      <c r="AQ181" s="73" t="e">
        <f t="shared" si="120"/>
        <v>#DIV/0!</v>
      </c>
      <c r="AT181" s="73"/>
      <c r="AU181" s="73"/>
      <c r="AW181" s="75">
        <f t="shared" si="115"/>
        <v>2567.5</v>
      </c>
      <c r="AX181" s="76">
        <f t="shared" si="121"/>
        <v>46215</v>
      </c>
      <c r="AY181" s="77">
        <f t="shared" si="116"/>
        <v>0</v>
      </c>
      <c r="AZ181" s="75">
        <v>0</v>
      </c>
      <c r="BA181" s="76">
        <f t="shared" si="122"/>
        <v>46215</v>
      </c>
      <c r="BB181" s="77">
        <f t="shared" si="123"/>
        <v>0</v>
      </c>
    </row>
    <row r="182" spans="1:54" s="5" customFormat="1" ht="12.75">
      <c r="A182" s="144">
        <v>8</v>
      </c>
      <c r="B182" s="67" t="s">
        <v>183</v>
      </c>
      <c r="C182" s="108">
        <v>24</v>
      </c>
      <c r="D182" s="108" t="s">
        <v>62</v>
      </c>
      <c r="E182" s="108" t="s">
        <v>211</v>
      </c>
      <c r="F182" s="67" t="s">
        <v>185</v>
      </c>
      <c r="G182" s="108">
        <v>2300376</v>
      </c>
      <c r="H182" s="108" t="s">
        <v>65</v>
      </c>
      <c r="I182" s="108" t="s">
        <v>189</v>
      </c>
      <c r="J182" s="108"/>
      <c r="K182" s="65">
        <v>42696</v>
      </c>
      <c r="L182" s="65">
        <v>42613</v>
      </c>
      <c r="M182" s="65">
        <f t="shared" si="102"/>
        <v>45535</v>
      </c>
      <c r="N182" s="65">
        <v>42614</v>
      </c>
      <c r="O182" s="158" t="str">
        <f t="shared" si="92"/>
        <v>1</v>
      </c>
      <c r="P182" s="66">
        <v>90</v>
      </c>
      <c r="Q182" s="162" t="str">
        <f>IF(R182=P182,"C",IF(P182+24=R182,"C24","T"))</f>
        <v>T</v>
      </c>
      <c r="R182" s="66"/>
      <c r="S182" s="108">
        <v>36</v>
      </c>
      <c r="T182" s="87">
        <v>106126</v>
      </c>
      <c r="U182" s="69">
        <v>3</v>
      </c>
      <c r="V182" s="69">
        <v>2017</v>
      </c>
      <c r="W182" s="69"/>
      <c r="X182" s="69">
        <f>+([1]Curico!$D$3-V182)*12+[1]Curico!$C$3-U182+1</f>
        <v>10</v>
      </c>
      <c r="Y182" s="69">
        <f>+([1]Curico!D$5-V182)*12+[1]Curico!C$5-U182+1</f>
        <v>22</v>
      </c>
      <c r="Z182" s="70">
        <f t="shared" si="117"/>
        <v>34</v>
      </c>
      <c r="AA182" s="70">
        <f t="shared" si="118"/>
        <v>36</v>
      </c>
      <c r="AB182" s="105" t="s">
        <v>186</v>
      </c>
      <c r="AC182" s="82">
        <f t="shared" si="103"/>
        <v>0</v>
      </c>
      <c r="AD182" s="69">
        <f t="shared" si="104"/>
        <v>2947.9444444444443</v>
      </c>
      <c r="AE182" s="69">
        <f t="shared" si="126"/>
        <v>0</v>
      </c>
      <c r="AF182" s="82">
        <f t="shared" si="105"/>
        <v>29479.444444444445</v>
      </c>
      <c r="AG182" s="69">
        <f t="shared" si="106"/>
        <v>29479.444444444445</v>
      </c>
      <c r="AH182" s="69">
        <f t="shared" si="107"/>
        <v>35375.333333333328</v>
      </c>
      <c r="AI182" s="70">
        <f t="shared" si="108"/>
        <v>64854.777777777774</v>
      </c>
      <c r="AJ182" s="70">
        <f t="shared" si="109"/>
        <v>41271.222222222226</v>
      </c>
      <c r="AK182" s="70">
        <f t="shared" si="110"/>
        <v>35375.333333333328</v>
      </c>
      <c r="AL182" s="72">
        <f t="shared" si="111"/>
        <v>100230.11111111109</v>
      </c>
      <c r="AM182" s="74">
        <f t="shared" si="112"/>
        <v>5895.8888888889051</v>
      </c>
      <c r="AO182" s="74" t="e">
        <f t="shared" si="113"/>
        <v>#DIV/0!</v>
      </c>
      <c r="AP182" s="72" t="e">
        <f t="shared" si="114"/>
        <v>#DIV/0!</v>
      </c>
      <c r="AQ182" s="73" t="e">
        <f t="shared" si="120"/>
        <v>#DIV/0!</v>
      </c>
      <c r="AT182" s="73"/>
      <c r="AU182" s="73"/>
      <c r="AW182" s="75">
        <f t="shared" si="115"/>
        <v>5895.8888888888887</v>
      </c>
      <c r="AX182" s="76">
        <f t="shared" si="121"/>
        <v>106125.99999999999</v>
      </c>
      <c r="AY182" s="77">
        <f t="shared" si="116"/>
        <v>0</v>
      </c>
      <c r="AZ182" s="75">
        <v>0</v>
      </c>
      <c r="BA182" s="76">
        <f t="shared" si="122"/>
        <v>106125.99999999999</v>
      </c>
      <c r="BB182" s="77">
        <f t="shared" si="123"/>
        <v>0</v>
      </c>
    </row>
    <row r="183" spans="1:54" s="5" customFormat="1" ht="12.75">
      <c r="A183" s="144">
        <v>8</v>
      </c>
      <c r="B183" s="63" t="s">
        <v>183</v>
      </c>
      <c r="C183" s="67">
        <v>21</v>
      </c>
      <c r="D183" s="67" t="s">
        <v>62</v>
      </c>
      <c r="E183" s="67" t="s">
        <v>212</v>
      </c>
      <c r="F183" s="67" t="s">
        <v>213</v>
      </c>
      <c r="G183" s="67">
        <v>63</v>
      </c>
      <c r="H183" s="67" t="s">
        <v>65</v>
      </c>
      <c r="I183" s="67" t="s">
        <v>189</v>
      </c>
      <c r="J183" s="67"/>
      <c r="K183" s="65">
        <v>42740</v>
      </c>
      <c r="L183" s="65">
        <v>42613</v>
      </c>
      <c r="M183" s="65">
        <f t="shared" si="102"/>
        <v>45535</v>
      </c>
      <c r="N183" s="65">
        <v>42614</v>
      </c>
      <c r="O183" s="158" t="str">
        <f t="shared" si="92"/>
        <v>1</v>
      </c>
      <c r="P183" s="66">
        <v>90</v>
      </c>
      <c r="Q183" s="162" t="str">
        <f>IF(R183=P183,"C",IF(P183+24=R183,"C24","T"))</f>
        <v>T</v>
      </c>
      <c r="R183" s="66"/>
      <c r="S183" s="67">
        <v>36</v>
      </c>
      <c r="T183" s="87">
        <v>475300</v>
      </c>
      <c r="U183" s="69">
        <v>3</v>
      </c>
      <c r="V183" s="69">
        <v>2017</v>
      </c>
      <c r="W183" s="69">
        <v>0</v>
      </c>
      <c r="X183" s="69">
        <f>+([1]Curico!$D$3-V183)*12+[1]Curico!$C$3-U183+1</f>
        <v>10</v>
      </c>
      <c r="Y183" s="69">
        <f>+([1]Curico!D$5-V183)*12+[1]Curico!C$5-U183+1</f>
        <v>22</v>
      </c>
      <c r="Z183" s="70">
        <f t="shared" si="117"/>
        <v>34</v>
      </c>
      <c r="AA183" s="70">
        <f t="shared" si="118"/>
        <v>36</v>
      </c>
      <c r="AB183" s="105" t="s">
        <v>186</v>
      </c>
      <c r="AC183" s="82">
        <f t="shared" si="103"/>
        <v>0</v>
      </c>
      <c r="AD183" s="69">
        <f t="shared" si="104"/>
        <v>13202.777777777777</v>
      </c>
      <c r="AE183" s="69">
        <f t="shared" si="126"/>
        <v>0</v>
      </c>
      <c r="AF183" s="82">
        <f t="shared" si="105"/>
        <v>132027.77777777778</v>
      </c>
      <c r="AG183" s="69">
        <f t="shared" si="106"/>
        <v>132027.77777777778</v>
      </c>
      <c r="AH183" s="69">
        <f t="shared" si="107"/>
        <v>158433.33333333331</v>
      </c>
      <c r="AI183" s="70">
        <f t="shared" si="108"/>
        <v>290461.11111111112</v>
      </c>
      <c r="AJ183" s="70">
        <f t="shared" si="109"/>
        <v>184838.88888888888</v>
      </c>
      <c r="AK183" s="70">
        <f t="shared" si="110"/>
        <v>158433.33333333331</v>
      </c>
      <c r="AL183" s="72">
        <f t="shared" si="111"/>
        <v>448894.44444444444</v>
      </c>
      <c r="AM183" s="74">
        <f t="shared" si="112"/>
        <v>26405.555555555562</v>
      </c>
      <c r="AO183" s="74" t="e">
        <f t="shared" si="113"/>
        <v>#DIV/0!</v>
      </c>
      <c r="AP183" s="72" t="e">
        <f t="shared" si="114"/>
        <v>#DIV/0!</v>
      </c>
      <c r="AQ183" s="73" t="e">
        <f t="shared" si="120"/>
        <v>#DIV/0!</v>
      </c>
      <c r="AT183" s="73"/>
      <c r="AU183" s="73"/>
      <c r="AW183" s="75">
        <f t="shared" si="115"/>
        <v>26405.555555555555</v>
      </c>
      <c r="AX183" s="76">
        <f t="shared" si="121"/>
        <v>475300</v>
      </c>
      <c r="AY183" s="77">
        <f t="shared" si="116"/>
        <v>0</v>
      </c>
      <c r="AZ183" s="75">
        <v>0</v>
      </c>
      <c r="BA183" s="76">
        <f t="shared" si="122"/>
        <v>475300</v>
      </c>
      <c r="BB183" s="77">
        <f t="shared" si="123"/>
        <v>0</v>
      </c>
    </row>
    <row r="184" spans="1:54" s="5" customFormat="1" ht="12.75">
      <c r="A184" s="144">
        <v>8</v>
      </c>
      <c r="B184" s="63" t="s">
        <v>183</v>
      </c>
      <c r="C184" s="67">
        <v>21</v>
      </c>
      <c r="D184" s="67" t="s">
        <v>62</v>
      </c>
      <c r="E184" s="67" t="s">
        <v>212</v>
      </c>
      <c r="F184" s="67" t="s">
        <v>213</v>
      </c>
      <c r="G184" s="67">
        <v>63</v>
      </c>
      <c r="H184" s="67" t="s">
        <v>65</v>
      </c>
      <c r="I184" s="67" t="s">
        <v>189</v>
      </c>
      <c r="J184" s="67"/>
      <c r="K184" s="65">
        <v>42740</v>
      </c>
      <c r="L184" s="65">
        <v>42613</v>
      </c>
      <c r="M184" s="65">
        <f t="shared" si="102"/>
        <v>45535</v>
      </c>
      <c r="N184" s="65">
        <v>42614</v>
      </c>
      <c r="O184" s="158" t="str">
        <f t="shared" si="92"/>
        <v>1</v>
      </c>
      <c r="P184" s="66">
        <v>90</v>
      </c>
      <c r="Q184" s="162" t="str">
        <f>IF(R184=P184,"C",IF(P184+24=R184,"C24","T"))</f>
        <v>T</v>
      </c>
      <c r="R184" s="66"/>
      <c r="S184" s="67">
        <v>36</v>
      </c>
      <c r="T184" s="87">
        <v>475300</v>
      </c>
      <c r="U184" s="69">
        <v>3</v>
      </c>
      <c r="V184" s="69">
        <v>2017</v>
      </c>
      <c r="W184" s="69">
        <v>0</v>
      </c>
      <c r="X184" s="69">
        <f>+([1]Curico!$D$3-V184)*12+[1]Curico!$C$3-U184+1</f>
        <v>10</v>
      </c>
      <c r="Y184" s="69">
        <f>+([1]Curico!D$5-V184)*12+[1]Curico!C$5-U184+1</f>
        <v>22</v>
      </c>
      <c r="Z184" s="70">
        <f t="shared" si="117"/>
        <v>34</v>
      </c>
      <c r="AA184" s="70">
        <f t="shared" si="118"/>
        <v>36</v>
      </c>
      <c r="AB184" s="105" t="s">
        <v>186</v>
      </c>
      <c r="AC184" s="82">
        <f t="shared" si="103"/>
        <v>0</v>
      </c>
      <c r="AD184" s="69">
        <f t="shared" si="104"/>
        <v>13202.777777777777</v>
      </c>
      <c r="AE184" s="69">
        <f t="shared" si="126"/>
        <v>0</v>
      </c>
      <c r="AF184" s="82">
        <f t="shared" si="105"/>
        <v>132027.77777777778</v>
      </c>
      <c r="AG184" s="69">
        <f t="shared" si="106"/>
        <v>132027.77777777778</v>
      </c>
      <c r="AH184" s="69">
        <f t="shared" si="107"/>
        <v>158433.33333333331</v>
      </c>
      <c r="AI184" s="70">
        <f t="shared" si="108"/>
        <v>290461.11111111112</v>
      </c>
      <c r="AJ184" s="70">
        <f t="shared" si="109"/>
        <v>184838.88888888888</v>
      </c>
      <c r="AK184" s="70">
        <f t="shared" si="110"/>
        <v>158433.33333333331</v>
      </c>
      <c r="AL184" s="72">
        <f t="shared" si="111"/>
        <v>448894.44444444444</v>
      </c>
      <c r="AM184" s="74">
        <f t="shared" si="112"/>
        <v>26405.555555555562</v>
      </c>
      <c r="AO184" s="74" t="e">
        <f t="shared" si="113"/>
        <v>#DIV/0!</v>
      </c>
      <c r="AP184" s="72" t="e">
        <f t="shared" si="114"/>
        <v>#DIV/0!</v>
      </c>
      <c r="AQ184" s="73" t="e">
        <f t="shared" si="120"/>
        <v>#DIV/0!</v>
      </c>
      <c r="AT184" s="73"/>
      <c r="AU184" s="73"/>
      <c r="AW184" s="75">
        <f t="shared" si="115"/>
        <v>26405.555555555555</v>
      </c>
      <c r="AX184" s="76">
        <f t="shared" si="121"/>
        <v>475300</v>
      </c>
      <c r="AY184" s="77">
        <f t="shared" si="116"/>
        <v>0</v>
      </c>
      <c r="AZ184" s="75">
        <v>0</v>
      </c>
      <c r="BA184" s="76">
        <f t="shared" si="122"/>
        <v>475300</v>
      </c>
      <c r="BB184" s="77">
        <f t="shared" si="123"/>
        <v>0</v>
      </c>
    </row>
    <row r="185" spans="1:54" s="5" customFormat="1" ht="12.75">
      <c r="A185" s="144">
        <v>8</v>
      </c>
      <c r="B185" s="63" t="s">
        <v>183</v>
      </c>
      <c r="C185" s="67">
        <v>26</v>
      </c>
      <c r="D185" s="67" t="s">
        <v>62</v>
      </c>
      <c r="E185" s="67" t="s">
        <v>214</v>
      </c>
      <c r="F185" s="67" t="s">
        <v>215</v>
      </c>
      <c r="G185" s="67">
        <v>50781</v>
      </c>
      <c r="H185" s="67" t="s">
        <v>65</v>
      </c>
      <c r="I185" s="67" t="s">
        <v>189</v>
      </c>
      <c r="J185" s="67"/>
      <c r="K185" s="65">
        <v>42860</v>
      </c>
      <c r="L185" s="65">
        <v>42613</v>
      </c>
      <c r="M185" s="65">
        <f t="shared" si="102"/>
        <v>45535</v>
      </c>
      <c r="N185" s="65">
        <v>42614</v>
      </c>
      <c r="O185" s="158" t="str">
        <f t="shared" si="92"/>
        <v>1</v>
      </c>
      <c r="P185" s="66">
        <f t="shared" ref="P185:P216" si="127">+DATEDIF(K185,M185,"m")</f>
        <v>87</v>
      </c>
      <c r="Q185" s="162" t="str">
        <f>IF(R185=P185,"C",IF(P185+24=R185,"C24","T"))</f>
        <v>T</v>
      </c>
      <c r="R185" s="66"/>
      <c r="S185" s="67">
        <v>36</v>
      </c>
      <c r="T185" s="87">
        <v>1026050</v>
      </c>
      <c r="U185" s="69">
        <f t="shared" ref="U185:U216" si="128">+MONTH(K185)</f>
        <v>5</v>
      </c>
      <c r="V185" s="69">
        <f t="shared" ref="V185:V216" si="129">+YEAR(K185)</f>
        <v>2017</v>
      </c>
      <c r="W185" s="69">
        <v>0</v>
      </c>
      <c r="X185" s="69">
        <f>+([1]Curico!$D$3-V185)*12+[1]Curico!$C$3-U185+1</f>
        <v>8</v>
      </c>
      <c r="Y185" s="69">
        <f>+([1]Curico!D$5-V185)*12+[1]Curico!C$5-U185+1</f>
        <v>20</v>
      </c>
      <c r="Z185" s="70">
        <f t="shared" si="117"/>
        <v>32</v>
      </c>
      <c r="AA185" s="70">
        <f>+Z185+4</f>
        <v>36</v>
      </c>
      <c r="AB185" s="105" t="s">
        <v>186</v>
      </c>
      <c r="AC185" s="82">
        <f t="shared" si="103"/>
        <v>0</v>
      </c>
      <c r="AD185" s="69">
        <f t="shared" si="104"/>
        <v>28501.388888888891</v>
      </c>
      <c r="AE185" s="69">
        <f t="shared" si="126"/>
        <v>0</v>
      </c>
      <c r="AF185" s="82">
        <f t="shared" si="105"/>
        <v>228011.11111111112</v>
      </c>
      <c r="AG185" s="69">
        <f t="shared" si="106"/>
        <v>228011.11111111112</v>
      </c>
      <c r="AH185" s="69">
        <f t="shared" si="107"/>
        <v>342016.66666666669</v>
      </c>
      <c r="AI185" s="70">
        <f t="shared" si="108"/>
        <v>570027.77777777775</v>
      </c>
      <c r="AJ185" s="70">
        <f t="shared" si="109"/>
        <v>456022.22222222225</v>
      </c>
      <c r="AK185" s="70">
        <f t="shared" si="110"/>
        <v>342016.66666666669</v>
      </c>
      <c r="AL185" s="72">
        <f t="shared" si="111"/>
        <v>912044.4444444445</v>
      </c>
      <c r="AM185" s="74">
        <f t="shared" si="112"/>
        <v>114005.5555555555</v>
      </c>
      <c r="AO185" s="74" t="e">
        <f t="shared" si="113"/>
        <v>#DIV/0!</v>
      </c>
      <c r="AP185" s="72" t="e">
        <f t="shared" si="114"/>
        <v>#DIV/0!</v>
      </c>
      <c r="AQ185" s="73" t="e">
        <f>+(AP185/12)*4</f>
        <v>#DIV/0!</v>
      </c>
      <c r="AT185" s="73"/>
      <c r="AU185" s="73"/>
      <c r="AW185" s="75">
        <f t="shared" si="115"/>
        <v>114005.55555555556</v>
      </c>
      <c r="AX185" s="76">
        <f t="shared" si="121"/>
        <v>1026050</v>
      </c>
      <c r="AY185" s="77">
        <f t="shared" si="116"/>
        <v>0</v>
      </c>
      <c r="AZ185" s="75">
        <v>0</v>
      </c>
      <c r="BA185" s="76">
        <f t="shared" si="122"/>
        <v>1026050</v>
      </c>
      <c r="BB185" s="77">
        <f t="shared" si="123"/>
        <v>0</v>
      </c>
    </row>
    <row r="186" spans="1:54" s="5" customFormat="1" ht="12.75">
      <c r="A186" s="144">
        <v>8</v>
      </c>
      <c r="B186" s="67" t="s">
        <v>183</v>
      </c>
      <c r="C186" s="67">
        <v>15</v>
      </c>
      <c r="D186" s="67" t="s">
        <v>62</v>
      </c>
      <c r="E186" s="67" t="s">
        <v>216</v>
      </c>
      <c r="F186" s="67" t="s">
        <v>215</v>
      </c>
      <c r="G186" s="67">
        <v>52078</v>
      </c>
      <c r="H186" s="67" t="s">
        <v>65</v>
      </c>
      <c r="I186" s="67" t="s">
        <v>189</v>
      </c>
      <c r="J186" s="67"/>
      <c r="K186" s="65">
        <v>42927</v>
      </c>
      <c r="L186" s="65">
        <v>42613</v>
      </c>
      <c r="M186" s="65">
        <f t="shared" si="102"/>
        <v>45535</v>
      </c>
      <c r="N186" s="65">
        <v>42614</v>
      </c>
      <c r="O186" s="158" t="str">
        <f t="shared" si="92"/>
        <v>1</v>
      </c>
      <c r="P186" s="66">
        <f t="shared" si="127"/>
        <v>85</v>
      </c>
      <c r="Q186" s="162" t="str">
        <f>IF(R186=P186,"C",IF(P186+24=R186,"C24","T"))</f>
        <v>T</v>
      </c>
      <c r="R186" s="66"/>
      <c r="S186" s="67">
        <v>36</v>
      </c>
      <c r="T186" s="87">
        <v>53193</v>
      </c>
      <c r="U186" s="69">
        <f t="shared" si="128"/>
        <v>7</v>
      </c>
      <c r="V186" s="69">
        <f t="shared" si="129"/>
        <v>2017</v>
      </c>
      <c r="W186" s="69">
        <v>0</v>
      </c>
      <c r="X186" s="69">
        <f>+([1]Curico!$D$3-V186)*12+[1]Curico!$C$3-U186+1</f>
        <v>6</v>
      </c>
      <c r="Y186" s="69">
        <f>+([1]Curico!D$5-V186)*12+[1]Curico!C$5-U186+1</f>
        <v>18</v>
      </c>
      <c r="Z186" s="70">
        <f t="shared" si="117"/>
        <v>30</v>
      </c>
      <c r="AA186" s="70">
        <f>+Z186+6</f>
        <v>36</v>
      </c>
      <c r="AB186" s="105" t="s">
        <v>186</v>
      </c>
      <c r="AC186" s="82">
        <f t="shared" si="103"/>
        <v>0</v>
      </c>
      <c r="AD186" s="69">
        <f t="shared" si="104"/>
        <v>1477.5833333333333</v>
      </c>
      <c r="AE186" s="69">
        <f t="shared" si="126"/>
        <v>0</v>
      </c>
      <c r="AF186" s="82">
        <f t="shared" si="105"/>
        <v>8865.5</v>
      </c>
      <c r="AG186" s="69">
        <f t="shared" si="106"/>
        <v>8865.5</v>
      </c>
      <c r="AH186" s="69">
        <f t="shared" si="107"/>
        <v>17731</v>
      </c>
      <c r="AI186" s="70">
        <f t="shared" si="108"/>
        <v>26596.5</v>
      </c>
      <c r="AJ186" s="70">
        <f t="shared" si="109"/>
        <v>26596.5</v>
      </c>
      <c r="AK186" s="70">
        <f t="shared" si="110"/>
        <v>17731</v>
      </c>
      <c r="AL186" s="72">
        <f t="shared" si="111"/>
        <v>44327.5</v>
      </c>
      <c r="AM186" s="74">
        <f t="shared" si="112"/>
        <v>8865.5</v>
      </c>
      <c r="AO186" s="74" t="e">
        <f t="shared" si="113"/>
        <v>#DIV/0!</v>
      </c>
      <c r="AP186" s="72" t="e">
        <f t="shared" si="114"/>
        <v>#DIV/0!</v>
      </c>
      <c r="AQ186" s="73" t="e">
        <f>+(AP186/12)*6</f>
        <v>#DIV/0!</v>
      </c>
      <c r="AT186" s="73"/>
      <c r="AU186" s="73"/>
      <c r="AW186" s="75">
        <f t="shared" si="115"/>
        <v>8865.5</v>
      </c>
      <c r="AX186" s="76">
        <f t="shared" si="121"/>
        <v>53193</v>
      </c>
      <c r="AY186" s="77">
        <f t="shared" si="116"/>
        <v>0</v>
      </c>
      <c r="AZ186" s="75">
        <v>0</v>
      </c>
      <c r="BA186" s="76">
        <f t="shared" si="122"/>
        <v>53193</v>
      </c>
      <c r="BB186" s="77">
        <f t="shared" si="123"/>
        <v>0</v>
      </c>
    </row>
    <row r="187" spans="1:54" s="5" customFormat="1" ht="12.75">
      <c r="A187" s="144">
        <v>8</v>
      </c>
      <c r="B187" s="67" t="s">
        <v>183</v>
      </c>
      <c r="C187" s="67">
        <v>15</v>
      </c>
      <c r="D187" s="67" t="s">
        <v>62</v>
      </c>
      <c r="E187" s="67" t="s">
        <v>216</v>
      </c>
      <c r="F187" s="67" t="s">
        <v>215</v>
      </c>
      <c r="G187" s="67">
        <v>52078</v>
      </c>
      <c r="H187" s="67" t="s">
        <v>65</v>
      </c>
      <c r="I187" s="67" t="s">
        <v>189</v>
      </c>
      <c r="J187" s="67"/>
      <c r="K187" s="65">
        <v>42927</v>
      </c>
      <c r="L187" s="65">
        <v>42613</v>
      </c>
      <c r="M187" s="65">
        <f t="shared" si="102"/>
        <v>45535</v>
      </c>
      <c r="N187" s="65">
        <v>42614</v>
      </c>
      <c r="O187" s="158" t="str">
        <f t="shared" si="92"/>
        <v>1</v>
      </c>
      <c r="P187" s="66">
        <f t="shared" si="127"/>
        <v>85</v>
      </c>
      <c r="Q187" s="162" t="str">
        <f>IF(R187=P187,"C",IF(P187+24=R187,"C24","T"))</f>
        <v>T</v>
      </c>
      <c r="R187" s="66"/>
      <c r="S187" s="67">
        <v>36</v>
      </c>
      <c r="T187" s="87">
        <v>53193</v>
      </c>
      <c r="U187" s="69">
        <f t="shared" si="128"/>
        <v>7</v>
      </c>
      <c r="V187" s="69">
        <f t="shared" si="129"/>
        <v>2017</v>
      </c>
      <c r="W187" s="69">
        <v>0</v>
      </c>
      <c r="X187" s="69">
        <f>+([1]Curico!$D$3-V187)*12+[1]Curico!$C$3-U187+1</f>
        <v>6</v>
      </c>
      <c r="Y187" s="69">
        <f>+([1]Curico!D$5-V187)*12+[1]Curico!C$5-U187+1</f>
        <v>18</v>
      </c>
      <c r="Z187" s="70">
        <f t="shared" si="117"/>
        <v>30</v>
      </c>
      <c r="AA187" s="70">
        <f>+Z187+6</f>
        <v>36</v>
      </c>
      <c r="AB187" s="105" t="s">
        <v>186</v>
      </c>
      <c r="AC187" s="82">
        <f t="shared" si="103"/>
        <v>0</v>
      </c>
      <c r="AD187" s="69">
        <f t="shared" si="104"/>
        <v>1477.5833333333333</v>
      </c>
      <c r="AE187" s="69">
        <f t="shared" si="126"/>
        <v>0</v>
      </c>
      <c r="AF187" s="82">
        <f t="shared" si="105"/>
        <v>8865.5</v>
      </c>
      <c r="AG187" s="69">
        <f t="shared" si="106"/>
        <v>8865.5</v>
      </c>
      <c r="AH187" s="69">
        <f t="shared" si="107"/>
        <v>17731</v>
      </c>
      <c r="AI187" s="70">
        <f t="shared" si="108"/>
        <v>26596.5</v>
      </c>
      <c r="AJ187" s="70">
        <f t="shared" si="109"/>
        <v>26596.5</v>
      </c>
      <c r="AK187" s="70">
        <f t="shared" si="110"/>
        <v>17731</v>
      </c>
      <c r="AL187" s="72">
        <f t="shared" si="111"/>
        <v>44327.5</v>
      </c>
      <c r="AM187" s="74">
        <f t="shared" si="112"/>
        <v>8865.5</v>
      </c>
      <c r="AO187" s="74" t="e">
        <f t="shared" si="113"/>
        <v>#DIV/0!</v>
      </c>
      <c r="AP187" s="72" t="e">
        <f t="shared" si="114"/>
        <v>#DIV/0!</v>
      </c>
      <c r="AQ187" s="73" t="e">
        <f>+(AP187/12)*6</f>
        <v>#DIV/0!</v>
      </c>
      <c r="AT187" s="73"/>
      <c r="AU187" s="73"/>
      <c r="AW187" s="75">
        <f t="shared" si="115"/>
        <v>8865.5</v>
      </c>
      <c r="AX187" s="76">
        <f t="shared" si="121"/>
        <v>53193</v>
      </c>
      <c r="AY187" s="77">
        <f t="shared" si="116"/>
        <v>0</v>
      </c>
      <c r="AZ187" s="75">
        <v>0</v>
      </c>
      <c r="BA187" s="76">
        <f t="shared" si="122"/>
        <v>53193</v>
      </c>
      <c r="BB187" s="77">
        <f t="shared" si="123"/>
        <v>0</v>
      </c>
    </row>
    <row r="188" spans="1:54" s="5" customFormat="1" ht="12.75">
      <c r="A188" s="144">
        <v>8</v>
      </c>
      <c r="B188" s="67" t="s">
        <v>183</v>
      </c>
      <c r="C188" s="108">
        <v>19</v>
      </c>
      <c r="D188" s="67" t="s">
        <v>62</v>
      </c>
      <c r="E188" s="67" t="s">
        <v>217</v>
      </c>
      <c r="F188" s="67" t="s">
        <v>218</v>
      </c>
      <c r="G188" s="67">
        <v>40050</v>
      </c>
      <c r="H188" s="67" t="s">
        <v>65</v>
      </c>
      <c r="I188" s="67" t="s">
        <v>189</v>
      </c>
      <c r="J188" s="67"/>
      <c r="K188" s="65">
        <v>43037</v>
      </c>
      <c r="L188" s="65">
        <v>42613</v>
      </c>
      <c r="M188" s="65">
        <f t="shared" si="102"/>
        <v>45535</v>
      </c>
      <c r="N188" s="65">
        <v>42614</v>
      </c>
      <c r="O188" s="158" t="str">
        <f t="shared" si="92"/>
        <v>1</v>
      </c>
      <c r="P188" s="66">
        <f t="shared" si="127"/>
        <v>82</v>
      </c>
      <c r="Q188" s="162" t="str">
        <f>IF(R188=P188,"C",IF(P188+24=R188,"C24","T"))</f>
        <v>T</v>
      </c>
      <c r="R188" s="66"/>
      <c r="S188" s="67">
        <v>36</v>
      </c>
      <c r="T188" s="87">
        <v>46960</v>
      </c>
      <c r="U188" s="69">
        <f t="shared" si="128"/>
        <v>10</v>
      </c>
      <c r="V188" s="69">
        <f t="shared" si="129"/>
        <v>2017</v>
      </c>
      <c r="W188" s="69">
        <v>0</v>
      </c>
      <c r="X188" s="69">
        <f>+([1]Curico!$D$3-V188)*12+[1]Curico!$C$3-U188+1</f>
        <v>3</v>
      </c>
      <c r="Y188" s="69">
        <f>+([1]Curico!D$5-V188)*12+[1]Curico!C$5-U188+1</f>
        <v>15</v>
      </c>
      <c r="Z188" s="70">
        <f t="shared" si="117"/>
        <v>27</v>
      </c>
      <c r="AA188" s="70">
        <f>+Z188+9</f>
        <v>36</v>
      </c>
      <c r="AB188" s="105" t="s">
        <v>186</v>
      </c>
      <c r="AC188" s="82">
        <f t="shared" si="103"/>
        <v>0</v>
      </c>
      <c r="AD188" s="69">
        <f t="shared" si="104"/>
        <v>1304.4444444444443</v>
      </c>
      <c r="AE188" s="69">
        <f t="shared" si="126"/>
        <v>0</v>
      </c>
      <c r="AF188" s="82">
        <f t="shared" si="105"/>
        <v>3913.333333333333</v>
      </c>
      <c r="AG188" s="69">
        <f t="shared" si="106"/>
        <v>3913.333333333333</v>
      </c>
      <c r="AH188" s="69">
        <f t="shared" si="107"/>
        <v>15653.333333333332</v>
      </c>
      <c r="AI188" s="70">
        <f t="shared" si="108"/>
        <v>19566.666666666664</v>
      </c>
      <c r="AJ188" s="70">
        <f t="shared" si="109"/>
        <v>27393.333333333336</v>
      </c>
      <c r="AK188" s="70">
        <f t="shared" si="110"/>
        <v>15653.333333333332</v>
      </c>
      <c r="AL188" s="72">
        <f t="shared" si="111"/>
        <v>35220</v>
      </c>
      <c r="AM188" s="74">
        <f t="shared" si="112"/>
        <v>11740</v>
      </c>
      <c r="AO188" s="74" t="e">
        <f t="shared" si="113"/>
        <v>#DIV/0!</v>
      </c>
      <c r="AP188" s="72" t="e">
        <f t="shared" si="114"/>
        <v>#DIV/0!</v>
      </c>
      <c r="AQ188" s="73" t="e">
        <f t="shared" ref="AQ188:AQ197" si="130">+(AP188/12)*9</f>
        <v>#DIV/0!</v>
      </c>
      <c r="AT188" s="73"/>
      <c r="AU188" s="73"/>
      <c r="AW188" s="75">
        <f t="shared" si="115"/>
        <v>11740</v>
      </c>
      <c r="AX188" s="76">
        <f t="shared" si="121"/>
        <v>46960</v>
      </c>
      <c r="AY188" s="77">
        <f t="shared" si="116"/>
        <v>0</v>
      </c>
      <c r="AZ188" s="75">
        <v>0</v>
      </c>
      <c r="BA188" s="76">
        <f t="shared" si="122"/>
        <v>46960</v>
      </c>
      <c r="BB188" s="77">
        <f t="shared" si="123"/>
        <v>0</v>
      </c>
    </row>
    <row r="189" spans="1:54" s="5" customFormat="1" ht="12.75">
      <c r="A189" s="144">
        <v>8</v>
      </c>
      <c r="B189" s="67" t="s">
        <v>183</v>
      </c>
      <c r="C189" s="108">
        <v>19</v>
      </c>
      <c r="D189" s="67" t="s">
        <v>62</v>
      </c>
      <c r="E189" s="67" t="s">
        <v>217</v>
      </c>
      <c r="F189" s="67" t="s">
        <v>218</v>
      </c>
      <c r="G189" s="67">
        <v>40050</v>
      </c>
      <c r="H189" s="67" t="s">
        <v>65</v>
      </c>
      <c r="I189" s="67" t="s">
        <v>189</v>
      </c>
      <c r="J189" s="67"/>
      <c r="K189" s="65">
        <v>43037</v>
      </c>
      <c r="L189" s="65">
        <v>42613</v>
      </c>
      <c r="M189" s="65">
        <f t="shared" si="102"/>
        <v>45535</v>
      </c>
      <c r="N189" s="65">
        <v>42614</v>
      </c>
      <c r="O189" s="158" t="str">
        <f t="shared" si="92"/>
        <v>1</v>
      </c>
      <c r="P189" s="66">
        <f t="shared" si="127"/>
        <v>82</v>
      </c>
      <c r="Q189" s="162" t="str">
        <f>IF(R189=P189,"C",IF(P189+24=R189,"C24","T"))</f>
        <v>T</v>
      </c>
      <c r="R189" s="66"/>
      <c r="S189" s="67">
        <v>36</v>
      </c>
      <c r="T189" s="87">
        <v>46960</v>
      </c>
      <c r="U189" s="69">
        <f t="shared" si="128"/>
        <v>10</v>
      </c>
      <c r="V189" s="69">
        <f t="shared" si="129"/>
        <v>2017</v>
      </c>
      <c r="W189" s="69">
        <v>0</v>
      </c>
      <c r="X189" s="69">
        <f>+([1]Curico!$D$3-V189)*12+[1]Curico!$C$3-U189+1</f>
        <v>3</v>
      </c>
      <c r="Y189" s="69">
        <f>+([1]Curico!D$5-V189)*12+[1]Curico!C$5-U189+1</f>
        <v>15</v>
      </c>
      <c r="Z189" s="70">
        <f t="shared" si="117"/>
        <v>27</v>
      </c>
      <c r="AA189" s="70">
        <f t="shared" ref="AA189:AA197" si="131">+Z189+9</f>
        <v>36</v>
      </c>
      <c r="AB189" s="105" t="s">
        <v>186</v>
      </c>
      <c r="AC189" s="82">
        <f t="shared" si="103"/>
        <v>0</v>
      </c>
      <c r="AD189" s="69">
        <f t="shared" si="104"/>
        <v>1304.4444444444443</v>
      </c>
      <c r="AE189" s="69">
        <f t="shared" si="126"/>
        <v>0</v>
      </c>
      <c r="AF189" s="82">
        <f t="shared" si="105"/>
        <v>3913.333333333333</v>
      </c>
      <c r="AG189" s="69">
        <f t="shared" si="106"/>
        <v>3913.333333333333</v>
      </c>
      <c r="AH189" s="69">
        <f t="shared" si="107"/>
        <v>15653.333333333332</v>
      </c>
      <c r="AI189" s="70">
        <f t="shared" si="108"/>
        <v>19566.666666666664</v>
      </c>
      <c r="AJ189" s="70">
        <f t="shared" si="109"/>
        <v>27393.333333333336</v>
      </c>
      <c r="AK189" s="70">
        <f t="shared" si="110"/>
        <v>15653.333333333332</v>
      </c>
      <c r="AL189" s="72">
        <f t="shared" si="111"/>
        <v>35220</v>
      </c>
      <c r="AM189" s="74">
        <f t="shared" si="112"/>
        <v>11740</v>
      </c>
      <c r="AO189" s="74" t="e">
        <f t="shared" si="113"/>
        <v>#DIV/0!</v>
      </c>
      <c r="AP189" s="72" t="e">
        <f t="shared" si="114"/>
        <v>#DIV/0!</v>
      </c>
      <c r="AQ189" s="73" t="e">
        <f t="shared" si="130"/>
        <v>#DIV/0!</v>
      </c>
      <c r="AT189" s="73"/>
      <c r="AU189" s="73"/>
      <c r="AW189" s="75">
        <f t="shared" si="115"/>
        <v>11740</v>
      </c>
      <c r="AX189" s="76">
        <f t="shared" si="121"/>
        <v>46960</v>
      </c>
      <c r="AY189" s="77">
        <f t="shared" si="116"/>
        <v>0</v>
      </c>
      <c r="AZ189" s="75">
        <v>0</v>
      </c>
      <c r="BA189" s="76">
        <f t="shared" si="122"/>
        <v>46960</v>
      </c>
      <c r="BB189" s="77">
        <f t="shared" si="123"/>
        <v>0</v>
      </c>
    </row>
    <row r="190" spans="1:54" s="5" customFormat="1" ht="12.75">
      <c r="A190" s="144">
        <v>8</v>
      </c>
      <c r="B190" s="67" t="s">
        <v>183</v>
      </c>
      <c r="C190" s="108">
        <v>19</v>
      </c>
      <c r="D190" s="67" t="s">
        <v>62</v>
      </c>
      <c r="E190" s="67" t="s">
        <v>217</v>
      </c>
      <c r="F190" s="67" t="s">
        <v>218</v>
      </c>
      <c r="G190" s="67">
        <v>40050</v>
      </c>
      <c r="H190" s="67" t="s">
        <v>65</v>
      </c>
      <c r="I190" s="67" t="s">
        <v>189</v>
      </c>
      <c r="J190" s="67"/>
      <c r="K190" s="65">
        <v>43037</v>
      </c>
      <c r="L190" s="65">
        <v>42613</v>
      </c>
      <c r="M190" s="65">
        <f t="shared" si="102"/>
        <v>45535</v>
      </c>
      <c r="N190" s="65">
        <v>42614</v>
      </c>
      <c r="O190" s="158" t="str">
        <f t="shared" si="92"/>
        <v>1</v>
      </c>
      <c r="P190" s="66">
        <f t="shared" si="127"/>
        <v>82</v>
      </c>
      <c r="Q190" s="162" t="str">
        <f>IF(R190=P190,"C",IF(P190+24=R190,"C24","T"))</f>
        <v>T</v>
      </c>
      <c r="R190" s="66"/>
      <c r="S190" s="67">
        <v>36</v>
      </c>
      <c r="T190" s="87">
        <v>46960</v>
      </c>
      <c r="U190" s="69">
        <f t="shared" si="128"/>
        <v>10</v>
      </c>
      <c r="V190" s="69">
        <f t="shared" si="129"/>
        <v>2017</v>
      </c>
      <c r="W190" s="69">
        <v>0</v>
      </c>
      <c r="X190" s="69">
        <f>+([1]Curico!$D$3-V190)*12+[1]Curico!$C$3-U190+1</f>
        <v>3</v>
      </c>
      <c r="Y190" s="69">
        <f>+([1]Curico!D$5-V190)*12+[1]Curico!C$5-U190+1</f>
        <v>15</v>
      </c>
      <c r="Z190" s="70">
        <f t="shared" si="117"/>
        <v>27</v>
      </c>
      <c r="AA190" s="70">
        <f t="shared" si="131"/>
        <v>36</v>
      </c>
      <c r="AB190" s="105" t="s">
        <v>186</v>
      </c>
      <c r="AC190" s="82">
        <f t="shared" si="103"/>
        <v>0</v>
      </c>
      <c r="AD190" s="69">
        <f t="shared" si="104"/>
        <v>1304.4444444444443</v>
      </c>
      <c r="AE190" s="69">
        <f t="shared" si="126"/>
        <v>0</v>
      </c>
      <c r="AF190" s="82">
        <f t="shared" si="105"/>
        <v>3913.333333333333</v>
      </c>
      <c r="AG190" s="69">
        <f t="shared" si="106"/>
        <v>3913.333333333333</v>
      </c>
      <c r="AH190" s="69">
        <f t="shared" si="107"/>
        <v>15653.333333333332</v>
      </c>
      <c r="AI190" s="70">
        <f t="shared" si="108"/>
        <v>19566.666666666664</v>
      </c>
      <c r="AJ190" s="70">
        <f t="shared" si="109"/>
        <v>27393.333333333336</v>
      </c>
      <c r="AK190" s="70">
        <f t="shared" si="110"/>
        <v>15653.333333333332</v>
      </c>
      <c r="AL190" s="72">
        <f t="shared" si="111"/>
        <v>35220</v>
      </c>
      <c r="AM190" s="74">
        <f t="shared" si="112"/>
        <v>11740</v>
      </c>
      <c r="AO190" s="74" t="e">
        <f t="shared" si="113"/>
        <v>#DIV/0!</v>
      </c>
      <c r="AP190" s="72" t="e">
        <f t="shared" si="114"/>
        <v>#DIV/0!</v>
      </c>
      <c r="AQ190" s="73" t="e">
        <f t="shared" si="130"/>
        <v>#DIV/0!</v>
      </c>
      <c r="AT190" s="73"/>
      <c r="AU190" s="73"/>
      <c r="AW190" s="75">
        <f t="shared" si="115"/>
        <v>11740</v>
      </c>
      <c r="AX190" s="76">
        <f t="shared" si="121"/>
        <v>46960</v>
      </c>
      <c r="AY190" s="77">
        <f t="shared" si="116"/>
        <v>0</v>
      </c>
      <c r="AZ190" s="75">
        <v>0</v>
      </c>
      <c r="BA190" s="76">
        <f t="shared" si="122"/>
        <v>46960</v>
      </c>
      <c r="BB190" s="77">
        <f t="shared" si="123"/>
        <v>0</v>
      </c>
    </row>
    <row r="191" spans="1:54" s="5" customFormat="1" ht="12.75">
      <c r="A191" s="144">
        <v>8</v>
      </c>
      <c r="B191" s="67" t="s">
        <v>183</v>
      </c>
      <c r="C191" s="108">
        <v>19</v>
      </c>
      <c r="D191" s="67" t="s">
        <v>62</v>
      </c>
      <c r="E191" s="67" t="s">
        <v>217</v>
      </c>
      <c r="F191" s="67" t="s">
        <v>218</v>
      </c>
      <c r="G191" s="67">
        <v>40050</v>
      </c>
      <c r="H191" s="67" t="s">
        <v>65</v>
      </c>
      <c r="I191" s="67" t="s">
        <v>189</v>
      </c>
      <c r="J191" s="67"/>
      <c r="K191" s="65">
        <v>43037</v>
      </c>
      <c r="L191" s="65">
        <v>42613</v>
      </c>
      <c r="M191" s="65">
        <f t="shared" si="102"/>
        <v>45535</v>
      </c>
      <c r="N191" s="65">
        <v>42614</v>
      </c>
      <c r="O191" s="158" t="str">
        <f t="shared" si="92"/>
        <v>1</v>
      </c>
      <c r="P191" s="66">
        <f t="shared" si="127"/>
        <v>82</v>
      </c>
      <c r="Q191" s="162" t="str">
        <f>IF(R191=P191,"C",IF(P191+24=R191,"C24","T"))</f>
        <v>T</v>
      </c>
      <c r="R191" s="66"/>
      <c r="S191" s="67">
        <v>36</v>
      </c>
      <c r="T191" s="87">
        <v>46960</v>
      </c>
      <c r="U191" s="69">
        <f t="shared" si="128"/>
        <v>10</v>
      </c>
      <c r="V191" s="69">
        <f t="shared" si="129"/>
        <v>2017</v>
      </c>
      <c r="W191" s="69">
        <v>0</v>
      </c>
      <c r="X191" s="69">
        <f>+([1]Curico!$D$3-V191)*12+[1]Curico!$C$3-U191+1</f>
        <v>3</v>
      </c>
      <c r="Y191" s="69">
        <f>+([1]Curico!D$5-V191)*12+[1]Curico!C$5-U191+1</f>
        <v>15</v>
      </c>
      <c r="Z191" s="70">
        <f t="shared" si="117"/>
        <v>27</v>
      </c>
      <c r="AA191" s="70">
        <f t="shared" si="131"/>
        <v>36</v>
      </c>
      <c r="AB191" s="105" t="s">
        <v>186</v>
      </c>
      <c r="AC191" s="82">
        <f t="shared" si="103"/>
        <v>0</v>
      </c>
      <c r="AD191" s="69">
        <f t="shared" si="104"/>
        <v>1304.4444444444443</v>
      </c>
      <c r="AE191" s="69">
        <f t="shared" si="126"/>
        <v>0</v>
      </c>
      <c r="AF191" s="82">
        <f t="shared" si="105"/>
        <v>3913.333333333333</v>
      </c>
      <c r="AG191" s="69">
        <f t="shared" si="106"/>
        <v>3913.333333333333</v>
      </c>
      <c r="AH191" s="69">
        <f t="shared" si="107"/>
        <v>15653.333333333332</v>
      </c>
      <c r="AI191" s="70">
        <f t="shared" si="108"/>
        <v>19566.666666666664</v>
      </c>
      <c r="AJ191" s="70">
        <f t="shared" si="109"/>
        <v>27393.333333333336</v>
      </c>
      <c r="AK191" s="70">
        <f t="shared" si="110"/>
        <v>15653.333333333332</v>
      </c>
      <c r="AL191" s="72">
        <f t="shared" si="111"/>
        <v>35220</v>
      </c>
      <c r="AM191" s="74">
        <f t="shared" si="112"/>
        <v>11740</v>
      </c>
      <c r="AO191" s="74" t="e">
        <f t="shared" si="113"/>
        <v>#DIV/0!</v>
      </c>
      <c r="AP191" s="72" t="e">
        <f t="shared" si="114"/>
        <v>#DIV/0!</v>
      </c>
      <c r="AQ191" s="73" t="e">
        <f t="shared" si="130"/>
        <v>#DIV/0!</v>
      </c>
      <c r="AT191" s="73"/>
      <c r="AU191" s="73"/>
      <c r="AW191" s="75">
        <f t="shared" si="115"/>
        <v>11740</v>
      </c>
      <c r="AX191" s="76">
        <f t="shared" si="121"/>
        <v>46960</v>
      </c>
      <c r="AY191" s="77">
        <f t="shared" si="116"/>
        <v>0</v>
      </c>
      <c r="AZ191" s="75">
        <v>0</v>
      </c>
      <c r="BA191" s="76">
        <f t="shared" si="122"/>
        <v>46960</v>
      </c>
      <c r="BB191" s="77">
        <f t="shared" si="123"/>
        <v>0</v>
      </c>
    </row>
    <row r="192" spans="1:54" s="5" customFormat="1" ht="12.75">
      <c r="A192" s="144">
        <v>8</v>
      </c>
      <c r="B192" s="67" t="s">
        <v>183</v>
      </c>
      <c r="C192" s="108">
        <v>19</v>
      </c>
      <c r="D192" s="67" t="s">
        <v>62</v>
      </c>
      <c r="E192" s="67" t="s">
        <v>217</v>
      </c>
      <c r="F192" s="67" t="s">
        <v>218</v>
      </c>
      <c r="G192" s="67">
        <v>40050</v>
      </c>
      <c r="H192" s="67" t="s">
        <v>65</v>
      </c>
      <c r="I192" s="67" t="s">
        <v>189</v>
      </c>
      <c r="J192" s="67"/>
      <c r="K192" s="65">
        <v>43037</v>
      </c>
      <c r="L192" s="65">
        <v>42613</v>
      </c>
      <c r="M192" s="65">
        <f t="shared" si="102"/>
        <v>45535</v>
      </c>
      <c r="N192" s="65">
        <v>42614</v>
      </c>
      <c r="O192" s="158" t="str">
        <f t="shared" si="92"/>
        <v>1</v>
      </c>
      <c r="P192" s="66">
        <f t="shared" si="127"/>
        <v>82</v>
      </c>
      <c r="Q192" s="162" t="str">
        <f>IF(R192=P192,"C",IF(P192+24=R192,"C24","T"))</f>
        <v>T</v>
      </c>
      <c r="R192" s="66"/>
      <c r="S192" s="67">
        <v>36</v>
      </c>
      <c r="T192" s="87">
        <v>46960</v>
      </c>
      <c r="U192" s="69">
        <f t="shared" si="128"/>
        <v>10</v>
      </c>
      <c r="V192" s="69">
        <f t="shared" si="129"/>
        <v>2017</v>
      </c>
      <c r="W192" s="69">
        <v>0</v>
      </c>
      <c r="X192" s="69">
        <f>+([1]Curico!$D$3-V192)*12+[1]Curico!$C$3-U192+1</f>
        <v>3</v>
      </c>
      <c r="Y192" s="69">
        <f>+([1]Curico!D$5-V192)*12+[1]Curico!C$5-U192+1</f>
        <v>15</v>
      </c>
      <c r="Z192" s="70">
        <f t="shared" si="117"/>
        <v>27</v>
      </c>
      <c r="AA192" s="70">
        <f t="shared" si="131"/>
        <v>36</v>
      </c>
      <c r="AB192" s="105" t="s">
        <v>186</v>
      </c>
      <c r="AC192" s="82">
        <f t="shared" si="103"/>
        <v>0</v>
      </c>
      <c r="AD192" s="69">
        <f t="shared" si="104"/>
        <v>1304.4444444444443</v>
      </c>
      <c r="AE192" s="69">
        <f t="shared" si="126"/>
        <v>0</v>
      </c>
      <c r="AF192" s="82">
        <f t="shared" si="105"/>
        <v>3913.333333333333</v>
      </c>
      <c r="AG192" s="69">
        <f t="shared" si="106"/>
        <v>3913.333333333333</v>
      </c>
      <c r="AH192" s="69">
        <f t="shared" si="107"/>
        <v>15653.333333333332</v>
      </c>
      <c r="AI192" s="70">
        <f t="shared" si="108"/>
        <v>19566.666666666664</v>
      </c>
      <c r="AJ192" s="70">
        <f t="shared" si="109"/>
        <v>27393.333333333336</v>
      </c>
      <c r="AK192" s="70">
        <f t="shared" si="110"/>
        <v>15653.333333333332</v>
      </c>
      <c r="AL192" s="72">
        <f t="shared" si="111"/>
        <v>35220</v>
      </c>
      <c r="AM192" s="74">
        <f t="shared" si="112"/>
        <v>11740</v>
      </c>
      <c r="AO192" s="74" t="e">
        <f t="shared" si="113"/>
        <v>#DIV/0!</v>
      </c>
      <c r="AP192" s="72" t="e">
        <f t="shared" si="114"/>
        <v>#DIV/0!</v>
      </c>
      <c r="AQ192" s="73" t="e">
        <f t="shared" si="130"/>
        <v>#DIV/0!</v>
      </c>
      <c r="AT192" s="73"/>
      <c r="AU192" s="73"/>
      <c r="AW192" s="75">
        <f t="shared" si="115"/>
        <v>11740</v>
      </c>
      <c r="AX192" s="76">
        <f t="shared" si="121"/>
        <v>46960</v>
      </c>
      <c r="AY192" s="77">
        <f t="shared" si="116"/>
        <v>0</v>
      </c>
      <c r="AZ192" s="75">
        <v>0</v>
      </c>
      <c r="BA192" s="76">
        <f t="shared" si="122"/>
        <v>46960</v>
      </c>
      <c r="BB192" s="77">
        <f t="shared" si="123"/>
        <v>0</v>
      </c>
    </row>
    <row r="193" spans="1:54" s="5" customFormat="1" ht="12.75">
      <c r="A193" s="144">
        <v>8</v>
      </c>
      <c r="B193" s="67" t="s">
        <v>183</v>
      </c>
      <c r="C193" s="108">
        <v>19</v>
      </c>
      <c r="D193" s="67" t="s">
        <v>62</v>
      </c>
      <c r="E193" s="67" t="s">
        <v>219</v>
      </c>
      <c r="F193" s="67" t="s">
        <v>218</v>
      </c>
      <c r="G193" s="67">
        <v>40050</v>
      </c>
      <c r="H193" s="67" t="s">
        <v>65</v>
      </c>
      <c r="I193" s="67" t="s">
        <v>189</v>
      </c>
      <c r="J193" s="67"/>
      <c r="K193" s="65">
        <v>43037</v>
      </c>
      <c r="L193" s="65">
        <v>42613</v>
      </c>
      <c r="M193" s="65">
        <f t="shared" si="102"/>
        <v>45535</v>
      </c>
      <c r="N193" s="65">
        <v>42614</v>
      </c>
      <c r="O193" s="158" t="str">
        <f t="shared" si="92"/>
        <v>1</v>
      </c>
      <c r="P193" s="66">
        <f t="shared" si="127"/>
        <v>82</v>
      </c>
      <c r="Q193" s="162" t="str">
        <f>IF(R193=P193,"C",IF(P193+24=R193,"C24","T"))</f>
        <v>T</v>
      </c>
      <c r="R193" s="66"/>
      <c r="S193" s="67">
        <v>36</v>
      </c>
      <c r="T193" s="87">
        <v>513887</v>
      </c>
      <c r="U193" s="69">
        <f t="shared" si="128"/>
        <v>10</v>
      </c>
      <c r="V193" s="69">
        <f t="shared" si="129"/>
        <v>2017</v>
      </c>
      <c r="W193" s="69">
        <v>0</v>
      </c>
      <c r="X193" s="69">
        <f>+([1]Curico!$D$3-V193)*12+[1]Curico!$C$3-U193+1</f>
        <v>3</v>
      </c>
      <c r="Y193" s="69">
        <f>+([1]Curico!D$5-V193)*12+[1]Curico!C$5-U193+1</f>
        <v>15</v>
      </c>
      <c r="Z193" s="70">
        <f t="shared" si="117"/>
        <v>27</v>
      </c>
      <c r="AA193" s="70">
        <f t="shared" si="131"/>
        <v>36</v>
      </c>
      <c r="AB193" s="105" t="s">
        <v>186</v>
      </c>
      <c r="AC193" s="82">
        <f t="shared" si="103"/>
        <v>0</v>
      </c>
      <c r="AD193" s="69">
        <f t="shared" si="104"/>
        <v>14274.638888888889</v>
      </c>
      <c r="AE193" s="69">
        <f t="shared" si="126"/>
        <v>0</v>
      </c>
      <c r="AF193" s="82">
        <f t="shared" si="105"/>
        <v>42823.916666666664</v>
      </c>
      <c r="AG193" s="69">
        <f t="shared" si="106"/>
        <v>42823.916666666664</v>
      </c>
      <c r="AH193" s="69">
        <f t="shared" si="107"/>
        <v>171295.66666666666</v>
      </c>
      <c r="AI193" s="70">
        <f t="shared" si="108"/>
        <v>214119.58333333331</v>
      </c>
      <c r="AJ193" s="70">
        <f t="shared" si="109"/>
        <v>299767.41666666669</v>
      </c>
      <c r="AK193" s="70">
        <f t="shared" si="110"/>
        <v>171295.66666666666</v>
      </c>
      <c r="AL193" s="72">
        <f t="shared" si="111"/>
        <v>385415.25</v>
      </c>
      <c r="AM193" s="74">
        <f t="shared" si="112"/>
        <v>128471.75</v>
      </c>
      <c r="AO193" s="74" t="e">
        <f t="shared" si="113"/>
        <v>#DIV/0!</v>
      </c>
      <c r="AP193" s="72" t="e">
        <f t="shared" si="114"/>
        <v>#DIV/0!</v>
      </c>
      <c r="AQ193" s="73" t="e">
        <f t="shared" si="130"/>
        <v>#DIV/0!</v>
      </c>
      <c r="AT193" s="73"/>
      <c r="AU193" s="73"/>
      <c r="AW193" s="75">
        <f t="shared" si="115"/>
        <v>128471.75</v>
      </c>
      <c r="AX193" s="76">
        <f t="shared" si="121"/>
        <v>513887</v>
      </c>
      <c r="AY193" s="77">
        <f t="shared" si="116"/>
        <v>0</v>
      </c>
      <c r="AZ193" s="75">
        <v>0</v>
      </c>
      <c r="BA193" s="76">
        <f t="shared" si="122"/>
        <v>513887</v>
      </c>
      <c r="BB193" s="77">
        <f t="shared" si="123"/>
        <v>0</v>
      </c>
    </row>
    <row r="194" spans="1:54" s="5" customFormat="1" ht="12.75">
      <c r="A194" s="144">
        <v>8</v>
      </c>
      <c r="B194" s="67" t="s">
        <v>183</v>
      </c>
      <c r="C194" s="108">
        <v>19</v>
      </c>
      <c r="D194" s="67" t="s">
        <v>62</v>
      </c>
      <c r="E194" s="67" t="s">
        <v>219</v>
      </c>
      <c r="F194" s="67" t="s">
        <v>218</v>
      </c>
      <c r="G194" s="67">
        <v>40050</v>
      </c>
      <c r="H194" s="67" t="s">
        <v>65</v>
      </c>
      <c r="I194" s="67" t="s">
        <v>189</v>
      </c>
      <c r="J194" s="67"/>
      <c r="K194" s="65">
        <v>43037</v>
      </c>
      <c r="L194" s="65">
        <v>42613</v>
      </c>
      <c r="M194" s="65">
        <f t="shared" si="102"/>
        <v>45535</v>
      </c>
      <c r="N194" s="65">
        <v>42614</v>
      </c>
      <c r="O194" s="158" t="str">
        <f t="shared" si="92"/>
        <v>1</v>
      </c>
      <c r="P194" s="66">
        <f t="shared" si="127"/>
        <v>82</v>
      </c>
      <c r="Q194" s="162" t="str">
        <f>IF(R194=P194,"C",IF(P194+24=R194,"C24","T"))</f>
        <v>T</v>
      </c>
      <c r="R194" s="66"/>
      <c r="S194" s="67">
        <v>36</v>
      </c>
      <c r="T194" s="87">
        <v>513887</v>
      </c>
      <c r="U194" s="69">
        <f t="shared" si="128"/>
        <v>10</v>
      </c>
      <c r="V194" s="69">
        <f t="shared" si="129"/>
        <v>2017</v>
      </c>
      <c r="W194" s="69">
        <v>0</v>
      </c>
      <c r="X194" s="69">
        <f>+([1]Curico!$D$3-V194)*12+[1]Curico!$C$3-U194+1</f>
        <v>3</v>
      </c>
      <c r="Y194" s="69">
        <f>+([1]Curico!D$5-V194)*12+[1]Curico!C$5-U194+1</f>
        <v>15</v>
      </c>
      <c r="Z194" s="70">
        <f t="shared" si="117"/>
        <v>27</v>
      </c>
      <c r="AA194" s="70">
        <f t="shared" si="131"/>
        <v>36</v>
      </c>
      <c r="AB194" s="105" t="s">
        <v>186</v>
      </c>
      <c r="AC194" s="82">
        <f t="shared" si="103"/>
        <v>0</v>
      </c>
      <c r="AD194" s="69">
        <f t="shared" si="104"/>
        <v>14274.638888888889</v>
      </c>
      <c r="AE194" s="69">
        <f t="shared" si="126"/>
        <v>0</v>
      </c>
      <c r="AF194" s="82">
        <f t="shared" si="105"/>
        <v>42823.916666666664</v>
      </c>
      <c r="AG194" s="69">
        <f t="shared" si="106"/>
        <v>42823.916666666664</v>
      </c>
      <c r="AH194" s="69">
        <f t="shared" si="107"/>
        <v>171295.66666666666</v>
      </c>
      <c r="AI194" s="70">
        <f t="shared" si="108"/>
        <v>214119.58333333331</v>
      </c>
      <c r="AJ194" s="70">
        <f t="shared" si="109"/>
        <v>299767.41666666669</v>
      </c>
      <c r="AK194" s="70">
        <f t="shared" si="110"/>
        <v>171295.66666666666</v>
      </c>
      <c r="AL194" s="72">
        <f t="shared" si="111"/>
        <v>385415.25</v>
      </c>
      <c r="AM194" s="74">
        <f t="shared" si="112"/>
        <v>128471.75</v>
      </c>
      <c r="AO194" s="74" t="e">
        <f t="shared" si="113"/>
        <v>#DIV/0!</v>
      </c>
      <c r="AP194" s="72" t="e">
        <f t="shared" si="114"/>
        <v>#DIV/0!</v>
      </c>
      <c r="AQ194" s="73" t="e">
        <f t="shared" si="130"/>
        <v>#DIV/0!</v>
      </c>
      <c r="AT194" s="73"/>
      <c r="AU194" s="73"/>
      <c r="AW194" s="75">
        <f t="shared" si="115"/>
        <v>128471.75</v>
      </c>
      <c r="AX194" s="76">
        <f t="shared" si="121"/>
        <v>513887</v>
      </c>
      <c r="AY194" s="77">
        <f t="shared" si="116"/>
        <v>0</v>
      </c>
      <c r="AZ194" s="75">
        <v>0</v>
      </c>
      <c r="BA194" s="76">
        <f t="shared" si="122"/>
        <v>513887</v>
      </c>
      <c r="BB194" s="77">
        <f t="shared" si="123"/>
        <v>0</v>
      </c>
    </row>
    <row r="195" spans="1:54" s="5" customFormat="1" ht="12.75">
      <c r="A195" s="144">
        <v>8</v>
      </c>
      <c r="B195" s="63" t="s">
        <v>183</v>
      </c>
      <c r="C195" s="108">
        <v>19</v>
      </c>
      <c r="D195" s="67" t="s">
        <v>62</v>
      </c>
      <c r="E195" s="67" t="s">
        <v>219</v>
      </c>
      <c r="F195" s="67" t="s">
        <v>218</v>
      </c>
      <c r="G195" s="67">
        <v>40050</v>
      </c>
      <c r="H195" s="67" t="s">
        <v>65</v>
      </c>
      <c r="I195" s="67" t="s">
        <v>189</v>
      </c>
      <c r="J195" s="67"/>
      <c r="K195" s="65">
        <v>43037</v>
      </c>
      <c r="L195" s="65">
        <v>42613</v>
      </c>
      <c r="M195" s="65">
        <f t="shared" si="102"/>
        <v>45535</v>
      </c>
      <c r="N195" s="65">
        <v>42614</v>
      </c>
      <c r="O195" s="158" t="str">
        <f t="shared" si="92"/>
        <v>1</v>
      </c>
      <c r="P195" s="66">
        <f t="shared" si="127"/>
        <v>82</v>
      </c>
      <c r="Q195" s="162" t="str">
        <f>IF(R195=P195,"C",IF(P195+24=R195,"C24","T"))</f>
        <v>T</v>
      </c>
      <c r="R195" s="66"/>
      <c r="S195" s="67">
        <v>36</v>
      </c>
      <c r="T195" s="87">
        <v>513887</v>
      </c>
      <c r="U195" s="69">
        <f t="shared" si="128"/>
        <v>10</v>
      </c>
      <c r="V195" s="69">
        <f t="shared" si="129"/>
        <v>2017</v>
      </c>
      <c r="W195" s="69">
        <v>0</v>
      </c>
      <c r="X195" s="69">
        <f>+([1]Curico!$D$3-V195)*12+[1]Curico!$C$3-U195+1</f>
        <v>3</v>
      </c>
      <c r="Y195" s="69">
        <f>+([1]Curico!D$5-V195)*12+[1]Curico!C$5-U195+1</f>
        <v>15</v>
      </c>
      <c r="Z195" s="70">
        <f t="shared" si="117"/>
        <v>27</v>
      </c>
      <c r="AA195" s="70">
        <f t="shared" si="131"/>
        <v>36</v>
      </c>
      <c r="AB195" s="105" t="s">
        <v>186</v>
      </c>
      <c r="AC195" s="82">
        <f t="shared" si="103"/>
        <v>0</v>
      </c>
      <c r="AD195" s="69">
        <f t="shared" si="104"/>
        <v>14274.638888888889</v>
      </c>
      <c r="AE195" s="69">
        <f t="shared" si="126"/>
        <v>0</v>
      </c>
      <c r="AF195" s="82">
        <f t="shared" si="105"/>
        <v>42823.916666666664</v>
      </c>
      <c r="AG195" s="69">
        <f t="shared" si="106"/>
        <v>42823.916666666664</v>
      </c>
      <c r="AH195" s="69">
        <f t="shared" si="107"/>
        <v>171295.66666666666</v>
      </c>
      <c r="AI195" s="70">
        <f t="shared" si="108"/>
        <v>214119.58333333331</v>
      </c>
      <c r="AJ195" s="70">
        <f t="shared" si="109"/>
        <v>299767.41666666669</v>
      </c>
      <c r="AK195" s="70">
        <f t="shared" si="110"/>
        <v>171295.66666666666</v>
      </c>
      <c r="AL195" s="72">
        <f t="shared" si="111"/>
        <v>385415.25</v>
      </c>
      <c r="AM195" s="74">
        <f t="shared" si="112"/>
        <v>128471.75</v>
      </c>
      <c r="AO195" s="74" t="e">
        <f t="shared" si="113"/>
        <v>#DIV/0!</v>
      </c>
      <c r="AP195" s="72" t="e">
        <f t="shared" si="114"/>
        <v>#DIV/0!</v>
      </c>
      <c r="AQ195" s="73" t="e">
        <f t="shared" si="130"/>
        <v>#DIV/0!</v>
      </c>
      <c r="AT195" s="73"/>
      <c r="AU195" s="73"/>
      <c r="AW195" s="75">
        <f t="shared" si="115"/>
        <v>128471.75</v>
      </c>
      <c r="AX195" s="76">
        <f t="shared" si="121"/>
        <v>513887</v>
      </c>
      <c r="AY195" s="77">
        <f t="shared" si="116"/>
        <v>0</v>
      </c>
      <c r="AZ195" s="75">
        <v>0</v>
      </c>
      <c r="BA195" s="76">
        <f t="shared" si="122"/>
        <v>513887</v>
      </c>
      <c r="BB195" s="77">
        <f t="shared" si="123"/>
        <v>0</v>
      </c>
    </row>
    <row r="196" spans="1:54" s="5" customFormat="1" ht="12.75">
      <c r="A196" s="144">
        <v>8</v>
      </c>
      <c r="B196" s="67" t="s">
        <v>183</v>
      </c>
      <c r="C196" s="108">
        <v>19</v>
      </c>
      <c r="D196" s="67" t="s">
        <v>62</v>
      </c>
      <c r="E196" s="67" t="s">
        <v>219</v>
      </c>
      <c r="F196" s="67" t="s">
        <v>218</v>
      </c>
      <c r="G196" s="67">
        <v>40050</v>
      </c>
      <c r="H196" s="67" t="s">
        <v>65</v>
      </c>
      <c r="I196" s="67" t="s">
        <v>189</v>
      </c>
      <c r="J196" s="67"/>
      <c r="K196" s="65">
        <v>43037</v>
      </c>
      <c r="L196" s="65">
        <v>42613</v>
      </c>
      <c r="M196" s="65">
        <f t="shared" si="102"/>
        <v>45535</v>
      </c>
      <c r="N196" s="65">
        <v>42614</v>
      </c>
      <c r="O196" s="158" t="str">
        <f t="shared" si="92"/>
        <v>1</v>
      </c>
      <c r="P196" s="66">
        <f t="shared" si="127"/>
        <v>82</v>
      </c>
      <c r="Q196" s="162" t="str">
        <f>IF(R196=P196,"C",IF(P196+24=R196,"C24","T"))</f>
        <v>T</v>
      </c>
      <c r="R196" s="66"/>
      <c r="S196" s="67">
        <v>36</v>
      </c>
      <c r="T196" s="87">
        <v>513887</v>
      </c>
      <c r="U196" s="69">
        <f t="shared" si="128"/>
        <v>10</v>
      </c>
      <c r="V196" s="69">
        <f t="shared" si="129"/>
        <v>2017</v>
      </c>
      <c r="W196" s="69">
        <v>0</v>
      </c>
      <c r="X196" s="69">
        <f>+([1]Curico!$D$3-V196)*12+[1]Curico!$C$3-U196+1</f>
        <v>3</v>
      </c>
      <c r="Y196" s="69">
        <f>+([1]Curico!D$5-V196)*12+[1]Curico!C$5-U196+1</f>
        <v>15</v>
      </c>
      <c r="Z196" s="70">
        <f t="shared" si="117"/>
        <v>27</v>
      </c>
      <c r="AA196" s="70">
        <f t="shared" si="131"/>
        <v>36</v>
      </c>
      <c r="AB196" s="105" t="s">
        <v>186</v>
      </c>
      <c r="AC196" s="82">
        <f t="shared" si="103"/>
        <v>0</v>
      </c>
      <c r="AD196" s="69">
        <f t="shared" si="104"/>
        <v>14274.638888888889</v>
      </c>
      <c r="AE196" s="69">
        <f t="shared" si="126"/>
        <v>0</v>
      </c>
      <c r="AF196" s="82">
        <f t="shared" si="105"/>
        <v>42823.916666666664</v>
      </c>
      <c r="AG196" s="69">
        <f t="shared" si="106"/>
        <v>42823.916666666664</v>
      </c>
      <c r="AH196" s="69">
        <f t="shared" si="107"/>
        <v>171295.66666666666</v>
      </c>
      <c r="AI196" s="70">
        <f t="shared" si="108"/>
        <v>214119.58333333331</v>
      </c>
      <c r="AJ196" s="70">
        <f t="shared" si="109"/>
        <v>299767.41666666669</v>
      </c>
      <c r="AK196" s="70">
        <f t="shared" si="110"/>
        <v>171295.66666666666</v>
      </c>
      <c r="AL196" s="72">
        <f t="shared" si="111"/>
        <v>385415.25</v>
      </c>
      <c r="AM196" s="74">
        <f t="shared" si="112"/>
        <v>128471.75</v>
      </c>
      <c r="AO196" s="74" t="e">
        <f t="shared" si="113"/>
        <v>#DIV/0!</v>
      </c>
      <c r="AP196" s="72" t="e">
        <f t="shared" si="114"/>
        <v>#DIV/0!</v>
      </c>
      <c r="AQ196" s="73" t="e">
        <f t="shared" si="130"/>
        <v>#DIV/0!</v>
      </c>
      <c r="AT196" s="73"/>
      <c r="AU196" s="73"/>
      <c r="AW196" s="75">
        <f t="shared" si="115"/>
        <v>128471.75</v>
      </c>
      <c r="AX196" s="76">
        <f t="shared" si="121"/>
        <v>513887</v>
      </c>
      <c r="AY196" s="77">
        <f t="shared" si="116"/>
        <v>0</v>
      </c>
      <c r="AZ196" s="75">
        <v>0</v>
      </c>
      <c r="BA196" s="76">
        <f t="shared" si="122"/>
        <v>513887</v>
      </c>
      <c r="BB196" s="77">
        <f t="shared" si="123"/>
        <v>0</v>
      </c>
    </row>
    <row r="197" spans="1:54" s="5" customFormat="1" ht="12.75">
      <c r="A197" s="144">
        <v>8</v>
      </c>
      <c r="B197" s="67" t="s">
        <v>183</v>
      </c>
      <c r="C197" s="108">
        <v>19</v>
      </c>
      <c r="D197" s="67" t="s">
        <v>62</v>
      </c>
      <c r="E197" s="67" t="s">
        <v>219</v>
      </c>
      <c r="F197" s="67" t="s">
        <v>218</v>
      </c>
      <c r="G197" s="67">
        <v>40050</v>
      </c>
      <c r="H197" s="67" t="s">
        <v>65</v>
      </c>
      <c r="I197" s="67" t="s">
        <v>189</v>
      </c>
      <c r="J197" s="67"/>
      <c r="K197" s="65">
        <v>43037</v>
      </c>
      <c r="L197" s="65">
        <v>42613</v>
      </c>
      <c r="M197" s="65">
        <f t="shared" si="102"/>
        <v>45535</v>
      </c>
      <c r="N197" s="65">
        <v>42614</v>
      </c>
      <c r="O197" s="158" t="str">
        <f t="shared" si="92"/>
        <v>1</v>
      </c>
      <c r="P197" s="66">
        <f t="shared" si="127"/>
        <v>82</v>
      </c>
      <c r="Q197" s="162" t="str">
        <f>IF(R197=P197,"C",IF(P197+24=R197,"C24","T"))</f>
        <v>T</v>
      </c>
      <c r="R197" s="66"/>
      <c r="S197" s="67">
        <v>36</v>
      </c>
      <c r="T197" s="87">
        <v>513887</v>
      </c>
      <c r="U197" s="69">
        <f t="shared" si="128"/>
        <v>10</v>
      </c>
      <c r="V197" s="69">
        <f t="shared" si="129"/>
        <v>2017</v>
      </c>
      <c r="W197" s="69">
        <v>0</v>
      </c>
      <c r="X197" s="69">
        <f>+([1]Curico!$D$3-V197)*12+[1]Curico!$C$3-U197+1</f>
        <v>3</v>
      </c>
      <c r="Y197" s="69">
        <f>+([1]Curico!D$5-V197)*12+[1]Curico!C$5-U197+1</f>
        <v>15</v>
      </c>
      <c r="Z197" s="70">
        <f t="shared" si="117"/>
        <v>27</v>
      </c>
      <c r="AA197" s="70">
        <f t="shared" si="131"/>
        <v>36</v>
      </c>
      <c r="AB197" s="105" t="s">
        <v>186</v>
      </c>
      <c r="AC197" s="82">
        <f t="shared" si="103"/>
        <v>0</v>
      </c>
      <c r="AD197" s="69">
        <f t="shared" si="104"/>
        <v>14274.638888888889</v>
      </c>
      <c r="AE197" s="69">
        <f t="shared" si="126"/>
        <v>0</v>
      </c>
      <c r="AF197" s="82">
        <f t="shared" si="105"/>
        <v>42823.916666666664</v>
      </c>
      <c r="AG197" s="69">
        <f t="shared" si="106"/>
        <v>42823.916666666664</v>
      </c>
      <c r="AH197" s="69">
        <f t="shared" si="107"/>
        <v>171295.66666666666</v>
      </c>
      <c r="AI197" s="70">
        <f t="shared" si="108"/>
        <v>214119.58333333331</v>
      </c>
      <c r="AJ197" s="70">
        <f t="shared" si="109"/>
        <v>299767.41666666669</v>
      </c>
      <c r="AK197" s="70">
        <f t="shared" si="110"/>
        <v>171295.66666666666</v>
      </c>
      <c r="AL197" s="72">
        <f t="shared" si="111"/>
        <v>385415.25</v>
      </c>
      <c r="AM197" s="74">
        <f t="shared" si="112"/>
        <v>128471.75</v>
      </c>
      <c r="AO197" s="74" t="e">
        <f t="shared" si="113"/>
        <v>#DIV/0!</v>
      </c>
      <c r="AP197" s="72" t="e">
        <f t="shared" si="114"/>
        <v>#DIV/0!</v>
      </c>
      <c r="AQ197" s="73" t="e">
        <f t="shared" si="130"/>
        <v>#DIV/0!</v>
      </c>
      <c r="AT197" s="73"/>
      <c r="AU197" s="73"/>
      <c r="AW197" s="75">
        <f t="shared" si="115"/>
        <v>128471.75</v>
      </c>
      <c r="AX197" s="76">
        <f t="shared" si="121"/>
        <v>513887</v>
      </c>
      <c r="AY197" s="77">
        <f t="shared" si="116"/>
        <v>0</v>
      </c>
      <c r="AZ197" s="75">
        <v>0</v>
      </c>
      <c r="BA197" s="76">
        <f t="shared" si="122"/>
        <v>513887</v>
      </c>
      <c r="BB197" s="77">
        <f t="shared" si="123"/>
        <v>0</v>
      </c>
    </row>
    <row r="198" spans="1:54" s="5" customFormat="1" ht="12.75">
      <c r="A198" s="144">
        <v>8</v>
      </c>
      <c r="B198" s="67" t="s">
        <v>183</v>
      </c>
      <c r="C198" s="67">
        <v>27</v>
      </c>
      <c r="D198" s="67" t="s">
        <v>62</v>
      </c>
      <c r="E198" s="67" t="s">
        <v>220</v>
      </c>
      <c r="F198" s="67" t="s">
        <v>218</v>
      </c>
      <c r="G198" s="67">
        <v>1693772</v>
      </c>
      <c r="H198" s="67" t="s">
        <v>65</v>
      </c>
      <c r="I198" s="67" t="s">
        <v>189</v>
      </c>
      <c r="J198" s="67"/>
      <c r="K198" s="65">
        <v>43126</v>
      </c>
      <c r="L198" s="65">
        <v>42613</v>
      </c>
      <c r="M198" s="65">
        <f t="shared" si="102"/>
        <v>45535</v>
      </c>
      <c r="N198" s="65">
        <v>42614</v>
      </c>
      <c r="O198" s="158" t="str">
        <f t="shared" si="92"/>
        <v>1</v>
      </c>
      <c r="P198" s="66">
        <f t="shared" si="127"/>
        <v>79</v>
      </c>
      <c r="Q198" s="162" t="str">
        <f>IF(R198=P198,"C",IF(P198+24=R198,"C24","T"))</f>
        <v>T</v>
      </c>
      <c r="R198" s="66"/>
      <c r="S198" s="67">
        <v>36</v>
      </c>
      <c r="T198" s="87">
        <v>118988</v>
      </c>
      <c r="U198" s="69">
        <f t="shared" si="128"/>
        <v>1</v>
      </c>
      <c r="V198" s="69">
        <f t="shared" si="129"/>
        <v>2018</v>
      </c>
      <c r="W198" s="69"/>
      <c r="X198" s="69"/>
      <c r="Y198" s="69">
        <f>+([1]Curico!D$5-V198)*12+[1]Curico!C$5-U198+1</f>
        <v>12</v>
      </c>
      <c r="Z198" s="70">
        <f t="shared" si="117"/>
        <v>24</v>
      </c>
      <c r="AA198" s="70">
        <f>+Z198+12</f>
        <v>36</v>
      </c>
      <c r="AB198" s="105" t="s">
        <v>186</v>
      </c>
      <c r="AC198" s="82">
        <f t="shared" si="103"/>
        <v>0</v>
      </c>
      <c r="AD198" s="69">
        <f t="shared" si="104"/>
        <v>3305.2222222222222</v>
      </c>
      <c r="AE198" s="69">
        <f t="shared" ref="AE198:AE216" si="132">+W198*AD198</f>
        <v>0</v>
      </c>
      <c r="AF198" s="109">
        <f t="shared" si="105"/>
        <v>0</v>
      </c>
      <c r="AG198" s="69">
        <f t="shared" si="106"/>
        <v>0</v>
      </c>
      <c r="AH198" s="69">
        <f t="shared" si="107"/>
        <v>39662.666666666664</v>
      </c>
      <c r="AI198" s="70">
        <f t="shared" si="108"/>
        <v>39662.666666666664</v>
      </c>
      <c r="AJ198" s="70">
        <f t="shared" si="109"/>
        <v>79325.333333333343</v>
      </c>
      <c r="AK198" s="70">
        <f t="shared" si="110"/>
        <v>39662.666666666664</v>
      </c>
      <c r="AL198" s="72">
        <f t="shared" si="111"/>
        <v>79325.333333333328</v>
      </c>
      <c r="AM198" s="74">
        <f t="shared" si="112"/>
        <v>39662.666666666672</v>
      </c>
      <c r="AO198" s="74" t="e">
        <f t="shared" si="113"/>
        <v>#DIV/0!</v>
      </c>
      <c r="AP198" s="72" t="e">
        <f t="shared" si="114"/>
        <v>#DIV/0!</v>
      </c>
      <c r="AQ198" s="73" t="e">
        <f>+(AP198/12)*12</f>
        <v>#DIV/0!</v>
      </c>
      <c r="AT198" s="73"/>
      <c r="AU198" s="73"/>
      <c r="AW198" s="75">
        <f t="shared" si="115"/>
        <v>39662.666666666664</v>
      </c>
      <c r="AX198" s="76">
        <f t="shared" si="121"/>
        <v>118988</v>
      </c>
      <c r="AY198" s="77">
        <f t="shared" si="116"/>
        <v>0</v>
      </c>
      <c r="AZ198" s="75">
        <v>0</v>
      </c>
      <c r="BA198" s="76">
        <f t="shared" si="122"/>
        <v>118988</v>
      </c>
      <c r="BB198" s="77">
        <f t="shared" si="123"/>
        <v>0</v>
      </c>
    </row>
    <row r="199" spans="1:54" s="5" customFormat="1" ht="12.75">
      <c r="A199" s="144">
        <v>8</v>
      </c>
      <c r="B199" s="67" t="s">
        <v>183</v>
      </c>
      <c r="C199" s="67">
        <v>27</v>
      </c>
      <c r="D199" s="67" t="s">
        <v>62</v>
      </c>
      <c r="E199" s="67" t="s">
        <v>220</v>
      </c>
      <c r="F199" s="67" t="s">
        <v>218</v>
      </c>
      <c r="G199" s="67">
        <v>1693772</v>
      </c>
      <c r="H199" s="67" t="s">
        <v>65</v>
      </c>
      <c r="I199" s="67" t="s">
        <v>189</v>
      </c>
      <c r="J199" s="67"/>
      <c r="K199" s="65">
        <v>43126</v>
      </c>
      <c r="L199" s="65">
        <v>42613</v>
      </c>
      <c r="M199" s="65">
        <f t="shared" si="102"/>
        <v>45535</v>
      </c>
      <c r="N199" s="65">
        <v>42614</v>
      </c>
      <c r="O199" s="158" t="str">
        <f t="shared" si="92"/>
        <v>1</v>
      </c>
      <c r="P199" s="66">
        <f t="shared" si="127"/>
        <v>79</v>
      </c>
      <c r="Q199" s="162" t="str">
        <f>IF(R199=P199,"C",IF(P199+24=R199,"C24","T"))</f>
        <v>T</v>
      </c>
      <c r="R199" s="66"/>
      <c r="S199" s="67">
        <v>36</v>
      </c>
      <c r="T199" s="87">
        <v>118988</v>
      </c>
      <c r="U199" s="69">
        <f t="shared" si="128"/>
        <v>1</v>
      </c>
      <c r="V199" s="69">
        <f t="shared" si="129"/>
        <v>2018</v>
      </c>
      <c r="W199" s="69"/>
      <c r="X199" s="69"/>
      <c r="Y199" s="69">
        <f>+([1]Curico!D$5-V199)*12+[1]Curico!C$5-U199+1</f>
        <v>12</v>
      </c>
      <c r="Z199" s="70">
        <f t="shared" si="117"/>
        <v>24</v>
      </c>
      <c r="AA199" s="70">
        <f t="shared" si="117"/>
        <v>36</v>
      </c>
      <c r="AB199" s="105" t="s">
        <v>186</v>
      </c>
      <c r="AC199" s="82">
        <f t="shared" si="103"/>
        <v>0</v>
      </c>
      <c r="AD199" s="69">
        <f t="shared" si="104"/>
        <v>3305.2222222222222</v>
      </c>
      <c r="AE199" s="69">
        <f t="shared" si="132"/>
        <v>0</v>
      </c>
      <c r="AF199" s="109">
        <f t="shared" si="105"/>
        <v>0</v>
      </c>
      <c r="AG199" s="69">
        <f t="shared" si="106"/>
        <v>0</v>
      </c>
      <c r="AH199" s="69">
        <f t="shared" si="107"/>
        <v>39662.666666666664</v>
      </c>
      <c r="AI199" s="70">
        <f t="shared" si="108"/>
        <v>39662.666666666664</v>
      </c>
      <c r="AJ199" s="70">
        <f t="shared" si="109"/>
        <v>79325.333333333343</v>
      </c>
      <c r="AK199" s="70">
        <f t="shared" si="110"/>
        <v>39662.666666666664</v>
      </c>
      <c r="AL199" s="72">
        <f t="shared" si="111"/>
        <v>79325.333333333328</v>
      </c>
      <c r="AM199" s="74">
        <f t="shared" si="112"/>
        <v>39662.666666666672</v>
      </c>
      <c r="AO199" s="74" t="e">
        <f t="shared" si="113"/>
        <v>#DIV/0!</v>
      </c>
      <c r="AP199" s="72" t="e">
        <f t="shared" si="114"/>
        <v>#DIV/0!</v>
      </c>
      <c r="AQ199" s="73" t="e">
        <f>+(AP199/12)*12</f>
        <v>#DIV/0!</v>
      </c>
      <c r="AT199" s="73"/>
      <c r="AU199" s="73"/>
      <c r="AW199" s="75">
        <f t="shared" si="115"/>
        <v>39662.666666666664</v>
      </c>
      <c r="AX199" s="76">
        <f t="shared" si="121"/>
        <v>118988</v>
      </c>
      <c r="AY199" s="77">
        <f t="shared" si="116"/>
        <v>0</v>
      </c>
      <c r="AZ199" s="75">
        <v>0</v>
      </c>
      <c r="BA199" s="76">
        <f t="shared" si="122"/>
        <v>118988</v>
      </c>
      <c r="BB199" s="77">
        <f t="shared" si="123"/>
        <v>0</v>
      </c>
    </row>
    <row r="200" spans="1:54" s="5" customFormat="1" ht="12.75">
      <c r="A200" s="144">
        <v>8</v>
      </c>
      <c r="B200" s="67" t="s">
        <v>183</v>
      </c>
      <c r="C200" s="67">
        <v>14</v>
      </c>
      <c r="D200" s="67" t="s">
        <v>62</v>
      </c>
      <c r="E200" s="67" t="s">
        <v>221</v>
      </c>
      <c r="F200" s="67" t="s">
        <v>222</v>
      </c>
      <c r="G200" s="67">
        <v>1029958</v>
      </c>
      <c r="H200" s="67" t="s">
        <v>65</v>
      </c>
      <c r="I200" s="67" t="s">
        <v>189</v>
      </c>
      <c r="J200" s="67"/>
      <c r="K200" s="65">
        <v>43216</v>
      </c>
      <c r="L200" s="65">
        <v>42613</v>
      </c>
      <c r="M200" s="65">
        <f t="shared" si="102"/>
        <v>45535</v>
      </c>
      <c r="N200" s="65">
        <v>42614</v>
      </c>
      <c r="O200" s="158" t="str">
        <f t="shared" si="92"/>
        <v>1</v>
      </c>
      <c r="P200" s="66">
        <f t="shared" si="127"/>
        <v>76</v>
      </c>
      <c r="Q200" s="162" t="str">
        <f>IF(R200=P200,"C",IF(P200+24=R200,"C24","T"))</f>
        <v>T</v>
      </c>
      <c r="R200" s="66"/>
      <c r="S200" s="67">
        <v>36</v>
      </c>
      <c r="T200" s="87">
        <v>216099</v>
      </c>
      <c r="U200" s="69">
        <f t="shared" si="128"/>
        <v>4</v>
      </c>
      <c r="V200" s="69">
        <f t="shared" si="129"/>
        <v>2018</v>
      </c>
      <c r="W200" s="69"/>
      <c r="X200" s="69"/>
      <c r="Y200" s="69">
        <f>+([1]Curico!D$5-V200)*12+[1]Curico!C$5-U200+1</f>
        <v>9</v>
      </c>
      <c r="Z200" s="70">
        <f t="shared" si="117"/>
        <v>21</v>
      </c>
      <c r="AA200" s="70">
        <f t="shared" si="117"/>
        <v>33</v>
      </c>
      <c r="AB200" s="70">
        <v>36</v>
      </c>
      <c r="AC200" s="82">
        <f>+S200-AB200</f>
        <v>0</v>
      </c>
      <c r="AD200" s="69">
        <f t="shared" si="104"/>
        <v>6002.75</v>
      </c>
      <c r="AE200" s="69">
        <f t="shared" si="132"/>
        <v>0</v>
      </c>
      <c r="AF200" s="109">
        <f t="shared" si="105"/>
        <v>0</v>
      </c>
      <c r="AG200" s="69">
        <f t="shared" si="106"/>
        <v>0</v>
      </c>
      <c r="AH200" s="69">
        <f t="shared" si="107"/>
        <v>54024.75</v>
      </c>
      <c r="AI200" s="70">
        <f t="shared" si="108"/>
        <v>54024.75</v>
      </c>
      <c r="AJ200" s="70">
        <f t="shared" si="109"/>
        <v>162074.25</v>
      </c>
      <c r="AK200" s="70">
        <f t="shared" si="110"/>
        <v>72033</v>
      </c>
      <c r="AL200" s="72">
        <f t="shared" si="111"/>
        <v>126057.75</v>
      </c>
      <c r="AM200" s="74">
        <f t="shared" si="112"/>
        <v>90041.25</v>
      </c>
      <c r="AO200" s="74" t="e">
        <f t="shared" si="113"/>
        <v>#DIV/0!</v>
      </c>
      <c r="AP200" s="72" t="e">
        <f t="shared" si="114"/>
        <v>#DIV/0!</v>
      </c>
      <c r="AQ200" s="73" t="e">
        <f t="shared" ref="AQ200:AQ216" si="133">+(AP200/12)*12</f>
        <v>#DIV/0!</v>
      </c>
      <c r="AR200" s="74" t="e">
        <f>+(AQ200/12)*3</f>
        <v>#DIV/0!</v>
      </c>
      <c r="AT200" s="73"/>
      <c r="AU200" s="73"/>
      <c r="AW200" s="75">
        <f>(AA200-Z200)*AD200</f>
        <v>72033</v>
      </c>
      <c r="AX200" s="76">
        <f>+AL200+AW200</f>
        <v>198090.75</v>
      </c>
      <c r="AY200" s="77">
        <f>+T200-AX200</f>
        <v>18008.25</v>
      </c>
      <c r="AZ200" s="75">
        <f>(AB200-AA200)*AD200</f>
        <v>18008.25</v>
      </c>
      <c r="BA200" s="76">
        <f t="shared" si="122"/>
        <v>216099</v>
      </c>
      <c r="BB200" s="77">
        <f>T200-BA200</f>
        <v>0</v>
      </c>
    </row>
    <row r="201" spans="1:54" s="5" customFormat="1" ht="12.75">
      <c r="A201" s="144">
        <v>8</v>
      </c>
      <c r="B201" s="67" t="s">
        <v>183</v>
      </c>
      <c r="C201" s="67">
        <v>14</v>
      </c>
      <c r="D201" s="67" t="s">
        <v>62</v>
      </c>
      <c r="E201" s="67" t="s">
        <v>223</v>
      </c>
      <c r="F201" s="67" t="s">
        <v>222</v>
      </c>
      <c r="G201" s="67">
        <v>1029958</v>
      </c>
      <c r="H201" s="67" t="s">
        <v>65</v>
      </c>
      <c r="I201" s="67" t="s">
        <v>189</v>
      </c>
      <c r="J201" s="67"/>
      <c r="K201" s="65">
        <v>43216</v>
      </c>
      <c r="L201" s="65">
        <v>42613</v>
      </c>
      <c r="M201" s="65">
        <f t="shared" si="102"/>
        <v>45535</v>
      </c>
      <c r="N201" s="65">
        <v>42614</v>
      </c>
      <c r="O201" s="158" t="str">
        <f t="shared" si="92"/>
        <v>1</v>
      </c>
      <c r="P201" s="66">
        <f t="shared" si="127"/>
        <v>76</v>
      </c>
      <c r="Q201" s="162" t="str">
        <f>IF(R201=P201,"C",IF(P201+24=R201,"C24","T"))</f>
        <v>T</v>
      </c>
      <c r="R201" s="66"/>
      <c r="S201" s="67">
        <v>36</v>
      </c>
      <c r="T201" s="87">
        <v>217319</v>
      </c>
      <c r="U201" s="69">
        <f t="shared" si="128"/>
        <v>4</v>
      </c>
      <c r="V201" s="69">
        <f t="shared" si="129"/>
        <v>2018</v>
      </c>
      <c r="W201" s="69"/>
      <c r="X201" s="69"/>
      <c r="Y201" s="69">
        <f>+([1]Curico!D$5-V201)*12+[1]Curico!C$5-U201+1</f>
        <v>9</v>
      </c>
      <c r="Z201" s="70">
        <f t="shared" si="117"/>
        <v>21</v>
      </c>
      <c r="AA201" s="70">
        <f t="shared" si="117"/>
        <v>33</v>
      </c>
      <c r="AB201" s="70">
        <v>36</v>
      </c>
      <c r="AC201" s="82">
        <f t="shared" ref="AC201:AC264" si="134">+S201-AB201</f>
        <v>0</v>
      </c>
      <c r="AD201" s="69">
        <f t="shared" si="104"/>
        <v>6036.6388888888887</v>
      </c>
      <c r="AE201" s="69">
        <f t="shared" si="132"/>
        <v>0</v>
      </c>
      <c r="AF201" s="109">
        <f t="shared" si="105"/>
        <v>0</v>
      </c>
      <c r="AG201" s="69">
        <f t="shared" si="106"/>
        <v>0</v>
      </c>
      <c r="AH201" s="69">
        <f t="shared" si="107"/>
        <v>54329.75</v>
      </c>
      <c r="AI201" s="70">
        <f t="shared" si="108"/>
        <v>54329.75</v>
      </c>
      <c r="AJ201" s="70">
        <f t="shared" si="109"/>
        <v>162989.25</v>
      </c>
      <c r="AK201" s="70">
        <f t="shared" si="110"/>
        <v>72439.666666666657</v>
      </c>
      <c r="AL201" s="72">
        <f t="shared" si="111"/>
        <v>126769.41666666666</v>
      </c>
      <c r="AM201" s="74">
        <f t="shared" si="112"/>
        <v>90549.583333333343</v>
      </c>
      <c r="AO201" s="74" t="e">
        <f t="shared" si="113"/>
        <v>#DIV/0!</v>
      </c>
      <c r="AP201" s="72" t="e">
        <f t="shared" si="114"/>
        <v>#DIV/0!</v>
      </c>
      <c r="AQ201" s="73" t="e">
        <f t="shared" si="133"/>
        <v>#DIV/0!</v>
      </c>
      <c r="AR201" s="74" t="e">
        <f t="shared" ref="AR201:AR203" si="135">+(AQ201/12)*3</f>
        <v>#DIV/0!</v>
      </c>
      <c r="AT201" s="73"/>
      <c r="AU201" s="73"/>
      <c r="AW201" s="75">
        <f t="shared" si="115"/>
        <v>72439.666666666657</v>
      </c>
      <c r="AX201" s="76">
        <f t="shared" si="121"/>
        <v>199209.08333333331</v>
      </c>
      <c r="AY201" s="77">
        <f t="shared" si="116"/>
        <v>18109.916666666686</v>
      </c>
      <c r="AZ201" s="75">
        <f t="shared" ref="AZ201:AZ264" si="136">(AB201-AA201)*AD201</f>
        <v>18109.916666666664</v>
      </c>
      <c r="BA201" s="76">
        <f t="shared" si="122"/>
        <v>217318.99999999997</v>
      </c>
      <c r="BB201" s="77">
        <f t="shared" ref="BB201:BB264" si="137">T201-BA201</f>
        <v>0</v>
      </c>
    </row>
    <row r="202" spans="1:54" s="5" customFormat="1" ht="12.75">
      <c r="A202" s="144">
        <v>8</v>
      </c>
      <c r="B202" s="67" t="s">
        <v>183</v>
      </c>
      <c r="C202" s="67">
        <v>14</v>
      </c>
      <c r="D202" s="67" t="s">
        <v>62</v>
      </c>
      <c r="E202" s="67" t="s">
        <v>223</v>
      </c>
      <c r="F202" s="67" t="s">
        <v>222</v>
      </c>
      <c r="G202" s="67">
        <v>1029958</v>
      </c>
      <c r="H202" s="67" t="s">
        <v>65</v>
      </c>
      <c r="I202" s="67" t="s">
        <v>189</v>
      </c>
      <c r="J202" s="67"/>
      <c r="K202" s="65">
        <v>43216</v>
      </c>
      <c r="L202" s="65">
        <v>42613</v>
      </c>
      <c r="M202" s="65">
        <f t="shared" si="102"/>
        <v>45535</v>
      </c>
      <c r="N202" s="65">
        <v>42614</v>
      </c>
      <c r="O202" s="158" t="str">
        <f t="shared" ref="O202:O265" si="138">IF(+DATEDIF(P$4,M202,"m")=P202,"0","1")</f>
        <v>1</v>
      </c>
      <c r="P202" s="66">
        <f t="shared" si="127"/>
        <v>76</v>
      </c>
      <c r="Q202" s="162" t="str">
        <f>IF(R202=P202,"C",IF(P202+24=R202,"C24","T"))</f>
        <v>T</v>
      </c>
      <c r="R202" s="66"/>
      <c r="S202" s="67">
        <v>36</v>
      </c>
      <c r="T202" s="87">
        <v>217319</v>
      </c>
      <c r="U202" s="69">
        <f t="shared" si="128"/>
        <v>4</v>
      </c>
      <c r="V202" s="69">
        <f t="shared" si="129"/>
        <v>2018</v>
      </c>
      <c r="W202" s="69"/>
      <c r="X202" s="69"/>
      <c r="Y202" s="69">
        <f>+([1]Curico!D$5-V202)*12+[1]Curico!C$5-U202+1</f>
        <v>9</v>
      </c>
      <c r="Z202" s="70">
        <f t="shared" si="117"/>
        <v>21</v>
      </c>
      <c r="AA202" s="70">
        <f t="shared" si="117"/>
        <v>33</v>
      </c>
      <c r="AB202" s="70">
        <v>36</v>
      </c>
      <c r="AC202" s="82">
        <f t="shared" si="134"/>
        <v>0</v>
      </c>
      <c r="AD202" s="69">
        <f t="shared" si="104"/>
        <v>6036.6388888888887</v>
      </c>
      <c r="AE202" s="69">
        <f t="shared" si="132"/>
        <v>0</v>
      </c>
      <c r="AF202" s="109">
        <f t="shared" si="105"/>
        <v>0</v>
      </c>
      <c r="AG202" s="69">
        <f t="shared" si="106"/>
        <v>0</v>
      </c>
      <c r="AH202" s="69">
        <f t="shared" si="107"/>
        <v>54329.75</v>
      </c>
      <c r="AI202" s="70">
        <f t="shared" si="108"/>
        <v>54329.75</v>
      </c>
      <c r="AJ202" s="70">
        <f t="shared" si="109"/>
        <v>162989.25</v>
      </c>
      <c r="AK202" s="70">
        <f t="shared" si="110"/>
        <v>72439.666666666657</v>
      </c>
      <c r="AL202" s="72">
        <f t="shared" si="111"/>
        <v>126769.41666666666</v>
      </c>
      <c r="AM202" s="74">
        <f t="shared" si="112"/>
        <v>90549.583333333343</v>
      </c>
      <c r="AO202" s="74" t="e">
        <f t="shared" si="113"/>
        <v>#DIV/0!</v>
      </c>
      <c r="AP202" s="72" t="e">
        <f t="shared" si="114"/>
        <v>#DIV/0!</v>
      </c>
      <c r="AQ202" s="73" t="e">
        <f t="shared" si="133"/>
        <v>#DIV/0!</v>
      </c>
      <c r="AR202" s="74" t="e">
        <f t="shared" si="135"/>
        <v>#DIV/0!</v>
      </c>
      <c r="AT202" s="73"/>
      <c r="AU202" s="73"/>
      <c r="AW202" s="75">
        <f t="shared" si="115"/>
        <v>72439.666666666657</v>
      </c>
      <c r="AX202" s="76">
        <f t="shared" si="121"/>
        <v>199209.08333333331</v>
      </c>
      <c r="AY202" s="77">
        <f t="shared" si="116"/>
        <v>18109.916666666686</v>
      </c>
      <c r="AZ202" s="75">
        <f t="shared" si="136"/>
        <v>18109.916666666664</v>
      </c>
      <c r="BA202" s="76">
        <f t="shared" si="122"/>
        <v>217318.99999999997</v>
      </c>
      <c r="BB202" s="77">
        <f t="shared" si="137"/>
        <v>0</v>
      </c>
    </row>
    <row r="203" spans="1:54" s="5" customFormat="1" ht="12.75">
      <c r="A203" s="144">
        <v>8</v>
      </c>
      <c r="B203" s="108" t="s">
        <v>183</v>
      </c>
      <c r="C203" s="67">
        <v>14</v>
      </c>
      <c r="D203" s="108" t="s">
        <v>62</v>
      </c>
      <c r="E203" s="108" t="s">
        <v>223</v>
      </c>
      <c r="F203" s="67" t="s">
        <v>222</v>
      </c>
      <c r="G203" s="108">
        <v>1029958</v>
      </c>
      <c r="H203" s="67" t="s">
        <v>65</v>
      </c>
      <c r="I203" s="108" t="s">
        <v>189</v>
      </c>
      <c r="J203" s="108"/>
      <c r="K203" s="65">
        <v>43216</v>
      </c>
      <c r="L203" s="65">
        <v>42613</v>
      </c>
      <c r="M203" s="65">
        <f t="shared" si="102"/>
        <v>45535</v>
      </c>
      <c r="N203" s="65">
        <v>42614</v>
      </c>
      <c r="O203" s="158" t="str">
        <f t="shared" si="138"/>
        <v>1</v>
      </c>
      <c r="P203" s="66">
        <f t="shared" si="127"/>
        <v>76</v>
      </c>
      <c r="Q203" s="162" t="str">
        <f>IF(R203=P203,"C",IF(P203+24=R203,"C24","T"))</f>
        <v>T</v>
      </c>
      <c r="R203" s="66"/>
      <c r="S203" s="108">
        <v>36</v>
      </c>
      <c r="T203" s="110">
        <v>217319</v>
      </c>
      <c r="U203" s="69">
        <f t="shared" si="128"/>
        <v>4</v>
      </c>
      <c r="V203" s="69">
        <f t="shared" si="129"/>
        <v>2018</v>
      </c>
      <c r="W203" s="69"/>
      <c r="X203" s="69"/>
      <c r="Y203" s="69">
        <f>+([1]Curico!D$5-V203)*12+[1]Curico!C$5-U203+1</f>
        <v>9</v>
      </c>
      <c r="Z203" s="70">
        <f t="shared" si="117"/>
        <v>21</v>
      </c>
      <c r="AA203" s="70">
        <f t="shared" si="117"/>
        <v>33</v>
      </c>
      <c r="AB203" s="70">
        <v>36</v>
      </c>
      <c r="AC203" s="82">
        <f t="shared" si="134"/>
        <v>0</v>
      </c>
      <c r="AD203" s="69">
        <f t="shared" si="104"/>
        <v>6036.6388888888887</v>
      </c>
      <c r="AE203" s="69">
        <f t="shared" si="132"/>
        <v>0</v>
      </c>
      <c r="AF203" s="109">
        <f t="shared" si="105"/>
        <v>0</v>
      </c>
      <c r="AG203" s="69">
        <f t="shared" si="106"/>
        <v>0</v>
      </c>
      <c r="AH203" s="69">
        <f t="shared" si="107"/>
        <v>54329.75</v>
      </c>
      <c r="AI203" s="70">
        <f t="shared" si="108"/>
        <v>54329.75</v>
      </c>
      <c r="AJ203" s="70">
        <f t="shared" si="109"/>
        <v>162989.25</v>
      </c>
      <c r="AK203" s="70">
        <f t="shared" si="110"/>
        <v>72439.666666666657</v>
      </c>
      <c r="AL203" s="72">
        <f t="shared" si="111"/>
        <v>126769.41666666666</v>
      </c>
      <c r="AM203" s="74">
        <f t="shared" si="112"/>
        <v>90549.583333333343</v>
      </c>
      <c r="AO203" s="74" t="e">
        <f t="shared" si="113"/>
        <v>#DIV/0!</v>
      </c>
      <c r="AP203" s="72" t="e">
        <f t="shared" si="114"/>
        <v>#DIV/0!</v>
      </c>
      <c r="AQ203" s="73" t="e">
        <f t="shared" si="133"/>
        <v>#DIV/0!</v>
      </c>
      <c r="AR203" s="74" t="e">
        <f t="shared" si="135"/>
        <v>#DIV/0!</v>
      </c>
      <c r="AT203" s="73"/>
      <c r="AU203" s="73"/>
      <c r="AW203" s="75">
        <f t="shared" si="115"/>
        <v>72439.666666666657</v>
      </c>
      <c r="AX203" s="76">
        <f t="shared" si="121"/>
        <v>199209.08333333331</v>
      </c>
      <c r="AY203" s="77">
        <f t="shared" si="116"/>
        <v>18109.916666666686</v>
      </c>
      <c r="AZ203" s="75">
        <f t="shared" si="136"/>
        <v>18109.916666666664</v>
      </c>
      <c r="BA203" s="76">
        <f t="shared" si="122"/>
        <v>217318.99999999997</v>
      </c>
      <c r="BB203" s="77">
        <f t="shared" si="137"/>
        <v>0</v>
      </c>
    </row>
    <row r="204" spans="1:54" s="5" customFormat="1" ht="12.75">
      <c r="A204" s="144">
        <v>8</v>
      </c>
      <c r="B204" s="67" t="s">
        <v>183</v>
      </c>
      <c r="C204" s="67">
        <v>13</v>
      </c>
      <c r="D204" s="67" t="s">
        <v>62</v>
      </c>
      <c r="E204" s="67" t="s">
        <v>224</v>
      </c>
      <c r="F204" s="67" t="s">
        <v>225</v>
      </c>
      <c r="G204" s="67">
        <v>1000000899</v>
      </c>
      <c r="H204" s="67" t="s">
        <v>65</v>
      </c>
      <c r="I204" s="67" t="s">
        <v>192</v>
      </c>
      <c r="J204" s="67"/>
      <c r="K204" s="65">
        <v>43243</v>
      </c>
      <c r="L204" s="65">
        <v>42613</v>
      </c>
      <c r="M204" s="65">
        <f t="shared" si="102"/>
        <v>45535</v>
      </c>
      <c r="N204" s="65">
        <v>42614</v>
      </c>
      <c r="O204" s="158" t="str">
        <f t="shared" si="138"/>
        <v>1</v>
      </c>
      <c r="P204" s="66">
        <f t="shared" si="127"/>
        <v>75</v>
      </c>
      <c r="Q204" s="162" t="str">
        <f>IF(R204=P204,"C",IF(P204+24=R204,"C24","T"))</f>
        <v>T</v>
      </c>
      <c r="R204" s="66"/>
      <c r="S204" s="67">
        <v>36</v>
      </c>
      <c r="T204" s="87">
        <v>40277</v>
      </c>
      <c r="U204" s="69">
        <f t="shared" si="128"/>
        <v>5</v>
      </c>
      <c r="V204" s="69">
        <f t="shared" si="129"/>
        <v>2018</v>
      </c>
      <c r="W204" s="69"/>
      <c r="X204" s="69"/>
      <c r="Y204" s="69">
        <f>+([1]Curico!D$5-V204)*12+[1]Curico!C$5-U204+1</f>
        <v>8</v>
      </c>
      <c r="Z204" s="70">
        <f t="shared" si="117"/>
        <v>20</v>
      </c>
      <c r="AA204" s="70">
        <f t="shared" si="117"/>
        <v>32</v>
      </c>
      <c r="AB204" s="70">
        <f t="shared" ref="AB204:AB267" si="139">+AA204+AB$5</f>
        <v>37</v>
      </c>
      <c r="AC204" s="82">
        <f t="shared" si="134"/>
        <v>-1</v>
      </c>
      <c r="AD204" s="69">
        <f t="shared" si="104"/>
        <v>1118.8055555555557</v>
      </c>
      <c r="AE204" s="69">
        <f t="shared" si="132"/>
        <v>0</v>
      </c>
      <c r="AF204" s="109">
        <f t="shared" si="105"/>
        <v>0</v>
      </c>
      <c r="AG204" s="69">
        <f t="shared" si="106"/>
        <v>0</v>
      </c>
      <c r="AH204" s="69">
        <f t="shared" si="107"/>
        <v>8950.4444444444453</v>
      </c>
      <c r="AI204" s="70">
        <f t="shared" si="108"/>
        <v>8950.4444444444453</v>
      </c>
      <c r="AJ204" s="70">
        <f t="shared" si="109"/>
        <v>31326.555555555555</v>
      </c>
      <c r="AK204" s="70">
        <f t="shared" si="110"/>
        <v>13425.666666666668</v>
      </c>
      <c r="AL204" s="72">
        <f t="shared" si="111"/>
        <v>22376.111111111113</v>
      </c>
      <c r="AM204" s="74">
        <f t="shared" si="112"/>
        <v>17900.888888888887</v>
      </c>
      <c r="AO204" s="74">
        <f t="shared" si="113"/>
        <v>-31326.555555555555</v>
      </c>
      <c r="AP204" s="72">
        <f t="shared" si="114"/>
        <v>-375918.66666666663</v>
      </c>
      <c r="AQ204" s="73">
        <f t="shared" si="133"/>
        <v>-375918.66666666663</v>
      </c>
      <c r="AR204" s="74">
        <f>+(AQ204/12)*4</f>
        <v>-125306.2222222222</v>
      </c>
      <c r="AT204" s="73"/>
      <c r="AU204" s="73"/>
      <c r="AW204" s="75">
        <f t="shared" si="115"/>
        <v>13425.666666666668</v>
      </c>
      <c r="AX204" s="76">
        <f t="shared" si="121"/>
        <v>35801.777777777781</v>
      </c>
      <c r="AY204" s="77">
        <f t="shared" si="116"/>
        <v>4475.222222222219</v>
      </c>
      <c r="AZ204" s="75">
        <v>4475</v>
      </c>
      <c r="BA204" s="76">
        <f t="shared" si="122"/>
        <v>40276.777777777781</v>
      </c>
      <c r="BB204" s="77">
        <f t="shared" si="137"/>
        <v>0.22222222221898846</v>
      </c>
    </row>
    <row r="205" spans="1:54" s="5" customFormat="1" ht="12.75">
      <c r="A205" s="144">
        <v>8</v>
      </c>
      <c r="B205" s="67" t="s">
        <v>183</v>
      </c>
      <c r="C205" s="67">
        <v>13</v>
      </c>
      <c r="D205" s="67" t="s">
        <v>62</v>
      </c>
      <c r="E205" s="67" t="s">
        <v>224</v>
      </c>
      <c r="F205" s="67" t="s">
        <v>225</v>
      </c>
      <c r="G205" s="67">
        <v>1000000899</v>
      </c>
      <c r="H205" s="67" t="s">
        <v>65</v>
      </c>
      <c r="I205" s="67" t="s">
        <v>192</v>
      </c>
      <c r="J205" s="67"/>
      <c r="K205" s="65">
        <v>43243</v>
      </c>
      <c r="L205" s="65">
        <v>42613</v>
      </c>
      <c r="M205" s="65">
        <f t="shared" si="102"/>
        <v>45535</v>
      </c>
      <c r="N205" s="65">
        <v>42614</v>
      </c>
      <c r="O205" s="158" t="str">
        <f t="shared" si="138"/>
        <v>1</v>
      </c>
      <c r="P205" s="66">
        <f t="shared" si="127"/>
        <v>75</v>
      </c>
      <c r="Q205" s="162" t="str">
        <f>IF(R205=P205,"C",IF(P205+24=R205,"C24","T"))</f>
        <v>T</v>
      </c>
      <c r="R205" s="66"/>
      <c r="S205" s="67">
        <v>36</v>
      </c>
      <c r="T205" s="87">
        <v>40277</v>
      </c>
      <c r="U205" s="69">
        <f t="shared" si="128"/>
        <v>5</v>
      </c>
      <c r="V205" s="69">
        <f t="shared" si="129"/>
        <v>2018</v>
      </c>
      <c r="W205" s="69"/>
      <c r="X205" s="69"/>
      <c r="Y205" s="69">
        <f>+([1]Curico!D$5-V205)*12+[1]Curico!C$5-U205+1</f>
        <v>8</v>
      </c>
      <c r="Z205" s="70">
        <f t="shared" si="117"/>
        <v>20</v>
      </c>
      <c r="AA205" s="70">
        <f t="shared" si="117"/>
        <v>32</v>
      </c>
      <c r="AB205" s="70">
        <f t="shared" si="139"/>
        <v>37</v>
      </c>
      <c r="AC205" s="82">
        <f t="shared" si="134"/>
        <v>-1</v>
      </c>
      <c r="AD205" s="69">
        <f t="shared" si="104"/>
        <v>1118.8055555555557</v>
      </c>
      <c r="AE205" s="69">
        <f t="shared" si="132"/>
        <v>0</v>
      </c>
      <c r="AF205" s="109">
        <f t="shared" si="105"/>
        <v>0</v>
      </c>
      <c r="AG205" s="69">
        <f t="shared" si="106"/>
        <v>0</v>
      </c>
      <c r="AH205" s="69">
        <f t="shared" si="107"/>
        <v>8950.4444444444453</v>
      </c>
      <c r="AI205" s="70">
        <f t="shared" si="108"/>
        <v>8950.4444444444453</v>
      </c>
      <c r="AJ205" s="70">
        <f t="shared" si="109"/>
        <v>31326.555555555555</v>
      </c>
      <c r="AK205" s="70">
        <f t="shared" si="110"/>
        <v>13425.666666666668</v>
      </c>
      <c r="AL205" s="72">
        <f t="shared" si="111"/>
        <v>22376.111111111113</v>
      </c>
      <c r="AM205" s="74">
        <f t="shared" si="112"/>
        <v>17900.888888888887</v>
      </c>
      <c r="AO205" s="74">
        <f t="shared" si="113"/>
        <v>-31326.555555555555</v>
      </c>
      <c r="AP205" s="72">
        <f t="shared" si="114"/>
        <v>-375918.66666666663</v>
      </c>
      <c r="AQ205" s="73">
        <f t="shared" si="133"/>
        <v>-375918.66666666663</v>
      </c>
      <c r="AR205" s="74">
        <f t="shared" ref="AR205:AR216" si="140">+(AQ205/12)*4</f>
        <v>-125306.2222222222</v>
      </c>
      <c r="AT205" s="73"/>
      <c r="AU205" s="73"/>
      <c r="AW205" s="75">
        <f t="shared" si="115"/>
        <v>13425.666666666668</v>
      </c>
      <c r="AX205" s="76">
        <f t="shared" si="121"/>
        <v>35801.777777777781</v>
      </c>
      <c r="AY205" s="77">
        <f t="shared" si="116"/>
        <v>4475.222222222219</v>
      </c>
      <c r="AZ205" s="75">
        <v>4475</v>
      </c>
      <c r="BA205" s="76">
        <f t="shared" si="122"/>
        <v>40276.777777777781</v>
      </c>
      <c r="BB205" s="77">
        <f t="shared" si="137"/>
        <v>0.22222222221898846</v>
      </c>
    </row>
    <row r="206" spans="1:54" s="5" customFormat="1" ht="12.75">
      <c r="A206" s="144">
        <v>8</v>
      </c>
      <c r="B206" s="67" t="s">
        <v>183</v>
      </c>
      <c r="C206" s="67">
        <v>13</v>
      </c>
      <c r="D206" s="67" t="s">
        <v>62</v>
      </c>
      <c r="E206" s="67" t="s">
        <v>224</v>
      </c>
      <c r="F206" s="67" t="s">
        <v>225</v>
      </c>
      <c r="G206" s="67">
        <v>1000000899</v>
      </c>
      <c r="H206" s="67" t="s">
        <v>65</v>
      </c>
      <c r="I206" s="67" t="s">
        <v>192</v>
      </c>
      <c r="J206" s="67"/>
      <c r="K206" s="65">
        <v>43243</v>
      </c>
      <c r="L206" s="65">
        <v>42613</v>
      </c>
      <c r="M206" s="65">
        <f t="shared" si="102"/>
        <v>45535</v>
      </c>
      <c r="N206" s="65">
        <v>42614</v>
      </c>
      <c r="O206" s="158" t="str">
        <f t="shared" si="138"/>
        <v>1</v>
      </c>
      <c r="P206" s="66">
        <f t="shared" si="127"/>
        <v>75</v>
      </c>
      <c r="Q206" s="162" t="str">
        <f>IF(R206=P206,"C",IF(P206+24=R206,"C24","T"))</f>
        <v>T</v>
      </c>
      <c r="R206" s="66"/>
      <c r="S206" s="67">
        <v>36</v>
      </c>
      <c r="T206" s="87">
        <v>40277</v>
      </c>
      <c r="U206" s="69">
        <f t="shared" si="128"/>
        <v>5</v>
      </c>
      <c r="V206" s="69">
        <f t="shared" si="129"/>
        <v>2018</v>
      </c>
      <c r="W206" s="69"/>
      <c r="X206" s="69"/>
      <c r="Y206" s="69">
        <f>+([1]Curico!D$5-V206)*12+[1]Curico!C$5-U206+1</f>
        <v>8</v>
      </c>
      <c r="Z206" s="70">
        <f t="shared" si="117"/>
        <v>20</v>
      </c>
      <c r="AA206" s="70">
        <f t="shared" si="117"/>
        <v>32</v>
      </c>
      <c r="AB206" s="70">
        <f t="shared" si="139"/>
        <v>37</v>
      </c>
      <c r="AC206" s="82">
        <f t="shared" si="134"/>
        <v>-1</v>
      </c>
      <c r="AD206" s="69">
        <f t="shared" si="104"/>
        <v>1118.8055555555557</v>
      </c>
      <c r="AE206" s="69">
        <f t="shared" si="132"/>
        <v>0</v>
      </c>
      <c r="AF206" s="109">
        <f t="shared" si="105"/>
        <v>0</v>
      </c>
      <c r="AG206" s="69">
        <f t="shared" si="106"/>
        <v>0</v>
      </c>
      <c r="AH206" s="69">
        <f t="shared" si="107"/>
        <v>8950.4444444444453</v>
      </c>
      <c r="AI206" s="70">
        <f t="shared" si="108"/>
        <v>8950.4444444444453</v>
      </c>
      <c r="AJ206" s="70">
        <f t="shared" si="109"/>
        <v>31326.555555555555</v>
      </c>
      <c r="AK206" s="70">
        <f t="shared" si="110"/>
        <v>13425.666666666668</v>
      </c>
      <c r="AL206" s="72">
        <f t="shared" si="111"/>
        <v>22376.111111111113</v>
      </c>
      <c r="AM206" s="74">
        <f t="shared" si="112"/>
        <v>17900.888888888887</v>
      </c>
      <c r="AO206" s="74">
        <f t="shared" si="113"/>
        <v>-31326.555555555555</v>
      </c>
      <c r="AP206" s="72">
        <f t="shared" si="114"/>
        <v>-375918.66666666663</v>
      </c>
      <c r="AQ206" s="73">
        <f t="shared" si="133"/>
        <v>-375918.66666666663</v>
      </c>
      <c r="AR206" s="74">
        <f t="shared" si="140"/>
        <v>-125306.2222222222</v>
      </c>
      <c r="AT206" s="73"/>
      <c r="AU206" s="73"/>
      <c r="AW206" s="75">
        <f t="shared" si="115"/>
        <v>13425.666666666668</v>
      </c>
      <c r="AX206" s="76">
        <f t="shared" si="121"/>
        <v>35801.777777777781</v>
      </c>
      <c r="AY206" s="77">
        <f t="shared" si="116"/>
        <v>4475.222222222219</v>
      </c>
      <c r="AZ206" s="75">
        <v>4475</v>
      </c>
      <c r="BA206" s="76">
        <f t="shared" si="122"/>
        <v>40276.777777777781</v>
      </c>
      <c r="BB206" s="77">
        <f t="shared" si="137"/>
        <v>0.22222222221898846</v>
      </c>
    </row>
    <row r="207" spans="1:54" s="5" customFormat="1" ht="12.75">
      <c r="A207" s="144">
        <v>8</v>
      </c>
      <c r="B207" s="67" t="s">
        <v>183</v>
      </c>
      <c r="C207" s="67">
        <v>13</v>
      </c>
      <c r="D207" s="67" t="s">
        <v>62</v>
      </c>
      <c r="E207" s="67" t="s">
        <v>224</v>
      </c>
      <c r="F207" s="67" t="s">
        <v>225</v>
      </c>
      <c r="G207" s="67">
        <v>1000000899</v>
      </c>
      <c r="H207" s="67" t="s">
        <v>65</v>
      </c>
      <c r="I207" s="67" t="s">
        <v>192</v>
      </c>
      <c r="J207" s="67"/>
      <c r="K207" s="65">
        <v>43243</v>
      </c>
      <c r="L207" s="65">
        <v>42613</v>
      </c>
      <c r="M207" s="65">
        <f t="shared" si="102"/>
        <v>45535</v>
      </c>
      <c r="N207" s="65">
        <v>42614</v>
      </c>
      <c r="O207" s="158" t="str">
        <f t="shared" si="138"/>
        <v>1</v>
      </c>
      <c r="P207" s="66">
        <f t="shared" si="127"/>
        <v>75</v>
      </c>
      <c r="Q207" s="162" t="str">
        <f>IF(R207=P207,"C",IF(P207+24=R207,"C24","T"))</f>
        <v>T</v>
      </c>
      <c r="R207" s="66"/>
      <c r="S207" s="67">
        <v>36</v>
      </c>
      <c r="T207" s="87">
        <v>40277</v>
      </c>
      <c r="U207" s="69">
        <f t="shared" si="128"/>
        <v>5</v>
      </c>
      <c r="V207" s="69">
        <f t="shared" si="129"/>
        <v>2018</v>
      </c>
      <c r="W207" s="69"/>
      <c r="X207" s="69"/>
      <c r="Y207" s="69">
        <f>+([1]Curico!D$5-V207)*12+[1]Curico!C$5-U207+1</f>
        <v>8</v>
      </c>
      <c r="Z207" s="70">
        <f t="shared" si="117"/>
        <v>20</v>
      </c>
      <c r="AA207" s="70">
        <f t="shared" si="117"/>
        <v>32</v>
      </c>
      <c r="AB207" s="70">
        <f t="shared" si="139"/>
        <v>37</v>
      </c>
      <c r="AC207" s="82">
        <f t="shared" si="134"/>
        <v>-1</v>
      </c>
      <c r="AD207" s="69">
        <f t="shared" si="104"/>
        <v>1118.8055555555557</v>
      </c>
      <c r="AE207" s="69">
        <f t="shared" si="132"/>
        <v>0</v>
      </c>
      <c r="AF207" s="109">
        <f t="shared" si="105"/>
        <v>0</v>
      </c>
      <c r="AG207" s="69">
        <f t="shared" si="106"/>
        <v>0</v>
      </c>
      <c r="AH207" s="69">
        <f t="shared" si="107"/>
        <v>8950.4444444444453</v>
      </c>
      <c r="AI207" s="70">
        <f t="shared" si="108"/>
        <v>8950.4444444444453</v>
      </c>
      <c r="AJ207" s="70">
        <f t="shared" si="109"/>
        <v>31326.555555555555</v>
      </c>
      <c r="AK207" s="70">
        <f t="shared" si="110"/>
        <v>13425.666666666668</v>
      </c>
      <c r="AL207" s="72">
        <f t="shared" si="111"/>
        <v>22376.111111111113</v>
      </c>
      <c r="AM207" s="74">
        <f t="shared" si="112"/>
        <v>17900.888888888887</v>
      </c>
      <c r="AO207" s="74">
        <f t="shared" si="113"/>
        <v>-31326.555555555555</v>
      </c>
      <c r="AP207" s="72">
        <f t="shared" si="114"/>
        <v>-375918.66666666663</v>
      </c>
      <c r="AQ207" s="73">
        <f t="shared" si="133"/>
        <v>-375918.66666666663</v>
      </c>
      <c r="AR207" s="74">
        <f t="shared" si="140"/>
        <v>-125306.2222222222</v>
      </c>
      <c r="AT207" s="73"/>
      <c r="AU207" s="73"/>
      <c r="AW207" s="75">
        <f t="shared" si="115"/>
        <v>13425.666666666668</v>
      </c>
      <c r="AX207" s="76">
        <f t="shared" si="121"/>
        <v>35801.777777777781</v>
      </c>
      <c r="AY207" s="77">
        <f t="shared" si="116"/>
        <v>4475.222222222219</v>
      </c>
      <c r="AZ207" s="75">
        <v>4475</v>
      </c>
      <c r="BA207" s="76">
        <f t="shared" si="122"/>
        <v>40276.777777777781</v>
      </c>
      <c r="BB207" s="77">
        <f t="shared" si="137"/>
        <v>0.22222222221898846</v>
      </c>
    </row>
    <row r="208" spans="1:54" s="5" customFormat="1" ht="12.75">
      <c r="A208" s="144">
        <v>8</v>
      </c>
      <c r="B208" s="67" t="s">
        <v>183</v>
      </c>
      <c r="C208" s="67">
        <v>13</v>
      </c>
      <c r="D208" s="67" t="s">
        <v>62</v>
      </c>
      <c r="E208" s="67" t="s">
        <v>224</v>
      </c>
      <c r="F208" s="67" t="s">
        <v>225</v>
      </c>
      <c r="G208" s="67">
        <v>1000000899</v>
      </c>
      <c r="H208" s="67" t="s">
        <v>65</v>
      </c>
      <c r="I208" s="67" t="s">
        <v>192</v>
      </c>
      <c r="J208" s="67"/>
      <c r="K208" s="65">
        <v>43243</v>
      </c>
      <c r="L208" s="65">
        <v>42613</v>
      </c>
      <c r="M208" s="65">
        <f t="shared" si="102"/>
        <v>45535</v>
      </c>
      <c r="N208" s="65">
        <v>42614</v>
      </c>
      <c r="O208" s="158" t="str">
        <f t="shared" si="138"/>
        <v>1</v>
      </c>
      <c r="P208" s="66">
        <f t="shared" si="127"/>
        <v>75</v>
      </c>
      <c r="Q208" s="162" t="str">
        <f>IF(R208=P208,"C",IF(P208+24=R208,"C24","T"))</f>
        <v>T</v>
      </c>
      <c r="R208" s="66"/>
      <c r="S208" s="67">
        <v>36</v>
      </c>
      <c r="T208" s="87">
        <v>40277</v>
      </c>
      <c r="U208" s="69">
        <f t="shared" si="128"/>
        <v>5</v>
      </c>
      <c r="V208" s="69">
        <f t="shared" si="129"/>
        <v>2018</v>
      </c>
      <c r="W208" s="69"/>
      <c r="X208" s="69"/>
      <c r="Y208" s="69">
        <f>+([1]Curico!D$5-V208)*12+[1]Curico!C$5-U208+1</f>
        <v>8</v>
      </c>
      <c r="Z208" s="70">
        <f t="shared" si="117"/>
        <v>20</v>
      </c>
      <c r="AA208" s="70">
        <f t="shared" si="117"/>
        <v>32</v>
      </c>
      <c r="AB208" s="70">
        <f t="shared" si="139"/>
        <v>37</v>
      </c>
      <c r="AC208" s="82">
        <f t="shared" si="134"/>
        <v>-1</v>
      </c>
      <c r="AD208" s="69">
        <f t="shared" si="104"/>
        <v>1118.8055555555557</v>
      </c>
      <c r="AE208" s="69">
        <f t="shared" si="132"/>
        <v>0</v>
      </c>
      <c r="AF208" s="109">
        <f t="shared" si="105"/>
        <v>0</v>
      </c>
      <c r="AG208" s="69">
        <f t="shared" si="106"/>
        <v>0</v>
      </c>
      <c r="AH208" s="69">
        <f t="shared" si="107"/>
        <v>8950.4444444444453</v>
      </c>
      <c r="AI208" s="70">
        <f t="shared" si="108"/>
        <v>8950.4444444444453</v>
      </c>
      <c r="AJ208" s="70">
        <f t="shared" si="109"/>
        <v>31326.555555555555</v>
      </c>
      <c r="AK208" s="70">
        <f t="shared" si="110"/>
        <v>13425.666666666668</v>
      </c>
      <c r="AL208" s="72">
        <f t="shared" si="111"/>
        <v>22376.111111111113</v>
      </c>
      <c r="AM208" s="74">
        <f t="shared" si="112"/>
        <v>17900.888888888887</v>
      </c>
      <c r="AO208" s="74">
        <f t="shared" si="113"/>
        <v>-31326.555555555555</v>
      </c>
      <c r="AP208" s="72">
        <f t="shared" si="114"/>
        <v>-375918.66666666663</v>
      </c>
      <c r="AQ208" s="73">
        <f t="shared" si="133"/>
        <v>-375918.66666666663</v>
      </c>
      <c r="AR208" s="74">
        <f t="shared" si="140"/>
        <v>-125306.2222222222</v>
      </c>
      <c r="AT208" s="73"/>
      <c r="AU208" s="73"/>
      <c r="AW208" s="75">
        <f t="shared" si="115"/>
        <v>13425.666666666668</v>
      </c>
      <c r="AX208" s="76">
        <f t="shared" si="121"/>
        <v>35801.777777777781</v>
      </c>
      <c r="AY208" s="77">
        <f t="shared" si="116"/>
        <v>4475.222222222219</v>
      </c>
      <c r="AZ208" s="75">
        <v>4475</v>
      </c>
      <c r="BA208" s="76">
        <f t="shared" si="122"/>
        <v>40276.777777777781</v>
      </c>
      <c r="BB208" s="77">
        <f t="shared" si="137"/>
        <v>0.22222222221898846</v>
      </c>
    </row>
    <row r="209" spans="1:54" s="5" customFormat="1" ht="12.75">
      <c r="A209" s="144">
        <v>8</v>
      </c>
      <c r="B209" s="67" t="s">
        <v>183</v>
      </c>
      <c r="C209" s="67">
        <v>13</v>
      </c>
      <c r="D209" s="67" t="s">
        <v>62</v>
      </c>
      <c r="E209" s="67" t="s">
        <v>224</v>
      </c>
      <c r="F209" s="67" t="s">
        <v>225</v>
      </c>
      <c r="G209" s="67">
        <v>1000000899</v>
      </c>
      <c r="H209" s="67" t="s">
        <v>65</v>
      </c>
      <c r="I209" s="67" t="s">
        <v>192</v>
      </c>
      <c r="J209" s="67"/>
      <c r="K209" s="65">
        <v>43243</v>
      </c>
      <c r="L209" s="65">
        <v>42613</v>
      </c>
      <c r="M209" s="65">
        <f t="shared" si="102"/>
        <v>45535</v>
      </c>
      <c r="N209" s="65">
        <v>42614</v>
      </c>
      <c r="O209" s="158" t="str">
        <f t="shared" si="138"/>
        <v>1</v>
      </c>
      <c r="P209" s="66">
        <f t="shared" si="127"/>
        <v>75</v>
      </c>
      <c r="Q209" s="162" t="str">
        <f>IF(R209=P209,"C",IF(P209+24=R209,"C24","T"))</f>
        <v>T</v>
      </c>
      <c r="R209" s="66"/>
      <c r="S209" s="67">
        <v>36</v>
      </c>
      <c r="T209" s="87">
        <v>40277</v>
      </c>
      <c r="U209" s="69">
        <f t="shared" si="128"/>
        <v>5</v>
      </c>
      <c r="V209" s="69">
        <f t="shared" si="129"/>
        <v>2018</v>
      </c>
      <c r="W209" s="69"/>
      <c r="X209" s="69"/>
      <c r="Y209" s="69">
        <f>+([1]Curico!D$5-V209)*12+[1]Curico!C$5-U209+1</f>
        <v>8</v>
      </c>
      <c r="Z209" s="70">
        <f t="shared" si="117"/>
        <v>20</v>
      </c>
      <c r="AA209" s="70">
        <f t="shared" si="117"/>
        <v>32</v>
      </c>
      <c r="AB209" s="70">
        <f t="shared" si="139"/>
        <v>37</v>
      </c>
      <c r="AC209" s="82">
        <f t="shared" si="134"/>
        <v>-1</v>
      </c>
      <c r="AD209" s="69">
        <f t="shared" si="104"/>
        <v>1118.8055555555557</v>
      </c>
      <c r="AE209" s="69">
        <f t="shared" si="132"/>
        <v>0</v>
      </c>
      <c r="AF209" s="109">
        <f t="shared" si="105"/>
        <v>0</v>
      </c>
      <c r="AG209" s="69">
        <f t="shared" si="106"/>
        <v>0</v>
      </c>
      <c r="AH209" s="69">
        <f t="shared" si="107"/>
        <v>8950.4444444444453</v>
      </c>
      <c r="AI209" s="70">
        <f t="shared" si="108"/>
        <v>8950.4444444444453</v>
      </c>
      <c r="AJ209" s="70">
        <f t="shared" si="109"/>
        <v>31326.555555555555</v>
      </c>
      <c r="AK209" s="70">
        <f t="shared" si="110"/>
        <v>13425.666666666668</v>
      </c>
      <c r="AL209" s="72">
        <f t="shared" si="111"/>
        <v>22376.111111111113</v>
      </c>
      <c r="AM209" s="74">
        <f t="shared" si="112"/>
        <v>17900.888888888887</v>
      </c>
      <c r="AO209" s="74">
        <f t="shared" si="113"/>
        <v>-31326.555555555555</v>
      </c>
      <c r="AP209" s="72">
        <f t="shared" si="114"/>
        <v>-375918.66666666663</v>
      </c>
      <c r="AQ209" s="73">
        <f t="shared" si="133"/>
        <v>-375918.66666666663</v>
      </c>
      <c r="AR209" s="74">
        <f t="shared" si="140"/>
        <v>-125306.2222222222</v>
      </c>
      <c r="AT209" s="73"/>
      <c r="AU209" s="73"/>
      <c r="AW209" s="75">
        <f t="shared" si="115"/>
        <v>13425.666666666668</v>
      </c>
      <c r="AX209" s="76">
        <f t="shared" si="121"/>
        <v>35801.777777777781</v>
      </c>
      <c r="AY209" s="77">
        <f t="shared" si="116"/>
        <v>4475.222222222219</v>
      </c>
      <c r="AZ209" s="75">
        <v>4475</v>
      </c>
      <c r="BA209" s="76">
        <f t="shared" si="122"/>
        <v>40276.777777777781</v>
      </c>
      <c r="BB209" s="77">
        <f t="shared" si="137"/>
        <v>0.22222222221898846</v>
      </c>
    </row>
    <row r="210" spans="1:54" s="5" customFormat="1" ht="12.75">
      <c r="A210" s="144">
        <v>8</v>
      </c>
      <c r="B210" s="67" t="s">
        <v>183</v>
      </c>
      <c r="C210" s="67">
        <v>13</v>
      </c>
      <c r="D210" s="67" t="s">
        <v>62</v>
      </c>
      <c r="E210" s="67" t="s">
        <v>224</v>
      </c>
      <c r="F210" s="67" t="s">
        <v>225</v>
      </c>
      <c r="G210" s="67">
        <v>1000000899</v>
      </c>
      <c r="H210" s="67" t="s">
        <v>65</v>
      </c>
      <c r="I210" s="67" t="s">
        <v>192</v>
      </c>
      <c r="J210" s="67"/>
      <c r="K210" s="65">
        <v>43243</v>
      </c>
      <c r="L210" s="65">
        <v>42613</v>
      </c>
      <c r="M210" s="65">
        <f t="shared" si="102"/>
        <v>45535</v>
      </c>
      <c r="N210" s="65">
        <v>42614</v>
      </c>
      <c r="O210" s="158" t="str">
        <f t="shared" si="138"/>
        <v>1</v>
      </c>
      <c r="P210" s="66">
        <f t="shared" si="127"/>
        <v>75</v>
      </c>
      <c r="Q210" s="162" t="str">
        <f>IF(R210=P210,"C",IF(P210+24=R210,"C24","T"))</f>
        <v>T</v>
      </c>
      <c r="R210" s="66"/>
      <c r="S210" s="67">
        <v>36</v>
      </c>
      <c r="T210" s="87">
        <v>40277</v>
      </c>
      <c r="U210" s="69">
        <f t="shared" si="128"/>
        <v>5</v>
      </c>
      <c r="V210" s="69">
        <f t="shared" si="129"/>
        <v>2018</v>
      </c>
      <c r="W210" s="69"/>
      <c r="X210" s="69"/>
      <c r="Y210" s="69">
        <f>+([1]Curico!D$5-V210)*12+[1]Curico!C$5-U210+1</f>
        <v>8</v>
      </c>
      <c r="Z210" s="70">
        <f t="shared" si="117"/>
        <v>20</v>
      </c>
      <c r="AA210" s="70">
        <f t="shared" si="117"/>
        <v>32</v>
      </c>
      <c r="AB210" s="70">
        <f t="shared" si="139"/>
        <v>37</v>
      </c>
      <c r="AC210" s="82">
        <f t="shared" si="134"/>
        <v>-1</v>
      </c>
      <c r="AD210" s="69">
        <f t="shared" si="104"/>
        <v>1118.8055555555557</v>
      </c>
      <c r="AE210" s="69">
        <f t="shared" si="132"/>
        <v>0</v>
      </c>
      <c r="AF210" s="109">
        <f t="shared" si="105"/>
        <v>0</v>
      </c>
      <c r="AG210" s="69">
        <f t="shared" si="106"/>
        <v>0</v>
      </c>
      <c r="AH210" s="69">
        <f t="shared" si="107"/>
        <v>8950.4444444444453</v>
      </c>
      <c r="AI210" s="70">
        <f t="shared" si="108"/>
        <v>8950.4444444444453</v>
      </c>
      <c r="AJ210" s="70">
        <f t="shared" si="109"/>
        <v>31326.555555555555</v>
      </c>
      <c r="AK210" s="70">
        <f t="shared" si="110"/>
        <v>13425.666666666668</v>
      </c>
      <c r="AL210" s="72">
        <f t="shared" si="111"/>
        <v>22376.111111111113</v>
      </c>
      <c r="AM210" s="74">
        <f t="shared" si="112"/>
        <v>17900.888888888887</v>
      </c>
      <c r="AO210" s="74">
        <f t="shared" si="113"/>
        <v>-31326.555555555555</v>
      </c>
      <c r="AP210" s="72">
        <f t="shared" si="114"/>
        <v>-375918.66666666663</v>
      </c>
      <c r="AQ210" s="73">
        <f t="shared" si="133"/>
        <v>-375918.66666666663</v>
      </c>
      <c r="AR210" s="74">
        <f t="shared" si="140"/>
        <v>-125306.2222222222</v>
      </c>
      <c r="AT210" s="73"/>
      <c r="AU210" s="73"/>
      <c r="AW210" s="75">
        <f t="shared" si="115"/>
        <v>13425.666666666668</v>
      </c>
      <c r="AX210" s="76">
        <f t="shared" si="121"/>
        <v>35801.777777777781</v>
      </c>
      <c r="AY210" s="77">
        <f t="shared" si="116"/>
        <v>4475.222222222219</v>
      </c>
      <c r="AZ210" s="75">
        <v>4475</v>
      </c>
      <c r="BA210" s="76">
        <f t="shared" si="122"/>
        <v>40276.777777777781</v>
      </c>
      <c r="BB210" s="77">
        <f t="shared" si="137"/>
        <v>0.22222222221898846</v>
      </c>
    </row>
    <row r="211" spans="1:54" s="5" customFormat="1" ht="12.75">
      <c r="A211" s="144">
        <v>8</v>
      </c>
      <c r="B211" s="67" t="s">
        <v>183</v>
      </c>
      <c r="C211" s="67">
        <v>13</v>
      </c>
      <c r="D211" s="67" t="s">
        <v>62</v>
      </c>
      <c r="E211" s="67" t="s">
        <v>224</v>
      </c>
      <c r="F211" s="67" t="s">
        <v>225</v>
      </c>
      <c r="G211" s="67">
        <v>1000000899</v>
      </c>
      <c r="H211" s="67" t="s">
        <v>65</v>
      </c>
      <c r="I211" s="67" t="s">
        <v>192</v>
      </c>
      <c r="J211" s="67"/>
      <c r="K211" s="65">
        <v>43243</v>
      </c>
      <c r="L211" s="65">
        <v>42613</v>
      </c>
      <c r="M211" s="65">
        <f t="shared" si="102"/>
        <v>45535</v>
      </c>
      <c r="N211" s="65">
        <v>42614</v>
      </c>
      <c r="O211" s="158" t="str">
        <f t="shared" si="138"/>
        <v>1</v>
      </c>
      <c r="P211" s="66">
        <f t="shared" si="127"/>
        <v>75</v>
      </c>
      <c r="Q211" s="162" t="str">
        <f>IF(R211=P211,"C",IF(P211+24=R211,"C24","T"))</f>
        <v>T</v>
      </c>
      <c r="R211" s="66"/>
      <c r="S211" s="67">
        <v>36</v>
      </c>
      <c r="T211" s="87">
        <v>40277</v>
      </c>
      <c r="U211" s="69">
        <f t="shared" si="128"/>
        <v>5</v>
      </c>
      <c r="V211" s="69">
        <f t="shared" si="129"/>
        <v>2018</v>
      </c>
      <c r="W211" s="69"/>
      <c r="X211" s="69"/>
      <c r="Y211" s="69">
        <f>+([1]Curico!D$5-V211)*12+[1]Curico!C$5-U211+1</f>
        <v>8</v>
      </c>
      <c r="Z211" s="70">
        <f t="shared" si="117"/>
        <v>20</v>
      </c>
      <c r="AA211" s="70">
        <f t="shared" si="117"/>
        <v>32</v>
      </c>
      <c r="AB211" s="70">
        <f t="shared" si="139"/>
        <v>37</v>
      </c>
      <c r="AC211" s="82">
        <f t="shared" si="134"/>
        <v>-1</v>
      </c>
      <c r="AD211" s="69">
        <f t="shared" si="104"/>
        <v>1118.8055555555557</v>
      </c>
      <c r="AE211" s="69">
        <f t="shared" si="132"/>
        <v>0</v>
      </c>
      <c r="AF211" s="109">
        <f t="shared" si="105"/>
        <v>0</v>
      </c>
      <c r="AG211" s="69">
        <f t="shared" si="106"/>
        <v>0</v>
      </c>
      <c r="AH211" s="69">
        <f t="shared" si="107"/>
        <v>8950.4444444444453</v>
      </c>
      <c r="AI211" s="70">
        <f t="shared" si="108"/>
        <v>8950.4444444444453</v>
      </c>
      <c r="AJ211" s="70">
        <f t="shared" si="109"/>
        <v>31326.555555555555</v>
      </c>
      <c r="AK211" s="70">
        <f t="shared" si="110"/>
        <v>13425.666666666668</v>
      </c>
      <c r="AL211" s="72">
        <f t="shared" si="111"/>
        <v>22376.111111111113</v>
      </c>
      <c r="AM211" s="74">
        <f t="shared" si="112"/>
        <v>17900.888888888887</v>
      </c>
      <c r="AO211" s="74">
        <f t="shared" si="113"/>
        <v>-31326.555555555555</v>
      </c>
      <c r="AP211" s="72">
        <f t="shared" si="114"/>
        <v>-375918.66666666663</v>
      </c>
      <c r="AQ211" s="73">
        <f t="shared" si="133"/>
        <v>-375918.66666666663</v>
      </c>
      <c r="AR211" s="74">
        <f t="shared" si="140"/>
        <v>-125306.2222222222</v>
      </c>
      <c r="AT211" s="73"/>
      <c r="AU211" s="73"/>
      <c r="AW211" s="75">
        <f t="shared" si="115"/>
        <v>13425.666666666668</v>
      </c>
      <c r="AX211" s="76">
        <f t="shared" si="121"/>
        <v>35801.777777777781</v>
      </c>
      <c r="AY211" s="77">
        <f t="shared" si="116"/>
        <v>4475.222222222219</v>
      </c>
      <c r="AZ211" s="75">
        <v>4475</v>
      </c>
      <c r="BA211" s="76">
        <f t="shared" si="122"/>
        <v>40276.777777777781</v>
      </c>
      <c r="BB211" s="77">
        <f t="shared" si="137"/>
        <v>0.22222222221898846</v>
      </c>
    </row>
    <row r="212" spans="1:54" s="5" customFormat="1" ht="12.75">
      <c r="A212" s="144">
        <v>8</v>
      </c>
      <c r="B212" s="67" t="s">
        <v>183</v>
      </c>
      <c r="C212" s="67">
        <v>13</v>
      </c>
      <c r="D212" s="67" t="s">
        <v>62</v>
      </c>
      <c r="E212" s="67" t="s">
        <v>224</v>
      </c>
      <c r="F212" s="67" t="s">
        <v>225</v>
      </c>
      <c r="G212" s="67">
        <v>1000000899</v>
      </c>
      <c r="H212" s="67" t="s">
        <v>65</v>
      </c>
      <c r="I212" s="67" t="s">
        <v>192</v>
      </c>
      <c r="J212" s="67"/>
      <c r="K212" s="65">
        <v>43243</v>
      </c>
      <c r="L212" s="65">
        <v>42613</v>
      </c>
      <c r="M212" s="65">
        <f t="shared" si="102"/>
        <v>45535</v>
      </c>
      <c r="N212" s="65">
        <v>42614</v>
      </c>
      <c r="O212" s="158" t="str">
        <f t="shared" si="138"/>
        <v>1</v>
      </c>
      <c r="P212" s="66">
        <f t="shared" si="127"/>
        <v>75</v>
      </c>
      <c r="Q212" s="162" t="str">
        <f>IF(R212=P212,"C",IF(P212+24=R212,"C24","T"))</f>
        <v>T</v>
      </c>
      <c r="R212" s="66"/>
      <c r="S212" s="67">
        <v>36</v>
      </c>
      <c r="T212" s="87">
        <v>40277</v>
      </c>
      <c r="U212" s="69">
        <f t="shared" si="128"/>
        <v>5</v>
      </c>
      <c r="V212" s="69">
        <f t="shared" si="129"/>
        <v>2018</v>
      </c>
      <c r="W212" s="69"/>
      <c r="X212" s="69"/>
      <c r="Y212" s="69">
        <f>+([1]Curico!D$5-V212)*12+[1]Curico!C$5-U212+1</f>
        <v>8</v>
      </c>
      <c r="Z212" s="70">
        <f t="shared" si="117"/>
        <v>20</v>
      </c>
      <c r="AA212" s="70">
        <f t="shared" si="117"/>
        <v>32</v>
      </c>
      <c r="AB212" s="70">
        <f t="shared" si="139"/>
        <v>37</v>
      </c>
      <c r="AC212" s="82">
        <f t="shared" si="134"/>
        <v>-1</v>
      </c>
      <c r="AD212" s="69">
        <f t="shared" si="104"/>
        <v>1118.8055555555557</v>
      </c>
      <c r="AE212" s="69">
        <f t="shared" si="132"/>
        <v>0</v>
      </c>
      <c r="AF212" s="109">
        <f t="shared" si="105"/>
        <v>0</v>
      </c>
      <c r="AG212" s="69">
        <f t="shared" si="106"/>
        <v>0</v>
      </c>
      <c r="AH212" s="69">
        <f t="shared" si="107"/>
        <v>8950.4444444444453</v>
      </c>
      <c r="AI212" s="70">
        <f t="shared" si="108"/>
        <v>8950.4444444444453</v>
      </c>
      <c r="AJ212" s="70">
        <f t="shared" si="109"/>
        <v>31326.555555555555</v>
      </c>
      <c r="AK212" s="70">
        <f t="shared" si="110"/>
        <v>13425.666666666668</v>
      </c>
      <c r="AL212" s="72">
        <f t="shared" si="111"/>
        <v>22376.111111111113</v>
      </c>
      <c r="AM212" s="74">
        <f t="shared" si="112"/>
        <v>17900.888888888887</v>
      </c>
      <c r="AO212" s="74">
        <f t="shared" si="113"/>
        <v>-31326.555555555555</v>
      </c>
      <c r="AP212" s="72">
        <f t="shared" si="114"/>
        <v>-375918.66666666663</v>
      </c>
      <c r="AQ212" s="73">
        <f t="shared" si="133"/>
        <v>-375918.66666666663</v>
      </c>
      <c r="AR212" s="74">
        <f t="shared" si="140"/>
        <v>-125306.2222222222</v>
      </c>
      <c r="AT212" s="73"/>
      <c r="AU212" s="73"/>
      <c r="AW212" s="75">
        <f t="shared" si="115"/>
        <v>13425.666666666668</v>
      </c>
      <c r="AX212" s="76">
        <f t="shared" si="121"/>
        <v>35801.777777777781</v>
      </c>
      <c r="AY212" s="77">
        <f t="shared" si="116"/>
        <v>4475.222222222219</v>
      </c>
      <c r="AZ212" s="75">
        <v>4475</v>
      </c>
      <c r="BA212" s="76">
        <f t="shared" si="122"/>
        <v>40276.777777777781</v>
      </c>
      <c r="BB212" s="77">
        <f t="shared" si="137"/>
        <v>0.22222222221898846</v>
      </c>
    </row>
    <row r="213" spans="1:54" s="5" customFormat="1" ht="12.75">
      <c r="A213" s="144">
        <v>8</v>
      </c>
      <c r="B213" s="67" t="s">
        <v>183</v>
      </c>
      <c r="C213" s="67">
        <v>13</v>
      </c>
      <c r="D213" s="67" t="s">
        <v>62</v>
      </c>
      <c r="E213" s="67" t="s">
        <v>224</v>
      </c>
      <c r="F213" s="67" t="s">
        <v>225</v>
      </c>
      <c r="G213" s="67">
        <v>1000000899</v>
      </c>
      <c r="H213" s="67" t="s">
        <v>65</v>
      </c>
      <c r="I213" s="67" t="s">
        <v>192</v>
      </c>
      <c r="J213" s="67"/>
      <c r="K213" s="65">
        <v>43243</v>
      </c>
      <c r="L213" s="65">
        <v>42613</v>
      </c>
      <c r="M213" s="65">
        <f t="shared" si="102"/>
        <v>45535</v>
      </c>
      <c r="N213" s="65">
        <v>42614</v>
      </c>
      <c r="O213" s="158" t="str">
        <f t="shared" si="138"/>
        <v>1</v>
      </c>
      <c r="P213" s="66">
        <f t="shared" si="127"/>
        <v>75</v>
      </c>
      <c r="Q213" s="162" t="str">
        <f>IF(R213=P213,"C",IF(P213+24=R213,"C24","T"))</f>
        <v>T</v>
      </c>
      <c r="R213" s="66"/>
      <c r="S213" s="67">
        <v>36</v>
      </c>
      <c r="T213" s="87">
        <v>40277</v>
      </c>
      <c r="U213" s="69">
        <f t="shared" si="128"/>
        <v>5</v>
      </c>
      <c r="V213" s="69">
        <f t="shared" si="129"/>
        <v>2018</v>
      </c>
      <c r="W213" s="69"/>
      <c r="X213" s="69"/>
      <c r="Y213" s="69">
        <f>+([1]Curico!D$5-V213)*12+[1]Curico!C$5-U213+1</f>
        <v>8</v>
      </c>
      <c r="Z213" s="70">
        <f t="shared" si="117"/>
        <v>20</v>
      </c>
      <c r="AA213" s="70">
        <f t="shared" si="117"/>
        <v>32</v>
      </c>
      <c r="AB213" s="70">
        <f t="shared" si="139"/>
        <v>37</v>
      </c>
      <c r="AC213" s="82">
        <f t="shared" si="134"/>
        <v>-1</v>
      </c>
      <c r="AD213" s="69">
        <f t="shared" si="104"/>
        <v>1118.8055555555557</v>
      </c>
      <c r="AE213" s="69">
        <f t="shared" si="132"/>
        <v>0</v>
      </c>
      <c r="AF213" s="109">
        <f t="shared" si="105"/>
        <v>0</v>
      </c>
      <c r="AG213" s="69">
        <f t="shared" si="106"/>
        <v>0</v>
      </c>
      <c r="AH213" s="69">
        <f t="shared" si="107"/>
        <v>8950.4444444444453</v>
      </c>
      <c r="AI213" s="70">
        <f t="shared" si="108"/>
        <v>8950.4444444444453</v>
      </c>
      <c r="AJ213" s="70">
        <f t="shared" si="109"/>
        <v>31326.555555555555</v>
      </c>
      <c r="AK213" s="70">
        <f t="shared" si="110"/>
        <v>13425.666666666668</v>
      </c>
      <c r="AL213" s="72">
        <f t="shared" si="111"/>
        <v>22376.111111111113</v>
      </c>
      <c r="AM213" s="74">
        <f t="shared" si="112"/>
        <v>17900.888888888887</v>
      </c>
      <c r="AO213" s="74">
        <f t="shared" si="113"/>
        <v>-31326.555555555555</v>
      </c>
      <c r="AP213" s="72">
        <f t="shared" si="114"/>
        <v>-375918.66666666663</v>
      </c>
      <c r="AQ213" s="73">
        <f t="shared" si="133"/>
        <v>-375918.66666666663</v>
      </c>
      <c r="AR213" s="74">
        <f t="shared" si="140"/>
        <v>-125306.2222222222</v>
      </c>
      <c r="AT213" s="73"/>
      <c r="AU213" s="73"/>
      <c r="AW213" s="75">
        <f t="shared" si="115"/>
        <v>13425.666666666668</v>
      </c>
      <c r="AX213" s="76">
        <f t="shared" si="121"/>
        <v>35801.777777777781</v>
      </c>
      <c r="AY213" s="77">
        <f t="shared" si="116"/>
        <v>4475.222222222219</v>
      </c>
      <c r="AZ213" s="75">
        <v>4475</v>
      </c>
      <c r="BA213" s="76">
        <f t="shared" si="122"/>
        <v>40276.777777777781</v>
      </c>
      <c r="BB213" s="77">
        <f t="shared" si="137"/>
        <v>0.22222222221898846</v>
      </c>
    </row>
    <row r="214" spans="1:54" s="5" customFormat="1" ht="12.75">
      <c r="A214" s="144">
        <v>8</v>
      </c>
      <c r="B214" s="67" t="s">
        <v>183</v>
      </c>
      <c r="C214" s="67">
        <v>13</v>
      </c>
      <c r="D214" s="67" t="s">
        <v>62</v>
      </c>
      <c r="E214" s="67" t="s">
        <v>224</v>
      </c>
      <c r="F214" s="67" t="s">
        <v>225</v>
      </c>
      <c r="G214" s="67">
        <v>1000000899</v>
      </c>
      <c r="H214" s="67" t="s">
        <v>65</v>
      </c>
      <c r="I214" s="67" t="s">
        <v>192</v>
      </c>
      <c r="J214" s="67"/>
      <c r="K214" s="65">
        <v>43243</v>
      </c>
      <c r="L214" s="65">
        <v>42613</v>
      </c>
      <c r="M214" s="65">
        <f t="shared" si="102"/>
        <v>45535</v>
      </c>
      <c r="N214" s="65">
        <v>42614</v>
      </c>
      <c r="O214" s="158" t="str">
        <f t="shared" si="138"/>
        <v>1</v>
      </c>
      <c r="P214" s="66">
        <f t="shared" si="127"/>
        <v>75</v>
      </c>
      <c r="Q214" s="162" t="str">
        <f>IF(R214=P214,"C",IF(P214+24=R214,"C24","T"))</f>
        <v>T</v>
      </c>
      <c r="R214" s="66"/>
      <c r="S214" s="67">
        <v>36</v>
      </c>
      <c r="T214" s="87">
        <v>40277</v>
      </c>
      <c r="U214" s="69">
        <f t="shared" si="128"/>
        <v>5</v>
      </c>
      <c r="V214" s="69">
        <f t="shared" si="129"/>
        <v>2018</v>
      </c>
      <c r="W214" s="69"/>
      <c r="X214" s="69"/>
      <c r="Y214" s="69">
        <f>+([1]Curico!D$5-V214)*12+[1]Curico!C$5-U214+1</f>
        <v>8</v>
      </c>
      <c r="Z214" s="70">
        <f t="shared" si="117"/>
        <v>20</v>
      </c>
      <c r="AA214" s="70">
        <f t="shared" si="117"/>
        <v>32</v>
      </c>
      <c r="AB214" s="70">
        <f t="shared" si="139"/>
        <v>37</v>
      </c>
      <c r="AC214" s="82">
        <f t="shared" si="134"/>
        <v>-1</v>
      </c>
      <c r="AD214" s="69">
        <f t="shared" si="104"/>
        <v>1118.8055555555557</v>
      </c>
      <c r="AE214" s="69">
        <f t="shared" si="132"/>
        <v>0</v>
      </c>
      <c r="AF214" s="109">
        <f t="shared" si="105"/>
        <v>0</v>
      </c>
      <c r="AG214" s="69">
        <f t="shared" si="106"/>
        <v>0</v>
      </c>
      <c r="AH214" s="69">
        <f t="shared" si="107"/>
        <v>8950.4444444444453</v>
      </c>
      <c r="AI214" s="70">
        <f t="shared" si="108"/>
        <v>8950.4444444444453</v>
      </c>
      <c r="AJ214" s="70">
        <f t="shared" si="109"/>
        <v>31326.555555555555</v>
      </c>
      <c r="AK214" s="70">
        <f t="shared" si="110"/>
        <v>13425.666666666668</v>
      </c>
      <c r="AL214" s="72">
        <f t="shared" si="111"/>
        <v>22376.111111111113</v>
      </c>
      <c r="AM214" s="74">
        <f t="shared" si="112"/>
        <v>17900.888888888887</v>
      </c>
      <c r="AO214" s="74">
        <f t="shared" si="113"/>
        <v>-31326.555555555555</v>
      </c>
      <c r="AP214" s="72">
        <f t="shared" si="114"/>
        <v>-375918.66666666663</v>
      </c>
      <c r="AQ214" s="73">
        <f t="shared" si="133"/>
        <v>-375918.66666666663</v>
      </c>
      <c r="AR214" s="74">
        <f t="shared" si="140"/>
        <v>-125306.2222222222</v>
      </c>
      <c r="AT214" s="73"/>
      <c r="AU214" s="73"/>
      <c r="AW214" s="75">
        <f t="shared" si="115"/>
        <v>13425.666666666668</v>
      </c>
      <c r="AX214" s="76">
        <f t="shared" si="121"/>
        <v>35801.777777777781</v>
      </c>
      <c r="AY214" s="77">
        <f t="shared" si="116"/>
        <v>4475.222222222219</v>
      </c>
      <c r="AZ214" s="75">
        <v>4475</v>
      </c>
      <c r="BA214" s="76">
        <f t="shared" si="122"/>
        <v>40276.777777777781</v>
      </c>
      <c r="BB214" s="77">
        <f t="shared" si="137"/>
        <v>0.22222222221898846</v>
      </c>
    </row>
    <row r="215" spans="1:54" s="5" customFormat="1" ht="12.75">
      <c r="A215" s="144">
        <v>8</v>
      </c>
      <c r="B215" s="67" t="s">
        <v>183</v>
      </c>
      <c r="C215" s="67">
        <v>13</v>
      </c>
      <c r="D215" s="67" t="s">
        <v>62</v>
      </c>
      <c r="E215" s="67" t="s">
        <v>224</v>
      </c>
      <c r="F215" s="67" t="s">
        <v>225</v>
      </c>
      <c r="G215" s="67">
        <v>1000000899</v>
      </c>
      <c r="H215" s="67" t="s">
        <v>65</v>
      </c>
      <c r="I215" s="67" t="s">
        <v>192</v>
      </c>
      <c r="J215" s="67"/>
      <c r="K215" s="65">
        <v>43243</v>
      </c>
      <c r="L215" s="65">
        <v>42613</v>
      </c>
      <c r="M215" s="65">
        <f t="shared" si="102"/>
        <v>45535</v>
      </c>
      <c r="N215" s="65">
        <v>42614</v>
      </c>
      <c r="O215" s="158" t="str">
        <f t="shared" si="138"/>
        <v>1</v>
      </c>
      <c r="P215" s="66">
        <f t="shared" si="127"/>
        <v>75</v>
      </c>
      <c r="Q215" s="162" t="str">
        <f>IF(R215=P215,"C",IF(P215+24=R215,"C24","T"))</f>
        <v>T</v>
      </c>
      <c r="R215" s="66"/>
      <c r="S215" s="67">
        <v>36</v>
      </c>
      <c r="T215" s="87">
        <v>40277</v>
      </c>
      <c r="U215" s="69">
        <f t="shared" si="128"/>
        <v>5</v>
      </c>
      <c r="V215" s="69">
        <f t="shared" si="129"/>
        <v>2018</v>
      </c>
      <c r="W215" s="69"/>
      <c r="X215" s="69"/>
      <c r="Y215" s="69">
        <f>+([1]Curico!D$5-V215)*12+[1]Curico!C$5-U215+1</f>
        <v>8</v>
      </c>
      <c r="Z215" s="70">
        <f t="shared" si="117"/>
        <v>20</v>
      </c>
      <c r="AA215" s="70">
        <f t="shared" si="117"/>
        <v>32</v>
      </c>
      <c r="AB215" s="70">
        <f t="shared" si="139"/>
        <v>37</v>
      </c>
      <c r="AC215" s="82">
        <f t="shared" si="134"/>
        <v>-1</v>
      </c>
      <c r="AD215" s="69">
        <f t="shared" si="104"/>
        <v>1118.8055555555557</v>
      </c>
      <c r="AE215" s="69">
        <f t="shared" si="132"/>
        <v>0</v>
      </c>
      <c r="AF215" s="109">
        <f t="shared" si="105"/>
        <v>0</v>
      </c>
      <c r="AG215" s="69">
        <f t="shared" si="106"/>
        <v>0</v>
      </c>
      <c r="AH215" s="69">
        <f t="shared" si="107"/>
        <v>8950.4444444444453</v>
      </c>
      <c r="AI215" s="70">
        <f t="shared" si="108"/>
        <v>8950.4444444444453</v>
      </c>
      <c r="AJ215" s="70">
        <f t="shared" si="109"/>
        <v>31326.555555555555</v>
      </c>
      <c r="AK215" s="70">
        <f t="shared" si="110"/>
        <v>13425.666666666668</v>
      </c>
      <c r="AL215" s="72">
        <f t="shared" si="111"/>
        <v>22376.111111111113</v>
      </c>
      <c r="AM215" s="74">
        <f t="shared" si="112"/>
        <v>17900.888888888887</v>
      </c>
      <c r="AO215" s="74">
        <f t="shared" si="113"/>
        <v>-31326.555555555555</v>
      </c>
      <c r="AP215" s="72">
        <f t="shared" si="114"/>
        <v>-375918.66666666663</v>
      </c>
      <c r="AQ215" s="73">
        <f t="shared" si="133"/>
        <v>-375918.66666666663</v>
      </c>
      <c r="AR215" s="74">
        <f t="shared" si="140"/>
        <v>-125306.2222222222</v>
      </c>
      <c r="AT215" s="73"/>
      <c r="AU215" s="73"/>
      <c r="AW215" s="75">
        <f t="shared" si="115"/>
        <v>13425.666666666668</v>
      </c>
      <c r="AX215" s="76">
        <f t="shared" si="121"/>
        <v>35801.777777777781</v>
      </c>
      <c r="AY215" s="77">
        <f t="shared" si="116"/>
        <v>4475.222222222219</v>
      </c>
      <c r="AZ215" s="75">
        <v>4475</v>
      </c>
      <c r="BA215" s="76">
        <f t="shared" si="122"/>
        <v>40276.777777777781</v>
      </c>
      <c r="BB215" s="77">
        <f t="shared" si="137"/>
        <v>0.22222222221898846</v>
      </c>
    </row>
    <row r="216" spans="1:54" s="5" customFormat="1" ht="12.75">
      <c r="A216" s="144">
        <v>8</v>
      </c>
      <c r="B216" s="67" t="s">
        <v>183</v>
      </c>
      <c r="C216" s="67">
        <v>13</v>
      </c>
      <c r="D216" s="67" t="s">
        <v>62</v>
      </c>
      <c r="E216" s="67" t="s">
        <v>224</v>
      </c>
      <c r="F216" s="67" t="s">
        <v>225</v>
      </c>
      <c r="G216" s="67">
        <v>1000000899</v>
      </c>
      <c r="H216" s="67" t="s">
        <v>65</v>
      </c>
      <c r="I216" s="67" t="s">
        <v>192</v>
      </c>
      <c r="J216" s="67"/>
      <c r="K216" s="65">
        <v>43243</v>
      </c>
      <c r="L216" s="65">
        <v>42613</v>
      </c>
      <c r="M216" s="65">
        <f t="shared" si="102"/>
        <v>45535</v>
      </c>
      <c r="N216" s="65">
        <v>42614</v>
      </c>
      <c r="O216" s="158" t="str">
        <f t="shared" si="138"/>
        <v>1</v>
      </c>
      <c r="P216" s="66">
        <f t="shared" si="127"/>
        <v>75</v>
      </c>
      <c r="Q216" s="162" t="str">
        <f>IF(R216=P216,"C",IF(P216+24=R216,"C24","T"))</f>
        <v>T</v>
      </c>
      <c r="R216" s="66"/>
      <c r="S216" s="67">
        <v>36</v>
      </c>
      <c r="T216" s="87">
        <v>40277</v>
      </c>
      <c r="U216" s="69">
        <f t="shared" si="128"/>
        <v>5</v>
      </c>
      <c r="V216" s="69">
        <f t="shared" si="129"/>
        <v>2018</v>
      </c>
      <c r="W216" s="69"/>
      <c r="X216" s="69"/>
      <c r="Y216" s="69">
        <f>+([1]Curico!D$5-V216)*12+[1]Curico!C$5-U216+1</f>
        <v>8</v>
      </c>
      <c r="Z216" s="70">
        <f t="shared" si="117"/>
        <v>20</v>
      </c>
      <c r="AA216" s="70">
        <f t="shared" si="117"/>
        <v>32</v>
      </c>
      <c r="AB216" s="70">
        <f t="shared" si="139"/>
        <v>37</v>
      </c>
      <c r="AC216" s="82">
        <f t="shared" si="134"/>
        <v>-1</v>
      </c>
      <c r="AD216" s="69">
        <f t="shared" si="104"/>
        <v>1118.8055555555557</v>
      </c>
      <c r="AE216" s="69">
        <f t="shared" si="132"/>
        <v>0</v>
      </c>
      <c r="AF216" s="109">
        <f t="shared" si="105"/>
        <v>0</v>
      </c>
      <c r="AG216" s="69">
        <f t="shared" si="106"/>
        <v>0</v>
      </c>
      <c r="AH216" s="69">
        <f t="shared" si="107"/>
        <v>8950.4444444444453</v>
      </c>
      <c r="AI216" s="70">
        <f t="shared" si="108"/>
        <v>8950.4444444444453</v>
      </c>
      <c r="AJ216" s="70">
        <f t="shared" si="109"/>
        <v>31326.555555555555</v>
      </c>
      <c r="AK216" s="70">
        <f t="shared" si="110"/>
        <v>13425.666666666668</v>
      </c>
      <c r="AL216" s="72">
        <f t="shared" si="111"/>
        <v>22376.111111111113</v>
      </c>
      <c r="AM216" s="74">
        <f t="shared" si="112"/>
        <v>17900.888888888887</v>
      </c>
      <c r="AO216" s="74">
        <f t="shared" si="113"/>
        <v>-31326.555555555555</v>
      </c>
      <c r="AP216" s="72">
        <f t="shared" si="114"/>
        <v>-375918.66666666663</v>
      </c>
      <c r="AQ216" s="73">
        <f t="shared" si="133"/>
        <v>-375918.66666666663</v>
      </c>
      <c r="AR216" s="74">
        <f t="shared" si="140"/>
        <v>-125306.2222222222</v>
      </c>
      <c r="AT216" s="73"/>
      <c r="AU216" s="73"/>
      <c r="AW216" s="75">
        <f t="shared" si="115"/>
        <v>13425.666666666668</v>
      </c>
      <c r="AX216" s="76">
        <f t="shared" si="121"/>
        <v>35801.777777777781</v>
      </c>
      <c r="AY216" s="77">
        <f t="shared" si="116"/>
        <v>4475.222222222219</v>
      </c>
      <c r="AZ216" s="75">
        <v>4475</v>
      </c>
      <c r="BA216" s="76">
        <f t="shared" si="122"/>
        <v>40276.777777777781</v>
      </c>
      <c r="BB216" s="77">
        <f t="shared" si="137"/>
        <v>0.22222222221898846</v>
      </c>
    </row>
    <row r="217" spans="1:54" s="5" customFormat="1" ht="12.75">
      <c r="A217" s="144">
        <v>8</v>
      </c>
      <c r="B217" s="67" t="s">
        <v>183</v>
      </c>
      <c r="C217" s="67">
        <v>16</v>
      </c>
      <c r="D217" s="67" t="s">
        <v>62</v>
      </c>
      <c r="E217" s="67" t="s">
        <v>226</v>
      </c>
      <c r="F217" s="67" t="s">
        <v>227</v>
      </c>
      <c r="G217" s="67" t="s">
        <v>228</v>
      </c>
      <c r="H217" s="67" t="s">
        <v>65</v>
      </c>
      <c r="I217" s="67" t="s">
        <v>192</v>
      </c>
      <c r="J217" s="67"/>
      <c r="K217" s="65">
        <v>42153</v>
      </c>
      <c r="L217" s="65">
        <v>42613</v>
      </c>
      <c r="M217" s="65">
        <f t="shared" si="102"/>
        <v>45535</v>
      </c>
      <c r="N217" s="65">
        <v>42614</v>
      </c>
      <c r="O217" s="158" t="str">
        <f t="shared" si="138"/>
        <v>1</v>
      </c>
      <c r="P217" s="66">
        <v>90</v>
      </c>
      <c r="Q217" s="162" t="str">
        <f>IF(R217=P217,"C",IF(P217+24=R217,"C24","T"))</f>
        <v>T</v>
      </c>
      <c r="R217" s="66"/>
      <c r="S217" s="67">
        <v>60</v>
      </c>
      <c r="T217" s="87">
        <f>4446*606.39</f>
        <v>2696009.94</v>
      </c>
      <c r="U217" s="69">
        <v>3</v>
      </c>
      <c r="V217" s="69">
        <v>2017</v>
      </c>
      <c r="W217" s="69"/>
      <c r="X217" s="69">
        <f>+([1]Curico!$D$3-V217)*12+[1]Curico!$C$3-U217+1</f>
        <v>10</v>
      </c>
      <c r="Y217" s="69">
        <f>+([1]Curico!D$5-V217)*12+[1]Curico!C$5-U217+1</f>
        <v>22</v>
      </c>
      <c r="Z217" s="70">
        <f t="shared" si="117"/>
        <v>34</v>
      </c>
      <c r="AA217" s="70">
        <f t="shared" si="117"/>
        <v>46</v>
      </c>
      <c r="AB217" s="70">
        <f t="shared" si="139"/>
        <v>51</v>
      </c>
      <c r="AC217" s="82">
        <f t="shared" si="134"/>
        <v>9</v>
      </c>
      <c r="AD217" s="69">
        <f t="shared" si="104"/>
        <v>44933.498999999996</v>
      </c>
      <c r="AE217" s="69">
        <f t="shared" ref="AE217:AE239" si="141">+(T217/S217)*W217</f>
        <v>0</v>
      </c>
      <c r="AF217" s="82">
        <f t="shared" si="105"/>
        <v>449334.99</v>
      </c>
      <c r="AG217" s="69">
        <f t="shared" si="106"/>
        <v>449334.99</v>
      </c>
      <c r="AH217" s="69">
        <f t="shared" si="107"/>
        <v>539201.9879999999</v>
      </c>
      <c r="AI217" s="70">
        <f t="shared" si="108"/>
        <v>988536.97799999989</v>
      </c>
      <c r="AJ217" s="70">
        <f t="shared" si="109"/>
        <v>1707472.9620000001</v>
      </c>
      <c r="AK217" s="70">
        <f t="shared" si="110"/>
        <v>539201.9879999999</v>
      </c>
      <c r="AL217" s="72">
        <f t="shared" si="111"/>
        <v>1527738.9659999998</v>
      </c>
      <c r="AM217" s="74">
        <f t="shared" si="112"/>
        <v>1168270.9740000002</v>
      </c>
      <c r="AO217" s="74">
        <f t="shared" si="113"/>
        <v>189719.21799999999</v>
      </c>
      <c r="AP217" s="72">
        <f t="shared" si="114"/>
        <v>2276630.6159999999</v>
      </c>
      <c r="AQ217" s="73">
        <f t="shared" ref="AQ217:AQ280" si="142">+(AJ217/AC217)*12</f>
        <v>2276630.6159999999</v>
      </c>
      <c r="AR217" s="74">
        <f>+AQ217</f>
        <v>2276630.6159999999</v>
      </c>
      <c r="AS217" s="74">
        <f>+(AR217/12)*2</f>
        <v>379438.43599999999</v>
      </c>
      <c r="AT217" s="73"/>
      <c r="AU217" s="73"/>
      <c r="AW217" s="75">
        <f t="shared" si="115"/>
        <v>539201.9879999999</v>
      </c>
      <c r="AX217" s="76">
        <f t="shared" si="121"/>
        <v>2066940.9539999997</v>
      </c>
      <c r="AY217" s="77">
        <f t="shared" si="116"/>
        <v>629068.98600000027</v>
      </c>
      <c r="AZ217" s="75">
        <f t="shared" si="136"/>
        <v>224667.495</v>
      </c>
      <c r="BA217" s="76">
        <f t="shared" si="122"/>
        <v>2291608.4489999996</v>
      </c>
      <c r="BB217" s="77">
        <f t="shared" si="137"/>
        <v>404401.49100000039</v>
      </c>
    </row>
    <row r="218" spans="1:54" s="5" customFormat="1" ht="12.75">
      <c r="A218" s="144">
        <v>8</v>
      </c>
      <c r="B218" s="67" t="s">
        <v>183</v>
      </c>
      <c r="C218" s="67">
        <v>16</v>
      </c>
      <c r="D218" s="67" t="s">
        <v>62</v>
      </c>
      <c r="E218" s="67" t="s">
        <v>229</v>
      </c>
      <c r="F218" s="67" t="s">
        <v>227</v>
      </c>
      <c r="G218" s="67" t="s">
        <v>228</v>
      </c>
      <c r="H218" s="67" t="s">
        <v>65</v>
      </c>
      <c r="I218" s="67" t="s">
        <v>192</v>
      </c>
      <c r="J218" s="67"/>
      <c r="K218" s="65">
        <v>42153</v>
      </c>
      <c r="L218" s="65">
        <v>42613</v>
      </c>
      <c r="M218" s="65">
        <f t="shared" ref="M218:M281" si="143">+EDATE(L218,96)</f>
        <v>45535</v>
      </c>
      <c r="N218" s="65">
        <v>42614</v>
      </c>
      <c r="O218" s="158" t="str">
        <f t="shared" si="138"/>
        <v>1</v>
      </c>
      <c r="P218" s="66">
        <v>90</v>
      </c>
      <c r="Q218" s="162" t="str">
        <f>IF(R218=P218,"C",IF(P218+24=R218,"C24","T"))</f>
        <v>T</v>
      </c>
      <c r="R218" s="66"/>
      <c r="S218" s="67">
        <v>60</v>
      </c>
      <c r="T218" s="87">
        <f>7214*606.39</f>
        <v>4374497.46</v>
      </c>
      <c r="U218" s="69">
        <v>3</v>
      </c>
      <c r="V218" s="69">
        <v>2017</v>
      </c>
      <c r="W218" s="69"/>
      <c r="X218" s="69">
        <f>+([1]Curico!$D$3-V218)*12+[1]Curico!$C$3-U218+1</f>
        <v>10</v>
      </c>
      <c r="Y218" s="69">
        <f>+([1]Curico!D$5-V218)*12+[1]Curico!C$5-U218+1</f>
        <v>22</v>
      </c>
      <c r="Z218" s="70">
        <f t="shared" si="117"/>
        <v>34</v>
      </c>
      <c r="AA218" s="70">
        <f t="shared" si="117"/>
        <v>46</v>
      </c>
      <c r="AB218" s="70">
        <f t="shared" si="139"/>
        <v>51</v>
      </c>
      <c r="AC218" s="82">
        <f t="shared" si="134"/>
        <v>9</v>
      </c>
      <c r="AD218" s="69">
        <f t="shared" ref="AD218:AD281" si="144">+T218/S218</f>
        <v>72908.290999999997</v>
      </c>
      <c r="AE218" s="69">
        <f t="shared" si="141"/>
        <v>0</v>
      </c>
      <c r="AF218" s="82">
        <f t="shared" ref="AF218:AF281" si="145">+(X218-W218)*AD218</f>
        <v>729082.90999999992</v>
      </c>
      <c r="AG218" s="69">
        <f t="shared" ref="AG218:AG281" si="146">+AE218+AF218</f>
        <v>729082.90999999992</v>
      </c>
      <c r="AH218" s="69">
        <f t="shared" ref="AH218:AH281" si="147">+(Y218-X218)*AD218</f>
        <v>874899.49199999997</v>
      </c>
      <c r="AI218" s="70">
        <f t="shared" ref="AI218:AI281" si="148">+AG218+AH218</f>
        <v>1603982.4019999998</v>
      </c>
      <c r="AJ218" s="70">
        <f t="shared" ref="AJ218:AJ281" si="149">+T218-AI218</f>
        <v>2770515.0580000002</v>
      </c>
      <c r="AK218" s="70">
        <f t="shared" ref="AK218:AK281" si="150">+(Z218-Y218)*AD218</f>
        <v>874899.49199999997</v>
      </c>
      <c r="AL218" s="72">
        <f t="shared" ref="AL218:AL281" si="151">+AI218+AK218</f>
        <v>2478881.8939999999</v>
      </c>
      <c r="AM218" s="74">
        <f t="shared" ref="AM218:AM281" si="152">+T218-AL218</f>
        <v>1895615.5660000001</v>
      </c>
      <c r="AO218" s="74">
        <f t="shared" ref="AO218:AO281" si="153">+(AJ218/AC218)*1</f>
        <v>307835.00644444447</v>
      </c>
      <c r="AP218" s="72">
        <f t="shared" ref="AP218:AP281" si="154">+(AJ218/AC218)*12</f>
        <v>3694020.0773333339</v>
      </c>
      <c r="AQ218" s="73">
        <f t="shared" si="142"/>
        <v>3694020.0773333339</v>
      </c>
      <c r="AR218" s="74">
        <f t="shared" ref="AR218:AR281" si="155">+AQ218</f>
        <v>3694020.0773333339</v>
      </c>
      <c r="AS218" s="74">
        <f t="shared" ref="AS218:AS281" si="156">+(AR218/12)*2</f>
        <v>615670.01288888894</v>
      </c>
      <c r="AT218" s="73"/>
      <c r="AU218" s="73"/>
      <c r="AW218" s="75">
        <f t="shared" ref="AW218:AW224" si="157">(AA218-Z218)*AD218</f>
        <v>874899.49199999997</v>
      </c>
      <c r="AX218" s="76">
        <f t="shared" si="121"/>
        <v>3353781.3859999999</v>
      </c>
      <c r="AY218" s="77">
        <f t="shared" ref="AY218:AY281" si="158">+T218-AX218</f>
        <v>1020716.074</v>
      </c>
      <c r="AZ218" s="75">
        <f t="shared" si="136"/>
        <v>364541.45499999996</v>
      </c>
      <c r="BA218" s="76">
        <f t="shared" si="122"/>
        <v>3718322.841</v>
      </c>
      <c r="BB218" s="77">
        <f t="shared" si="137"/>
        <v>656174.61899999995</v>
      </c>
    </row>
    <row r="219" spans="1:54" s="5" customFormat="1" ht="12.75">
      <c r="A219" s="144">
        <v>8</v>
      </c>
      <c r="B219" s="67" t="s">
        <v>183</v>
      </c>
      <c r="C219" s="67">
        <v>16</v>
      </c>
      <c r="D219" s="67" t="s">
        <v>62</v>
      </c>
      <c r="E219" s="67" t="s">
        <v>229</v>
      </c>
      <c r="F219" s="67" t="s">
        <v>227</v>
      </c>
      <c r="G219" s="67" t="s">
        <v>228</v>
      </c>
      <c r="H219" s="67" t="s">
        <v>65</v>
      </c>
      <c r="I219" s="67" t="s">
        <v>192</v>
      </c>
      <c r="J219" s="67"/>
      <c r="K219" s="65">
        <v>42153</v>
      </c>
      <c r="L219" s="65">
        <v>42613</v>
      </c>
      <c r="M219" s="65">
        <f t="shared" si="143"/>
        <v>45535</v>
      </c>
      <c r="N219" s="65">
        <v>42614</v>
      </c>
      <c r="O219" s="158" t="str">
        <f t="shared" si="138"/>
        <v>1</v>
      </c>
      <c r="P219" s="66">
        <v>90</v>
      </c>
      <c r="Q219" s="162" t="str">
        <f>IF(R219=P219,"C",IF(P219+24=R219,"C24","T"))</f>
        <v>T</v>
      </c>
      <c r="R219" s="66"/>
      <c r="S219" s="67">
        <v>60</v>
      </c>
      <c r="T219" s="87">
        <f>7214*606.39</f>
        <v>4374497.46</v>
      </c>
      <c r="U219" s="69">
        <v>3</v>
      </c>
      <c r="V219" s="69">
        <v>2017</v>
      </c>
      <c r="W219" s="69"/>
      <c r="X219" s="69">
        <f>+([1]Curico!$D$3-V219)*12+[1]Curico!$C$3-U219+1</f>
        <v>10</v>
      </c>
      <c r="Y219" s="69">
        <f>+([1]Curico!D$5-V219)*12+[1]Curico!C$5-U219+1</f>
        <v>22</v>
      </c>
      <c r="Z219" s="70">
        <f t="shared" ref="Z219:AA282" si="159">+Y219+12</f>
        <v>34</v>
      </c>
      <c r="AA219" s="70">
        <f t="shared" si="159"/>
        <v>46</v>
      </c>
      <c r="AB219" s="70">
        <f t="shared" si="139"/>
        <v>51</v>
      </c>
      <c r="AC219" s="82">
        <f t="shared" si="134"/>
        <v>9</v>
      </c>
      <c r="AD219" s="69">
        <f t="shared" si="144"/>
        <v>72908.290999999997</v>
      </c>
      <c r="AE219" s="69">
        <f t="shared" si="141"/>
        <v>0</v>
      </c>
      <c r="AF219" s="82">
        <f t="shared" si="145"/>
        <v>729082.90999999992</v>
      </c>
      <c r="AG219" s="69">
        <f t="shared" si="146"/>
        <v>729082.90999999992</v>
      </c>
      <c r="AH219" s="69">
        <f t="shared" si="147"/>
        <v>874899.49199999997</v>
      </c>
      <c r="AI219" s="70">
        <f t="shared" si="148"/>
        <v>1603982.4019999998</v>
      </c>
      <c r="AJ219" s="70">
        <f t="shared" si="149"/>
        <v>2770515.0580000002</v>
      </c>
      <c r="AK219" s="70">
        <f t="shared" si="150"/>
        <v>874899.49199999997</v>
      </c>
      <c r="AL219" s="72">
        <f t="shared" si="151"/>
        <v>2478881.8939999999</v>
      </c>
      <c r="AM219" s="74">
        <f t="shared" si="152"/>
        <v>1895615.5660000001</v>
      </c>
      <c r="AO219" s="74">
        <f t="shared" si="153"/>
        <v>307835.00644444447</v>
      </c>
      <c r="AP219" s="72">
        <f t="shared" si="154"/>
        <v>3694020.0773333339</v>
      </c>
      <c r="AQ219" s="73">
        <f t="shared" si="142"/>
        <v>3694020.0773333339</v>
      </c>
      <c r="AR219" s="74">
        <f t="shared" si="155"/>
        <v>3694020.0773333339</v>
      </c>
      <c r="AS219" s="74">
        <f t="shared" si="156"/>
        <v>615670.01288888894</v>
      </c>
      <c r="AT219" s="73"/>
      <c r="AU219" s="73"/>
      <c r="AW219" s="75">
        <f t="shared" si="157"/>
        <v>874899.49199999997</v>
      </c>
      <c r="AX219" s="76">
        <f t="shared" ref="AX219:AX282" si="160">+AL219+AW219</f>
        <v>3353781.3859999999</v>
      </c>
      <c r="AY219" s="77">
        <f t="shared" si="158"/>
        <v>1020716.074</v>
      </c>
      <c r="AZ219" s="75">
        <f t="shared" si="136"/>
        <v>364541.45499999996</v>
      </c>
      <c r="BA219" s="76">
        <f t="shared" ref="BA219:BA282" si="161">AX219+AZ219</f>
        <v>3718322.841</v>
      </c>
      <c r="BB219" s="77">
        <f t="shared" si="137"/>
        <v>656174.61899999995</v>
      </c>
    </row>
    <row r="220" spans="1:54" s="5" customFormat="1" ht="12.75">
      <c r="A220" s="144">
        <v>8</v>
      </c>
      <c r="B220" s="67" t="s">
        <v>183</v>
      </c>
      <c r="C220" s="67">
        <v>16</v>
      </c>
      <c r="D220" s="67" t="s">
        <v>62</v>
      </c>
      <c r="E220" s="67" t="s">
        <v>229</v>
      </c>
      <c r="F220" s="67" t="s">
        <v>227</v>
      </c>
      <c r="G220" s="67" t="s">
        <v>228</v>
      </c>
      <c r="H220" s="67" t="s">
        <v>65</v>
      </c>
      <c r="I220" s="67" t="s">
        <v>192</v>
      </c>
      <c r="J220" s="67"/>
      <c r="K220" s="65">
        <v>42153</v>
      </c>
      <c r="L220" s="65">
        <v>42613</v>
      </c>
      <c r="M220" s="65">
        <f t="shared" si="143"/>
        <v>45535</v>
      </c>
      <c r="N220" s="65">
        <v>42614</v>
      </c>
      <c r="O220" s="158" t="str">
        <f t="shared" si="138"/>
        <v>1</v>
      </c>
      <c r="P220" s="66">
        <v>90</v>
      </c>
      <c r="Q220" s="162" t="str">
        <f>IF(R220=P220,"C",IF(P220+24=R220,"C24","T"))</f>
        <v>T</v>
      </c>
      <c r="R220" s="66"/>
      <c r="S220" s="67">
        <v>60</v>
      </c>
      <c r="T220" s="87">
        <f>7214*606.39</f>
        <v>4374497.46</v>
      </c>
      <c r="U220" s="69">
        <v>3</v>
      </c>
      <c r="V220" s="69">
        <v>2017</v>
      </c>
      <c r="W220" s="69"/>
      <c r="X220" s="69">
        <f>+([1]Curico!$D$3-V220)*12+[1]Curico!$C$3-U220+1</f>
        <v>10</v>
      </c>
      <c r="Y220" s="69">
        <f>+([1]Curico!D$5-V220)*12+[1]Curico!C$5-U220+1</f>
        <v>22</v>
      </c>
      <c r="Z220" s="70">
        <f t="shared" si="159"/>
        <v>34</v>
      </c>
      <c r="AA220" s="70">
        <f t="shared" si="159"/>
        <v>46</v>
      </c>
      <c r="AB220" s="70">
        <f t="shared" si="139"/>
        <v>51</v>
      </c>
      <c r="AC220" s="82">
        <f t="shared" si="134"/>
        <v>9</v>
      </c>
      <c r="AD220" s="69">
        <f t="shared" si="144"/>
        <v>72908.290999999997</v>
      </c>
      <c r="AE220" s="69">
        <f t="shared" si="141"/>
        <v>0</v>
      </c>
      <c r="AF220" s="82">
        <f t="shared" si="145"/>
        <v>729082.90999999992</v>
      </c>
      <c r="AG220" s="69">
        <f t="shared" si="146"/>
        <v>729082.90999999992</v>
      </c>
      <c r="AH220" s="69">
        <f t="shared" si="147"/>
        <v>874899.49199999997</v>
      </c>
      <c r="AI220" s="70">
        <f t="shared" si="148"/>
        <v>1603982.4019999998</v>
      </c>
      <c r="AJ220" s="70">
        <f t="shared" si="149"/>
        <v>2770515.0580000002</v>
      </c>
      <c r="AK220" s="70">
        <f t="shared" si="150"/>
        <v>874899.49199999997</v>
      </c>
      <c r="AL220" s="72">
        <f t="shared" si="151"/>
        <v>2478881.8939999999</v>
      </c>
      <c r="AM220" s="74">
        <f t="shared" si="152"/>
        <v>1895615.5660000001</v>
      </c>
      <c r="AO220" s="74">
        <f t="shared" si="153"/>
        <v>307835.00644444447</v>
      </c>
      <c r="AP220" s="72">
        <f t="shared" si="154"/>
        <v>3694020.0773333339</v>
      </c>
      <c r="AQ220" s="73">
        <f t="shared" si="142"/>
        <v>3694020.0773333339</v>
      </c>
      <c r="AR220" s="74">
        <f t="shared" si="155"/>
        <v>3694020.0773333339</v>
      </c>
      <c r="AS220" s="74">
        <f t="shared" si="156"/>
        <v>615670.01288888894</v>
      </c>
      <c r="AT220" s="73"/>
      <c r="AU220" s="73"/>
      <c r="AW220" s="75">
        <f t="shared" si="157"/>
        <v>874899.49199999997</v>
      </c>
      <c r="AX220" s="76">
        <f t="shared" si="160"/>
        <v>3353781.3859999999</v>
      </c>
      <c r="AY220" s="77">
        <f t="shared" si="158"/>
        <v>1020716.074</v>
      </c>
      <c r="AZ220" s="75">
        <f t="shared" si="136"/>
        <v>364541.45499999996</v>
      </c>
      <c r="BA220" s="76">
        <f t="shared" si="161"/>
        <v>3718322.841</v>
      </c>
      <c r="BB220" s="77">
        <f t="shared" si="137"/>
        <v>656174.61899999995</v>
      </c>
    </row>
    <row r="221" spans="1:54" s="5" customFormat="1" ht="12.75">
      <c r="A221" s="144">
        <v>8</v>
      </c>
      <c r="B221" s="67" t="s">
        <v>183</v>
      </c>
      <c r="C221" s="67">
        <v>16</v>
      </c>
      <c r="D221" s="67" t="s">
        <v>62</v>
      </c>
      <c r="E221" s="67" t="s">
        <v>229</v>
      </c>
      <c r="F221" s="67" t="s">
        <v>227</v>
      </c>
      <c r="G221" s="67" t="s">
        <v>228</v>
      </c>
      <c r="H221" s="67" t="s">
        <v>65</v>
      </c>
      <c r="I221" s="67" t="s">
        <v>192</v>
      </c>
      <c r="J221" s="67"/>
      <c r="K221" s="65">
        <v>42153</v>
      </c>
      <c r="L221" s="65">
        <v>42613</v>
      </c>
      <c r="M221" s="65">
        <f t="shared" si="143"/>
        <v>45535</v>
      </c>
      <c r="N221" s="65">
        <v>42614</v>
      </c>
      <c r="O221" s="158" t="str">
        <f t="shared" si="138"/>
        <v>1</v>
      </c>
      <c r="P221" s="66">
        <v>90</v>
      </c>
      <c r="Q221" s="162" t="str">
        <f>IF(R221=P221,"C",IF(P221+24=R221,"C24","T"))</f>
        <v>T</v>
      </c>
      <c r="R221" s="66"/>
      <c r="S221" s="67">
        <v>60</v>
      </c>
      <c r="T221" s="87">
        <f>7214*606.39</f>
        <v>4374497.46</v>
      </c>
      <c r="U221" s="69">
        <v>3</v>
      </c>
      <c r="V221" s="69">
        <v>2017</v>
      </c>
      <c r="W221" s="69"/>
      <c r="X221" s="69">
        <f>+([1]Curico!$D$3-V221)*12+[1]Curico!$C$3-U221+1</f>
        <v>10</v>
      </c>
      <c r="Y221" s="69">
        <f>+([1]Curico!D$5-V221)*12+[1]Curico!C$5-U221+1</f>
        <v>22</v>
      </c>
      <c r="Z221" s="70">
        <f t="shared" si="159"/>
        <v>34</v>
      </c>
      <c r="AA221" s="70">
        <f t="shared" si="159"/>
        <v>46</v>
      </c>
      <c r="AB221" s="70">
        <f t="shared" si="139"/>
        <v>51</v>
      </c>
      <c r="AC221" s="82">
        <f t="shared" si="134"/>
        <v>9</v>
      </c>
      <c r="AD221" s="69">
        <f t="shared" si="144"/>
        <v>72908.290999999997</v>
      </c>
      <c r="AE221" s="69">
        <f t="shared" si="141"/>
        <v>0</v>
      </c>
      <c r="AF221" s="82">
        <f t="shared" si="145"/>
        <v>729082.90999999992</v>
      </c>
      <c r="AG221" s="69">
        <f t="shared" si="146"/>
        <v>729082.90999999992</v>
      </c>
      <c r="AH221" s="69">
        <f t="shared" si="147"/>
        <v>874899.49199999997</v>
      </c>
      <c r="AI221" s="70">
        <f t="shared" si="148"/>
        <v>1603982.4019999998</v>
      </c>
      <c r="AJ221" s="70">
        <f t="shared" si="149"/>
        <v>2770515.0580000002</v>
      </c>
      <c r="AK221" s="70">
        <f t="shared" si="150"/>
        <v>874899.49199999997</v>
      </c>
      <c r="AL221" s="72">
        <f t="shared" si="151"/>
        <v>2478881.8939999999</v>
      </c>
      <c r="AM221" s="74">
        <f t="shared" si="152"/>
        <v>1895615.5660000001</v>
      </c>
      <c r="AO221" s="74">
        <f t="shared" si="153"/>
        <v>307835.00644444447</v>
      </c>
      <c r="AP221" s="72">
        <f t="shared" si="154"/>
        <v>3694020.0773333339</v>
      </c>
      <c r="AQ221" s="73">
        <f t="shared" si="142"/>
        <v>3694020.0773333339</v>
      </c>
      <c r="AR221" s="74">
        <f t="shared" si="155"/>
        <v>3694020.0773333339</v>
      </c>
      <c r="AS221" s="74">
        <f t="shared" si="156"/>
        <v>615670.01288888894</v>
      </c>
      <c r="AT221" s="73"/>
      <c r="AU221" s="73"/>
      <c r="AW221" s="75">
        <f t="shared" si="157"/>
        <v>874899.49199999997</v>
      </c>
      <c r="AX221" s="76">
        <f t="shared" si="160"/>
        <v>3353781.3859999999</v>
      </c>
      <c r="AY221" s="77">
        <f t="shared" si="158"/>
        <v>1020716.074</v>
      </c>
      <c r="AZ221" s="75">
        <f t="shared" si="136"/>
        <v>364541.45499999996</v>
      </c>
      <c r="BA221" s="76">
        <f t="shared" si="161"/>
        <v>3718322.841</v>
      </c>
      <c r="BB221" s="77">
        <f t="shared" si="137"/>
        <v>656174.61899999995</v>
      </c>
    </row>
    <row r="222" spans="1:54" s="5" customFormat="1" ht="12.75">
      <c r="A222" s="144">
        <v>8</v>
      </c>
      <c r="B222" s="67" t="s">
        <v>183</v>
      </c>
      <c r="C222" s="67">
        <v>16</v>
      </c>
      <c r="D222" s="67" t="s">
        <v>62</v>
      </c>
      <c r="E222" s="67" t="s">
        <v>230</v>
      </c>
      <c r="F222" s="67" t="s">
        <v>227</v>
      </c>
      <c r="G222" s="67" t="s">
        <v>231</v>
      </c>
      <c r="H222" s="67" t="s">
        <v>65</v>
      </c>
      <c r="I222" s="67" t="s">
        <v>192</v>
      </c>
      <c r="J222" s="67"/>
      <c r="K222" s="65">
        <v>42153</v>
      </c>
      <c r="L222" s="65">
        <v>42613</v>
      </c>
      <c r="M222" s="65">
        <f t="shared" si="143"/>
        <v>45535</v>
      </c>
      <c r="N222" s="65">
        <v>42614</v>
      </c>
      <c r="O222" s="158" t="str">
        <f t="shared" si="138"/>
        <v>1</v>
      </c>
      <c r="P222" s="66">
        <v>90</v>
      </c>
      <c r="Q222" s="162" t="str">
        <f>IF(R222=P222,"C",IF(P222+24=R222,"C24","T"))</f>
        <v>T</v>
      </c>
      <c r="R222" s="66"/>
      <c r="S222" s="67">
        <v>60</v>
      </c>
      <c r="T222" s="87">
        <f>25388*606.39</f>
        <v>15395029.32</v>
      </c>
      <c r="U222" s="69">
        <v>3</v>
      </c>
      <c r="V222" s="69">
        <v>2017</v>
      </c>
      <c r="W222" s="69"/>
      <c r="X222" s="69">
        <f>+([1]Curico!$D$3-V222)*12+[1]Curico!$C$3-U222+1</f>
        <v>10</v>
      </c>
      <c r="Y222" s="69">
        <f>+([1]Curico!D$5-V222)*12+[1]Curico!C$5-U222+1</f>
        <v>22</v>
      </c>
      <c r="Z222" s="70">
        <f t="shared" si="159"/>
        <v>34</v>
      </c>
      <c r="AA222" s="70">
        <f t="shared" si="159"/>
        <v>46</v>
      </c>
      <c r="AB222" s="70">
        <f t="shared" si="139"/>
        <v>51</v>
      </c>
      <c r="AC222" s="82">
        <f t="shared" si="134"/>
        <v>9</v>
      </c>
      <c r="AD222" s="69">
        <f t="shared" si="144"/>
        <v>256583.82200000001</v>
      </c>
      <c r="AE222" s="69">
        <f t="shared" si="141"/>
        <v>0</v>
      </c>
      <c r="AF222" s="82">
        <f t="shared" si="145"/>
        <v>2565838.2200000002</v>
      </c>
      <c r="AG222" s="69">
        <f t="shared" si="146"/>
        <v>2565838.2200000002</v>
      </c>
      <c r="AH222" s="69">
        <f t="shared" si="147"/>
        <v>3079005.8640000001</v>
      </c>
      <c r="AI222" s="70">
        <f t="shared" si="148"/>
        <v>5644844.0840000007</v>
      </c>
      <c r="AJ222" s="70">
        <f t="shared" si="149"/>
        <v>9750185.2359999996</v>
      </c>
      <c r="AK222" s="70">
        <f t="shared" si="150"/>
        <v>3079005.8640000001</v>
      </c>
      <c r="AL222" s="72">
        <f t="shared" si="151"/>
        <v>8723849.9480000008</v>
      </c>
      <c r="AM222" s="74">
        <f t="shared" si="152"/>
        <v>6671179.3719999995</v>
      </c>
      <c r="AO222" s="74">
        <f t="shared" si="153"/>
        <v>1083353.915111111</v>
      </c>
      <c r="AP222" s="72">
        <f t="shared" si="154"/>
        <v>13000246.981333332</v>
      </c>
      <c r="AQ222" s="73">
        <f t="shared" si="142"/>
        <v>13000246.981333332</v>
      </c>
      <c r="AR222" s="74">
        <f t="shared" si="155"/>
        <v>13000246.981333332</v>
      </c>
      <c r="AS222" s="74">
        <f t="shared" si="156"/>
        <v>2166707.830222222</v>
      </c>
      <c r="AT222" s="73"/>
      <c r="AU222" s="73"/>
      <c r="AW222" s="75">
        <f t="shared" si="157"/>
        <v>3079005.8640000001</v>
      </c>
      <c r="AX222" s="76">
        <f t="shared" si="160"/>
        <v>11802855.812000001</v>
      </c>
      <c r="AY222" s="77">
        <f t="shared" si="158"/>
        <v>3592173.5079999994</v>
      </c>
      <c r="AZ222" s="75">
        <f t="shared" si="136"/>
        <v>1282919.1100000001</v>
      </c>
      <c r="BA222" s="76">
        <f t="shared" si="161"/>
        <v>13085774.922</v>
      </c>
      <c r="BB222" s="77">
        <f t="shared" si="137"/>
        <v>2309254.398</v>
      </c>
    </row>
    <row r="223" spans="1:54" s="5" customFormat="1" ht="12.75">
      <c r="A223" s="144">
        <v>8</v>
      </c>
      <c r="B223" s="67" t="s">
        <v>183</v>
      </c>
      <c r="C223" s="67">
        <v>16</v>
      </c>
      <c r="D223" s="67" t="s">
        <v>62</v>
      </c>
      <c r="E223" s="67" t="s">
        <v>230</v>
      </c>
      <c r="F223" s="67" t="s">
        <v>227</v>
      </c>
      <c r="G223" s="67" t="s">
        <v>228</v>
      </c>
      <c r="H223" s="67" t="s">
        <v>65</v>
      </c>
      <c r="I223" s="67" t="s">
        <v>192</v>
      </c>
      <c r="J223" s="67"/>
      <c r="K223" s="65">
        <v>42153</v>
      </c>
      <c r="L223" s="65">
        <v>42613</v>
      </c>
      <c r="M223" s="65">
        <f t="shared" si="143"/>
        <v>45535</v>
      </c>
      <c r="N223" s="65">
        <v>42614</v>
      </c>
      <c r="O223" s="158" t="str">
        <f t="shared" si="138"/>
        <v>1</v>
      </c>
      <c r="P223" s="66">
        <v>90</v>
      </c>
      <c r="Q223" s="162" t="str">
        <f>IF(R223=P223,"C",IF(P223+24=R223,"C24","T"))</f>
        <v>T</v>
      </c>
      <c r="R223" s="66"/>
      <c r="S223" s="67">
        <v>60</v>
      </c>
      <c r="T223" s="87">
        <f>25388*606.39</f>
        <v>15395029.32</v>
      </c>
      <c r="U223" s="69">
        <v>3</v>
      </c>
      <c r="V223" s="69">
        <v>2017</v>
      </c>
      <c r="W223" s="69"/>
      <c r="X223" s="69">
        <f>+([1]Curico!$D$3-V223)*12+[1]Curico!$C$3-U223+1</f>
        <v>10</v>
      </c>
      <c r="Y223" s="69">
        <f>+([1]Curico!D$5-V223)*12+[1]Curico!C$5-U223+1</f>
        <v>22</v>
      </c>
      <c r="Z223" s="70">
        <f t="shared" si="159"/>
        <v>34</v>
      </c>
      <c r="AA223" s="70">
        <f t="shared" si="159"/>
        <v>46</v>
      </c>
      <c r="AB223" s="70">
        <f t="shared" si="139"/>
        <v>51</v>
      </c>
      <c r="AC223" s="82">
        <f t="shared" si="134"/>
        <v>9</v>
      </c>
      <c r="AD223" s="69">
        <f t="shared" si="144"/>
        <v>256583.82200000001</v>
      </c>
      <c r="AE223" s="69">
        <f t="shared" si="141"/>
        <v>0</v>
      </c>
      <c r="AF223" s="82">
        <f t="shared" si="145"/>
        <v>2565838.2200000002</v>
      </c>
      <c r="AG223" s="69">
        <f t="shared" si="146"/>
        <v>2565838.2200000002</v>
      </c>
      <c r="AH223" s="69">
        <f t="shared" si="147"/>
        <v>3079005.8640000001</v>
      </c>
      <c r="AI223" s="70">
        <f t="shared" si="148"/>
        <v>5644844.0840000007</v>
      </c>
      <c r="AJ223" s="70">
        <f t="shared" si="149"/>
        <v>9750185.2359999996</v>
      </c>
      <c r="AK223" s="70">
        <f t="shared" si="150"/>
        <v>3079005.8640000001</v>
      </c>
      <c r="AL223" s="72">
        <f t="shared" si="151"/>
        <v>8723849.9480000008</v>
      </c>
      <c r="AM223" s="74">
        <f t="shared" si="152"/>
        <v>6671179.3719999995</v>
      </c>
      <c r="AO223" s="74">
        <f t="shared" si="153"/>
        <v>1083353.915111111</v>
      </c>
      <c r="AP223" s="72">
        <f t="shared" si="154"/>
        <v>13000246.981333332</v>
      </c>
      <c r="AQ223" s="73">
        <f t="shared" si="142"/>
        <v>13000246.981333332</v>
      </c>
      <c r="AR223" s="74">
        <f t="shared" si="155"/>
        <v>13000246.981333332</v>
      </c>
      <c r="AS223" s="74">
        <f t="shared" si="156"/>
        <v>2166707.830222222</v>
      </c>
      <c r="AT223" s="73"/>
      <c r="AU223" s="73"/>
      <c r="AW223" s="75">
        <f t="shared" si="157"/>
        <v>3079005.8640000001</v>
      </c>
      <c r="AX223" s="76">
        <f t="shared" si="160"/>
        <v>11802855.812000001</v>
      </c>
      <c r="AY223" s="77">
        <f t="shared" si="158"/>
        <v>3592173.5079999994</v>
      </c>
      <c r="AZ223" s="75">
        <f t="shared" si="136"/>
        <v>1282919.1100000001</v>
      </c>
      <c r="BA223" s="76">
        <f t="shared" si="161"/>
        <v>13085774.922</v>
      </c>
      <c r="BB223" s="77">
        <f t="shared" si="137"/>
        <v>2309254.398</v>
      </c>
    </row>
    <row r="224" spans="1:54" s="5" customFormat="1" ht="12.75">
      <c r="A224" s="144">
        <v>8</v>
      </c>
      <c r="B224" s="67" t="s">
        <v>183</v>
      </c>
      <c r="C224" s="67">
        <v>16</v>
      </c>
      <c r="D224" s="67" t="s">
        <v>62</v>
      </c>
      <c r="E224" s="67" t="s">
        <v>230</v>
      </c>
      <c r="F224" s="67" t="s">
        <v>227</v>
      </c>
      <c r="G224" s="67" t="s">
        <v>228</v>
      </c>
      <c r="H224" s="67" t="s">
        <v>65</v>
      </c>
      <c r="I224" s="67" t="s">
        <v>192</v>
      </c>
      <c r="J224" s="67"/>
      <c r="K224" s="65">
        <v>42153</v>
      </c>
      <c r="L224" s="65">
        <v>42613</v>
      </c>
      <c r="M224" s="65">
        <f t="shared" si="143"/>
        <v>45535</v>
      </c>
      <c r="N224" s="65">
        <v>42614</v>
      </c>
      <c r="O224" s="158" t="str">
        <f t="shared" si="138"/>
        <v>1</v>
      </c>
      <c r="P224" s="66">
        <v>90</v>
      </c>
      <c r="Q224" s="162" t="str">
        <f>IF(R224=P224,"C",IF(P224+24=R224,"C24","T"))</f>
        <v>T</v>
      </c>
      <c r="R224" s="66"/>
      <c r="S224" s="67">
        <v>60</v>
      </c>
      <c r="T224" s="87">
        <f>25388*606.39</f>
        <v>15395029.32</v>
      </c>
      <c r="U224" s="69">
        <v>3</v>
      </c>
      <c r="V224" s="69">
        <v>2017</v>
      </c>
      <c r="W224" s="69"/>
      <c r="X224" s="69">
        <f>+([1]Curico!$D$3-V224)*12+[1]Curico!$C$3-U224+1</f>
        <v>10</v>
      </c>
      <c r="Y224" s="69">
        <f>+([1]Curico!D$5-V224)*12+[1]Curico!C$5-U224+1</f>
        <v>22</v>
      </c>
      <c r="Z224" s="70">
        <f t="shared" si="159"/>
        <v>34</v>
      </c>
      <c r="AA224" s="70">
        <f t="shared" si="159"/>
        <v>46</v>
      </c>
      <c r="AB224" s="70">
        <f t="shared" si="139"/>
        <v>51</v>
      </c>
      <c r="AC224" s="82">
        <f t="shared" si="134"/>
        <v>9</v>
      </c>
      <c r="AD224" s="69">
        <f t="shared" si="144"/>
        <v>256583.82200000001</v>
      </c>
      <c r="AE224" s="69">
        <f t="shared" si="141"/>
        <v>0</v>
      </c>
      <c r="AF224" s="82">
        <f t="shared" si="145"/>
        <v>2565838.2200000002</v>
      </c>
      <c r="AG224" s="69">
        <f t="shared" si="146"/>
        <v>2565838.2200000002</v>
      </c>
      <c r="AH224" s="69">
        <f t="shared" si="147"/>
        <v>3079005.8640000001</v>
      </c>
      <c r="AI224" s="70">
        <f t="shared" si="148"/>
        <v>5644844.0840000007</v>
      </c>
      <c r="AJ224" s="70">
        <f t="shared" si="149"/>
        <v>9750185.2359999996</v>
      </c>
      <c r="AK224" s="70">
        <f t="shared" si="150"/>
        <v>3079005.8640000001</v>
      </c>
      <c r="AL224" s="72">
        <f t="shared" si="151"/>
        <v>8723849.9480000008</v>
      </c>
      <c r="AM224" s="74">
        <f t="shared" si="152"/>
        <v>6671179.3719999995</v>
      </c>
      <c r="AO224" s="74">
        <f t="shared" si="153"/>
        <v>1083353.915111111</v>
      </c>
      <c r="AP224" s="72">
        <f t="shared" si="154"/>
        <v>13000246.981333332</v>
      </c>
      <c r="AQ224" s="73">
        <f t="shared" si="142"/>
        <v>13000246.981333332</v>
      </c>
      <c r="AR224" s="74">
        <f t="shared" si="155"/>
        <v>13000246.981333332</v>
      </c>
      <c r="AS224" s="74">
        <f t="shared" si="156"/>
        <v>2166707.830222222</v>
      </c>
      <c r="AT224" s="73"/>
      <c r="AU224" s="73"/>
      <c r="AW224" s="75">
        <f t="shared" si="157"/>
        <v>3079005.8640000001</v>
      </c>
      <c r="AX224" s="76">
        <f t="shared" si="160"/>
        <v>11802855.812000001</v>
      </c>
      <c r="AY224" s="77">
        <f t="shared" si="158"/>
        <v>3592173.5079999994</v>
      </c>
      <c r="AZ224" s="75">
        <f t="shared" si="136"/>
        <v>1282919.1100000001</v>
      </c>
      <c r="BA224" s="76">
        <f t="shared" si="161"/>
        <v>13085774.922</v>
      </c>
      <c r="BB224" s="77">
        <f t="shared" si="137"/>
        <v>2309254.398</v>
      </c>
    </row>
    <row r="225" spans="1:54" s="5" customFormat="1" ht="12.75">
      <c r="A225" s="144">
        <v>8</v>
      </c>
      <c r="B225" s="67" t="s">
        <v>183</v>
      </c>
      <c r="C225" s="67">
        <v>16</v>
      </c>
      <c r="D225" s="67" t="s">
        <v>62</v>
      </c>
      <c r="E225" s="67" t="s">
        <v>230</v>
      </c>
      <c r="F225" s="67" t="s">
        <v>227</v>
      </c>
      <c r="G225" s="67" t="s">
        <v>231</v>
      </c>
      <c r="H225" s="67" t="s">
        <v>65</v>
      </c>
      <c r="I225" s="67" t="s">
        <v>192</v>
      </c>
      <c r="J225" s="67"/>
      <c r="K225" s="65">
        <v>42153</v>
      </c>
      <c r="L225" s="65">
        <v>42613</v>
      </c>
      <c r="M225" s="65">
        <f t="shared" si="143"/>
        <v>45535</v>
      </c>
      <c r="N225" s="65">
        <v>42614</v>
      </c>
      <c r="O225" s="158" t="str">
        <f t="shared" si="138"/>
        <v>1</v>
      </c>
      <c r="P225" s="66">
        <v>90</v>
      </c>
      <c r="Q225" s="162" t="str">
        <f>IF(R225=P225,"C",IF(P225+24=R225,"C24","T"))</f>
        <v>T</v>
      </c>
      <c r="R225" s="66"/>
      <c r="S225" s="67">
        <v>60</v>
      </c>
      <c r="T225" s="87">
        <f>41012*606.39</f>
        <v>24869266.68</v>
      </c>
      <c r="U225" s="69">
        <v>3</v>
      </c>
      <c r="V225" s="69">
        <v>2017</v>
      </c>
      <c r="W225" s="69"/>
      <c r="X225" s="69">
        <f>+([1]Curico!$D$3-V225)*12+[1]Curico!$C$3-U225+1</f>
        <v>10</v>
      </c>
      <c r="Y225" s="69">
        <f>+([1]Curico!D$5-V225)*12+[1]Curico!C$5-U225+1</f>
        <v>22</v>
      </c>
      <c r="Z225" s="70">
        <f t="shared" si="159"/>
        <v>34</v>
      </c>
      <c r="AA225" s="70">
        <f t="shared" si="159"/>
        <v>46</v>
      </c>
      <c r="AB225" s="70">
        <f t="shared" si="139"/>
        <v>51</v>
      </c>
      <c r="AC225" s="82">
        <f t="shared" si="134"/>
        <v>9</v>
      </c>
      <c r="AD225" s="69">
        <f t="shared" si="144"/>
        <v>414487.77799999999</v>
      </c>
      <c r="AE225" s="69">
        <f t="shared" si="141"/>
        <v>0</v>
      </c>
      <c r="AF225" s="82">
        <f t="shared" si="145"/>
        <v>4144877.78</v>
      </c>
      <c r="AG225" s="69">
        <f t="shared" si="146"/>
        <v>4144877.78</v>
      </c>
      <c r="AH225" s="69">
        <f t="shared" si="147"/>
        <v>4973853.3360000001</v>
      </c>
      <c r="AI225" s="70">
        <f t="shared" si="148"/>
        <v>9118731.1160000004</v>
      </c>
      <c r="AJ225" s="70">
        <f t="shared" si="149"/>
        <v>15750535.563999999</v>
      </c>
      <c r="AK225" s="70">
        <f t="shared" si="150"/>
        <v>4973853.3360000001</v>
      </c>
      <c r="AL225" s="72">
        <f t="shared" si="151"/>
        <v>14092584.452</v>
      </c>
      <c r="AM225" s="74">
        <f t="shared" si="152"/>
        <v>10776682.228</v>
      </c>
      <c r="AO225" s="74">
        <f t="shared" si="153"/>
        <v>1750059.507111111</v>
      </c>
      <c r="AP225" s="72">
        <f t="shared" si="154"/>
        <v>21000714.085333332</v>
      </c>
      <c r="AQ225" s="73">
        <f t="shared" si="142"/>
        <v>21000714.085333332</v>
      </c>
      <c r="AR225" s="74">
        <f t="shared" si="155"/>
        <v>21000714.085333332</v>
      </c>
      <c r="AS225" s="74">
        <f t="shared" si="156"/>
        <v>3500119.0142222219</v>
      </c>
      <c r="AT225" s="73"/>
      <c r="AU225" s="73"/>
      <c r="AW225" s="75">
        <v>5373853.3360000001</v>
      </c>
      <c r="AX225" s="76">
        <f t="shared" si="160"/>
        <v>19466437.787999999</v>
      </c>
      <c r="AY225" s="77">
        <f t="shared" si="158"/>
        <v>5402828.8920000009</v>
      </c>
      <c r="AZ225" s="75">
        <f t="shared" si="136"/>
        <v>2072438.89</v>
      </c>
      <c r="BA225" s="76">
        <f t="shared" si="161"/>
        <v>21538876.677999999</v>
      </c>
      <c r="BB225" s="77">
        <f t="shared" si="137"/>
        <v>3330390.0020000003</v>
      </c>
    </row>
    <row r="226" spans="1:54" s="5" customFormat="1" ht="12.75">
      <c r="A226" s="144">
        <v>8</v>
      </c>
      <c r="B226" s="67" t="s">
        <v>183</v>
      </c>
      <c r="C226" s="67">
        <v>76</v>
      </c>
      <c r="D226" s="67" t="s">
        <v>62</v>
      </c>
      <c r="E226" s="67" t="s">
        <v>232</v>
      </c>
      <c r="F226" s="67" t="s">
        <v>233</v>
      </c>
      <c r="G226" s="67" t="s">
        <v>234</v>
      </c>
      <c r="H226" s="67" t="s">
        <v>65</v>
      </c>
      <c r="I226" s="65" t="s">
        <v>117</v>
      </c>
      <c r="J226" s="65"/>
      <c r="K226" s="65">
        <v>42291</v>
      </c>
      <c r="L226" s="65">
        <v>42613</v>
      </c>
      <c r="M226" s="65">
        <f t="shared" si="143"/>
        <v>45535</v>
      </c>
      <c r="N226" s="65">
        <v>42614</v>
      </c>
      <c r="O226" s="158" t="str">
        <f t="shared" si="138"/>
        <v>1</v>
      </c>
      <c r="P226" s="66">
        <v>90</v>
      </c>
      <c r="Q226" s="162" t="str">
        <f>IF(R226=P226,"C",IF(P226+24=R226,"C24","T"))</f>
        <v>T</v>
      </c>
      <c r="R226" s="66"/>
      <c r="S226" s="67">
        <v>60</v>
      </c>
      <c r="T226" s="87">
        <v>965572.20000000007</v>
      </c>
      <c r="U226" s="69">
        <v>3</v>
      </c>
      <c r="V226" s="69">
        <v>2017</v>
      </c>
      <c r="W226" s="69"/>
      <c r="X226" s="69">
        <f>+([1]Curico!$D$3-V226)*12+[1]Curico!$C$3-U226+1</f>
        <v>10</v>
      </c>
      <c r="Y226" s="69">
        <f>+([1]Curico!D$5-V226)*12+[1]Curico!C$5-U226+1</f>
        <v>22</v>
      </c>
      <c r="Z226" s="70">
        <f t="shared" si="159"/>
        <v>34</v>
      </c>
      <c r="AA226" s="70">
        <f t="shared" si="159"/>
        <v>46</v>
      </c>
      <c r="AB226" s="70">
        <f t="shared" si="139"/>
        <v>51</v>
      </c>
      <c r="AC226" s="82">
        <f t="shared" si="134"/>
        <v>9</v>
      </c>
      <c r="AD226" s="69">
        <f t="shared" si="144"/>
        <v>16092.87</v>
      </c>
      <c r="AE226" s="69">
        <f t="shared" si="141"/>
        <v>0</v>
      </c>
      <c r="AF226" s="82">
        <f t="shared" si="145"/>
        <v>160928.70000000001</v>
      </c>
      <c r="AG226" s="69">
        <f t="shared" si="146"/>
        <v>160928.70000000001</v>
      </c>
      <c r="AH226" s="69">
        <f t="shared" si="147"/>
        <v>193114.44</v>
      </c>
      <c r="AI226" s="70">
        <f t="shared" si="148"/>
        <v>354043.14</v>
      </c>
      <c r="AJ226" s="70">
        <f t="shared" si="149"/>
        <v>611529.06000000006</v>
      </c>
      <c r="AK226" s="70">
        <f t="shared" si="150"/>
        <v>193114.44</v>
      </c>
      <c r="AL226" s="72">
        <f t="shared" si="151"/>
        <v>547157.58000000007</v>
      </c>
      <c r="AM226" s="74">
        <f t="shared" si="152"/>
        <v>418414.62</v>
      </c>
      <c r="AO226" s="74">
        <f t="shared" si="153"/>
        <v>67947.67333333334</v>
      </c>
      <c r="AP226" s="72">
        <f t="shared" si="154"/>
        <v>815372.08000000007</v>
      </c>
      <c r="AQ226" s="73">
        <f t="shared" si="142"/>
        <v>815372.08000000007</v>
      </c>
      <c r="AR226" s="74">
        <f t="shared" si="155"/>
        <v>815372.08000000007</v>
      </c>
      <c r="AS226" s="74">
        <f t="shared" si="156"/>
        <v>135895.34666666668</v>
      </c>
      <c r="AT226" s="73"/>
      <c r="AU226" s="73"/>
      <c r="AW226" s="75">
        <f t="shared" ref="AW226:AW289" si="162">(AA226-Z226)*AD226</f>
        <v>193114.44</v>
      </c>
      <c r="AX226" s="76">
        <f t="shared" si="160"/>
        <v>740272.02</v>
      </c>
      <c r="AY226" s="77">
        <f t="shared" si="158"/>
        <v>225300.18000000005</v>
      </c>
      <c r="AZ226" s="75">
        <f t="shared" si="136"/>
        <v>80464.350000000006</v>
      </c>
      <c r="BA226" s="76">
        <f t="shared" si="161"/>
        <v>820736.37</v>
      </c>
      <c r="BB226" s="77">
        <f t="shared" si="137"/>
        <v>144835.83000000007</v>
      </c>
    </row>
    <row r="227" spans="1:54" s="5" customFormat="1" ht="12.75">
      <c r="A227" s="144">
        <v>8</v>
      </c>
      <c r="B227" s="67" t="s">
        <v>183</v>
      </c>
      <c r="C227" s="67">
        <v>76</v>
      </c>
      <c r="D227" s="67" t="s">
        <v>62</v>
      </c>
      <c r="E227" s="67" t="s">
        <v>232</v>
      </c>
      <c r="F227" s="67" t="s">
        <v>233</v>
      </c>
      <c r="G227" s="67" t="s">
        <v>234</v>
      </c>
      <c r="H227" s="67" t="s">
        <v>65</v>
      </c>
      <c r="I227" s="65" t="s">
        <v>117</v>
      </c>
      <c r="J227" s="65"/>
      <c r="K227" s="65">
        <v>42291</v>
      </c>
      <c r="L227" s="65">
        <v>42613</v>
      </c>
      <c r="M227" s="65">
        <f t="shared" si="143"/>
        <v>45535</v>
      </c>
      <c r="N227" s="65">
        <v>42614</v>
      </c>
      <c r="O227" s="158" t="str">
        <f t="shared" si="138"/>
        <v>1</v>
      </c>
      <c r="P227" s="66">
        <v>90</v>
      </c>
      <c r="Q227" s="162" t="str">
        <f>IF(R227=P227,"C",IF(P227+24=R227,"C24","T"))</f>
        <v>T</v>
      </c>
      <c r="R227" s="66"/>
      <c r="S227" s="67">
        <v>60</v>
      </c>
      <c r="T227" s="87">
        <v>965572.20000000007</v>
      </c>
      <c r="U227" s="69">
        <v>3</v>
      </c>
      <c r="V227" s="69">
        <v>2017</v>
      </c>
      <c r="W227" s="69"/>
      <c r="X227" s="69">
        <f>+([1]Curico!$D$3-V227)*12+[1]Curico!$C$3-U227+1</f>
        <v>10</v>
      </c>
      <c r="Y227" s="69">
        <f>+([1]Curico!D$5-V227)*12+[1]Curico!C$5-U227+1</f>
        <v>22</v>
      </c>
      <c r="Z227" s="70">
        <f t="shared" si="159"/>
        <v>34</v>
      </c>
      <c r="AA227" s="70">
        <f t="shared" si="159"/>
        <v>46</v>
      </c>
      <c r="AB227" s="70">
        <f t="shared" si="139"/>
        <v>51</v>
      </c>
      <c r="AC227" s="82">
        <f t="shared" si="134"/>
        <v>9</v>
      </c>
      <c r="AD227" s="69">
        <f t="shared" si="144"/>
        <v>16092.87</v>
      </c>
      <c r="AE227" s="69">
        <f t="shared" si="141"/>
        <v>0</v>
      </c>
      <c r="AF227" s="82">
        <f t="shared" si="145"/>
        <v>160928.70000000001</v>
      </c>
      <c r="AG227" s="69">
        <f t="shared" si="146"/>
        <v>160928.70000000001</v>
      </c>
      <c r="AH227" s="69">
        <f t="shared" si="147"/>
        <v>193114.44</v>
      </c>
      <c r="AI227" s="70">
        <f t="shared" si="148"/>
        <v>354043.14</v>
      </c>
      <c r="AJ227" s="70">
        <f t="shared" si="149"/>
        <v>611529.06000000006</v>
      </c>
      <c r="AK227" s="70">
        <f t="shared" si="150"/>
        <v>193114.44</v>
      </c>
      <c r="AL227" s="72">
        <f t="shared" si="151"/>
        <v>547157.58000000007</v>
      </c>
      <c r="AM227" s="74">
        <f t="shared" si="152"/>
        <v>418414.62</v>
      </c>
      <c r="AO227" s="74">
        <f t="shared" si="153"/>
        <v>67947.67333333334</v>
      </c>
      <c r="AP227" s="72">
        <f t="shared" si="154"/>
        <v>815372.08000000007</v>
      </c>
      <c r="AQ227" s="73">
        <f t="shared" si="142"/>
        <v>815372.08000000007</v>
      </c>
      <c r="AR227" s="74">
        <f t="shared" si="155"/>
        <v>815372.08000000007</v>
      </c>
      <c r="AS227" s="74">
        <f t="shared" si="156"/>
        <v>135895.34666666668</v>
      </c>
      <c r="AT227" s="73"/>
      <c r="AU227" s="73"/>
      <c r="AW227" s="75">
        <f t="shared" si="162"/>
        <v>193114.44</v>
      </c>
      <c r="AX227" s="76">
        <f t="shared" si="160"/>
        <v>740272.02</v>
      </c>
      <c r="AY227" s="77">
        <f t="shared" si="158"/>
        <v>225300.18000000005</v>
      </c>
      <c r="AZ227" s="75">
        <f t="shared" si="136"/>
        <v>80464.350000000006</v>
      </c>
      <c r="BA227" s="76">
        <f t="shared" si="161"/>
        <v>820736.37</v>
      </c>
      <c r="BB227" s="77">
        <f t="shared" si="137"/>
        <v>144835.83000000007</v>
      </c>
    </row>
    <row r="228" spans="1:54" s="5" customFormat="1" ht="12.75">
      <c r="A228" s="144">
        <v>8</v>
      </c>
      <c r="B228" s="67" t="s">
        <v>183</v>
      </c>
      <c r="C228" s="67">
        <v>76</v>
      </c>
      <c r="D228" s="67" t="s">
        <v>62</v>
      </c>
      <c r="E228" s="67" t="s">
        <v>232</v>
      </c>
      <c r="F228" s="67" t="s">
        <v>233</v>
      </c>
      <c r="G228" s="67" t="s">
        <v>234</v>
      </c>
      <c r="H228" s="67" t="s">
        <v>65</v>
      </c>
      <c r="I228" s="65" t="s">
        <v>117</v>
      </c>
      <c r="J228" s="65"/>
      <c r="K228" s="65">
        <v>42291</v>
      </c>
      <c r="L228" s="65">
        <v>42613</v>
      </c>
      <c r="M228" s="65">
        <f t="shared" si="143"/>
        <v>45535</v>
      </c>
      <c r="N228" s="65">
        <v>42614</v>
      </c>
      <c r="O228" s="158" t="str">
        <f t="shared" si="138"/>
        <v>1</v>
      </c>
      <c r="P228" s="66">
        <v>90</v>
      </c>
      <c r="Q228" s="162" t="str">
        <f>IF(R228=P228,"C",IF(P228+24=R228,"C24","T"))</f>
        <v>T</v>
      </c>
      <c r="R228" s="66"/>
      <c r="S228" s="67">
        <v>60</v>
      </c>
      <c r="T228" s="87">
        <v>965572.20000000007</v>
      </c>
      <c r="U228" s="69">
        <v>3</v>
      </c>
      <c r="V228" s="69">
        <v>2017</v>
      </c>
      <c r="W228" s="69"/>
      <c r="X228" s="69">
        <f>+([1]Curico!$D$3-V228)*12+[1]Curico!$C$3-U228+1</f>
        <v>10</v>
      </c>
      <c r="Y228" s="69">
        <f>+([1]Curico!D$5-V228)*12+[1]Curico!C$5-U228+1</f>
        <v>22</v>
      </c>
      <c r="Z228" s="70">
        <f t="shared" si="159"/>
        <v>34</v>
      </c>
      <c r="AA228" s="70">
        <f t="shared" si="159"/>
        <v>46</v>
      </c>
      <c r="AB228" s="70">
        <f t="shared" si="139"/>
        <v>51</v>
      </c>
      <c r="AC228" s="82">
        <f t="shared" si="134"/>
        <v>9</v>
      </c>
      <c r="AD228" s="69">
        <f t="shared" si="144"/>
        <v>16092.87</v>
      </c>
      <c r="AE228" s="69">
        <f t="shared" si="141"/>
        <v>0</v>
      </c>
      <c r="AF228" s="82">
        <f t="shared" si="145"/>
        <v>160928.70000000001</v>
      </c>
      <c r="AG228" s="69">
        <f t="shared" si="146"/>
        <v>160928.70000000001</v>
      </c>
      <c r="AH228" s="69">
        <f t="shared" si="147"/>
        <v>193114.44</v>
      </c>
      <c r="AI228" s="70">
        <f t="shared" si="148"/>
        <v>354043.14</v>
      </c>
      <c r="AJ228" s="70">
        <f t="shared" si="149"/>
        <v>611529.06000000006</v>
      </c>
      <c r="AK228" s="70">
        <f t="shared" si="150"/>
        <v>193114.44</v>
      </c>
      <c r="AL228" s="72">
        <f t="shared" si="151"/>
        <v>547157.58000000007</v>
      </c>
      <c r="AM228" s="74">
        <f t="shared" si="152"/>
        <v>418414.62</v>
      </c>
      <c r="AO228" s="74">
        <f t="shared" si="153"/>
        <v>67947.67333333334</v>
      </c>
      <c r="AP228" s="72">
        <f t="shared" si="154"/>
        <v>815372.08000000007</v>
      </c>
      <c r="AQ228" s="73">
        <f t="shared" si="142"/>
        <v>815372.08000000007</v>
      </c>
      <c r="AR228" s="74">
        <f t="shared" si="155"/>
        <v>815372.08000000007</v>
      </c>
      <c r="AS228" s="74">
        <f t="shared" si="156"/>
        <v>135895.34666666668</v>
      </c>
      <c r="AT228" s="73"/>
      <c r="AU228" s="73"/>
      <c r="AW228" s="75">
        <f t="shared" si="162"/>
        <v>193114.44</v>
      </c>
      <c r="AX228" s="76">
        <f t="shared" si="160"/>
        <v>740272.02</v>
      </c>
      <c r="AY228" s="77">
        <f t="shared" si="158"/>
        <v>225300.18000000005</v>
      </c>
      <c r="AZ228" s="75">
        <f t="shared" si="136"/>
        <v>80464.350000000006</v>
      </c>
      <c r="BA228" s="76">
        <f t="shared" si="161"/>
        <v>820736.37</v>
      </c>
      <c r="BB228" s="77">
        <f t="shared" si="137"/>
        <v>144835.83000000007</v>
      </c>
    </row>
    <row r="229" spans="1:54" s="5" customFormat="1" ht="12.75">
      <c r="A229" s="144">
        <v>8</v>
      </c>
      <c r="B229" s="67" t="s">
        <v>183</v>
      </c>
      <c r="C229" s="67">
        <v>76</v>
      </c>
      <c r="D229" s="67" t="s">
        <v>62</v>
      </c>
      <c r="E229" s="67" t="s">
        <v>232</v>
      </c>
      <c r="F229" s="67" t="s">
        <v>233</v>
      </c>
      <c r="G229" s="67" t="s">
        <v>234</v>
      </c>
      <c r="H229" s="67" t="s">
        <v>65</v>
      </c>
      <c r="I229" s="65" t="s">
        <v>117</v>
      </c>
      <c r="J229" s="65"/>
      <c r="K229" s="65">
        <v>42291</v>
      </c>
      <c r="L229" s="65">
        <v>42613</v>
      </c>
      <c r="M229" s="65">
        <f t="shared" si="143"/>
        <v>45535</v>
      </c>
      <c r="N229" s="65">
        <v>42614</v>
      </c>
      <c r="O229" s="158" t="str">
        <f t="shared" si="138"/>
        <v>1</v>
      </c>
      <c r="P229" s="66">
        <v>90</v>
      </c>
      <c r="Q229" s="162" t="str">
        <f>IF(R229=P229,"C",IF(P229+24=R229,"C24","T"))</f>
        <v>T</v>
      </c>
      <c r="R229" s="66"/>
      <c r="S229" s="67">
        <v>60</v>
      </c>
      <c r="T229" s="87">
        <v>965572.20000000007</v>
      </c>
      <c r="U229" s="69">
        <v>3</v>
      </c>
      <c r="V229" s="69">
        <v>2017</v>
      </c>
      <c r="W229" s="69"/>
      <c r="X229" s="69">
        <f>+([1]Curico!$D$3-V229)*12+[1]Curico!$C$3-U229+1</f>
        <v>10</v>
      </c>
      <c r="Y229" s="69">
        <f>+([1]Curico!D$5-V229)*12+[1]Curico!C$5-U229+1</f>
        <v>22</v>
      </c>
      <c r="Z229" s="70">
        <f t="shared" si="159"/>
        <v>34</v>
      </c>
      <c r="AA229" s="70">
        <f t="shared" si="159"/>
        <v>46</v>
      </c>
      <c r="AB229" s="70">
        <f t="shared" si="139"/>
        <v>51</v>
      </c>
      <c r="AC229" s="82">
        <f t="shared" si="134"/>
        <v>9</v>
      </c>
      <c r="AD229" s="69">
        <f t="shared" si="144"/>
        <v>16092.87</v>
      </c>
      <c r="AE229" s="69">
        <f t="shared" si="141"/>
        <v>0</v>
      </c>
      <c r="AF229" s="82">
        <f t="shared" si="145"/>
        <v>160928.70000000001</v>
      </c>
      <c r="AG229" s="69">
        <f t="shared" si="146"/>
        <v>160928.70000000001</v>
      </c>
      <c r="AH229" s="69">
        <f t="shared" si="147"/>
        <v>193114.44</v>
      </c>
      <c r="AI229" s="70">
        <f t="shared" si="148"/>
        <v>354043.14</v>
      </c>
      <c r="AJ229" s="70">
        <f t="shared" si="149"/>
        <v>611529.06000000006</v>
      </c>
      <c r="AK229" s="70">
        <f t="shared" si="150"/>
        <v>193114.44</v>
      </c>
      <c r="AL229" s="72">
        <f t="shared" si="151"/>
        <v>547157.58000000007</v>
      </c>
      <c r="AM229" s="74">
        <f t="shared" si="152"/>
        <v>418414.62</v>
      </c>
      <c r="AO229" s="74">
        <f t="shared" si="153"/>
        <v>67947.67333333334</v>
      </c>
      <c r="AP229" s="72">
        <f t="shared" si="154"/>
        <v>815372.08000000007</v>
      </c>
      <c r="AQ229" s="73">
        <f t="shared" si="142"/>
        <v>815372.08000000007</v>
      </c>
      <c r="AR229" s="74">
        <f t="shared" si="155"/>
        <v>815372.08000000007</v>
      </c>
      <c r="AS229" s="74">
        <f t="shared" si="156"/>
        <v>135895.34666666668</v>
      </c>
      <c r="AT229" s="73"/>
      <c r="AU229" s="73"/>
      <c r="AW229" s="75">
        <f t="shared" si="162"/>
        <v>193114.44</v>
      </c>
      <c r="AX229" s="76">
        <f t="shared" si="160"/>
        <v>740272.02</v>
      </c>
      <c r="AY229" s="77">
        <f t="shared" si="158"/>
        <v>225300.18000000005</v>
      </c>
      <c r="AZ229" s="75">
        <f t="shared" si="136"/>
        <v>80464.350000000006</v>
      </c>
      <c r="BA229" s="76">
        <f t="shared" si="161"/>
        <v>820736.37</v>
      </c>
      <c r="BB229" s="77">
        <f t="shared" si="137"/>
        <v>144835.83000000007</v>
      </c>
    </row>
    <row r="230" spans="1:54" s="5" customFormat="1" ht="12.75">
      <c r="A230" s="144">
        <v>8</v>
      </c>
      <c r="B230" s="67" t="s">
        <v>183</v>
      </c>
      <c r="C230" s="67">
        <v>76</v>
      </c>
      <c r="D230" s="67" t="s">
        <v>62</v>
      </c>
      <c r="E230" s="67" t="s">
        <v>232</v>
      </c>
      <c r="F230" s="67" t="s">
        <v>233</v>
      </c>
      <c r="G230" s="67" t="s">
        <v>234</v>
      </c>
      <c r="H230" s="67" t="s">
        <v>65</v>
      </c>
      <c r="I230" s="65" t="s">
        <v>117</v>
      </c>
      <c r="J230" s="65"/>
      <c r="K230" s="65">
        <v>42291</v>
      </c>
      <c r="L230" s="65">
        <v>42613</v>
      </c>
      <c r="M230" s="65">
        <f t="shared" si="143"/>
        <v>45535</v>
      </c>
      <c r="N230" s="65">
        <v>42614</v>
      </c>
      <c r="O230" s="158" t="str">
        <f t="shared" si="138"/>
        <v>1</v>
      </c>
      <c r="P230" s="66">
        <v>90</v>
      </c>
      <c r="Q230" s="162" t="str">
        <f>IF(R230=P230,"C",IF(P230+24=R230,"C24","T"))</f>
        <v>T</v>
      </c>
      <c r="R230" s="66"/>
      <c r="S230" s="67">
        <v>60</v>
      </c>
      <c r="T230" s="87">
        <v>965572.20000000007</v>
      </c>
      <c r="U230" s="69">
        <v>3</v>
      </c>
      <c r="V230" s="69">
        <v>2017</v>
      </c>
      <c r="W230" s="69"/>
      <c r="X230" s="69">
        <f>+([1]Curico!$D$3-V230)*12+[1]Curico!$C$3-U230+1</f>
        <v>10</v>
      </c>
      <c r="Y230" s="69">
        <f>+([1]Curico!D$5-V230)*12+[1]Curico!C$5-U230+1</f>
        <v>22</v>
      </c>
      <c r="Z230" s="70">
        <f t="shared" si="159"/>
        <v>34</v>
      </c>
      <c r="AA230" s="70">
        <f t="shared" si="159"/>
        <v>46</v>
      </c>
      <c r="AB230" s="70">
        <f t="shared" si="139"/>
        <v>51</v>
      </c>
      <c r="AC230" s="82">
        <f t="shared" si="134"/>
        <v>9</v>
      </c>
      <c r="AD230" s="69">
        <f t="shared" si="144"/>
        <v>16092.87</v>
      </c>
      <c r="AE230" s="69">
        <f t="shared" si="141"/>
        <v>0</v>
      </c>
      <c r="AF230" s="82">
        <f t="shared" si="145"/>
        <v>160928.70000000001</v>
      </c>
      <c r="AG230" s="69">
        <f t="shared" si="146"/>
        <v>160928.70000000001</v>
      </c>
      <c r="AH230" s="69">
        <f t="shared" si="147"/>
        <v>193114.44</v>
      </c>
      <c r="AI230" s="70">
        <f t="shared" si="148"/>
        <v>354043.14</v>
      </c>
      <c r="AJ230" s="70">
        <f t="shared" si="149"/>
        <v>611529.06000000006</v>
      </c>
      <c r="AK230" s="70">
        <f t="shared" si="150"/>
        <v>193114.44</v>
      </c>
      <c r="AL230" s="72">
        <f t="shared" si="151"/>
        <v>547157.58000000007</v>
      </c>
      <c r="AM230" s="74">
        <f t="shared" si="152"/>
        <v>418414.62</v>
      </c>
      <c r="AO230" s="74">
        <f t="shared" si="153"/>
        <v>67947.67333333334</v>
      </c>
      <c r="AP230" s="72">
        <f t="shared" si="154"/>
        <v>815372.08000000007</v>
      </c>
      <c r="AQ230" s="73">
        <f t="shared" si="142"/>
        <v>815372.08000000007</v>
      </c>
      <c r="AR230" s="74">
        <f t="shared" si="155"/>
        <v>815372.08000000007</v>
      </c>
      <c r="AS230" s="74">
        <f t="shared" si="156"/>
        <v>135895.34666666668</v>
      </c>
      <c r="AT230" s="73"/>
      <c r="AU230" s="73"/>
      <c r="AW230" s="75">
        <f t="shared" si="162"/>
        <v>193114.44</v>
      </c>
      <c r="AX230" s="76">
        <f t="shared" si="160"/>
        <v>740272.02</v>
      </c>
      <c r="AY230" s="77">
        <f t="shared" si="158"/>
        <v>225300.18000000005</v>
      </c>
      <c r="AZ230" s="75">
        <f t="shared" si="136"/>
        <v>80464.350000000006</v>
      </c>
      <c r="BA230" s="76">
        <f t="shared" si="161"/>
        <v>820736.37</v>
      </c>
      <c r="BB230" s="77">
        <f t="shared" si="137"/>
        <v>144835.83000000007</v>
      </c>
    </row>
    <row r="231" spans="1:54" s="5" customFormat="1" ht="12.75">
      <c r="A231" s="144">
        <v>8</v>
      </c>
      <c r="B231" s="67" t="s">
        <v>183</v>
      </c>
      <c r="C231" s="67">
        <v>76</v>
      </c>
      <c r="D231" s="67" t="s">
        <v>62</v>
      </c>
      <c r="E231" s="67" t="s">
        <v>232</v>
      </c>
      <c r="F231" s="67" t="s">
        <v>233</v>
      </c>
      <c r="G231" s="67" t="s">
        <v>234</v>
      </c>
      <c r="H231" s="67" t="s">
        <v>65</v>
      </c>
      <c r="I231" s="65" t="s">
        <v>117</v>
      </c>
      <c r="J231" s="65"/>
      <c r="K231" s="65">
        <v>42291</v>
      </c>
      <c r="L231" s="65">
        <v>42613</v>
      </c>
      <c r="M231" s="65">
        <f t="shared" si="143"/>
        <v>45535</v>
      </c>
      <c r="N231" s="65">
        <v>42614</v>
      </c>
      <c r="O231" s="158" t="str">
        <f t="shared" si="138"/>
        <v>1</v>
      </c>
      <c r="P231" s="66">
        <v>90</v>
      </c>
      <c r="Q231" s="162" t="str">
        <f>IF(R231=P231,"C",IF(P231+24=R231,"C24","T"))</f>
        <v>T</v>
      </c>
      <c r="R231" s="66"/>
      <c r="S231" s="67">
        <v>60</v>
      </c>
      <c r="T231" s="87">
        <v>965572.20000000007</v>
      </c>
      <c r="U231" s="69">
        <v>3</v>
      </c>
      <c r="V231" s="69">
        <v>2017</v>
      </c>
      <c r="W231" s="69"/>
      <c r="X231" s="69">
        <f>+([1]Curico!$D$3-V231)*12+[1]Curico!$C$3-U231+1</f>
        <v>10</v>
      </c>
      <c r="Y231" s="69">
        <f>+([1]Curico!D$5-V231)*12+[1]Curico!C$5-U231+1</f>
        <v>22</v>
      </c>
      <c r="Z231" s="70">
        <f t="shared" si="159"/>
        <v>34</v>
      </c>
      <c r="AA231" s="70">
        <f t="shared" si="159"/>
        <v>46</v>
      </c>
      <c r="AB231" s="70">
        <f t="shared" si="139"/>
        <v>51</v>
      </c>
      <c r="AC231" s="82">
        <f t="shared" si="134"/>
        <v>9</v>
      </c>
      <c r="AD231" s="69">
        <f t="shared" si="144"/>
        <v>16092.87</v>
      </c>
      <c r="AE231" s="69">
        <f t="shared" si="141"/>
        <v>0</v>
      </c>
      <c r="AF231" s="82">
        <f t="shared" si="145"/>
        <v>160928.70000000001</v>
      </c>
      <c r="AG231" s="69">
        <f t="shared" si="146"/>
        <v>160928.70000000001</v>
      </c>
      <c r="AH231" s="69">
        <f t="shared" si="147"/>
        <v>193114.44</v>
      </c>
      <c r="AI231" s="70">
        <f t="shared" si="148"/>
        <v>354043.14</v>
      </c>
      <c r="AJ231" s="70">
        <f t="shared" si="149"/>
        <v>611529.06000000006</v>
      </c>
      <c r="AK231" s="70">
        <f t="shared" si="150"/>
        <v>193114.44</v>
      </c>
      <c r="AL231" s="72">
        <f t="shared" si="151"/>
        <v>547157.58000000007</v>
      </c>
      <c r="AM231" s="74">
        <f t="shared" si="152"/>
        <v>418414.62</v>
      </c>
      <c r="AO231" s="74">
        <f t="shared" si="153"/>
        <v>67947.67333333334</v>
      </c>
      <c r="AP231" s="72">
        <f t="shared" si="154"/>
        <v>815372.08000000007</v>
      </c>
      <c r="AQ231" s="73">
        <f t="shared" si="142"/>
        <v>815372.08000000007</v>
      </c>
      <c r="AR231" s="74">
        <f t="shared" si="155"/>
        <v>815372.08000000007</v>
      </c>
      <c r="AS231" s="74">
        <f t="shared" si="156"/>
        <v>135895.34666666668</v>
      </c>
      <c r="AT231" s="73"/>
      <c r="AU231" s="73"/>
      <c r="AW231" s="75">
        <f t="shared" si="162"/>
        <v>193114.44</v>
      </c>
      <c r="AX231" s="76">
        <f t="shared" si="160"/>
        <v>740272.02</v>
      </c>
      <c r="AY231" s="77">
        <f t="shared" si="158"/>
        <v>225300.18000000005</v>
      </c>
      <c r="AZ231" s="75">
        <f t="shared" si="136"/>
        <v>80464.350000000006</v>
      </c>
      <c r="BA231" s="76">
        <f t="shared" si="161"/>
        <v>820736.37</v>
      </c>
      <c r="BB231" s="77">
        <f t="shared" si="137"/>
        <v>144835.83000000007</v>
      </c>
    </row>
    <row r="232" spans="1:54" s="5" customFormat="1" ht="12.75">
      <c r="A232" s="144">
        <v>8</v>
      </c>
      <c r="B232" s="67" t="s">
        <v>183</v>
      </c>
      <c r="C232" s="67">
        <v>76</v>
      </c>
      <c r="D232" s="67" t="s">
        <v>62</v>
      </c>
      <c r="E232" s="67" t="s">
        <v>232</v>
      </c>
      <c r="F232" s="67" t="s">
        <v>233</v>
      </c>
      <c r="G232" s="67" t="s">
        <v>234</v>
      </c>
      <c r="H232" s="67" t="s">
        <v>65</v>
      </c>
      <c r="I232" s="65" t="s">
        <v>117</v>
      </c>
      <c r="J232" s="65"/>
      <c r="K232" s="65">
        <v>42291</v>
      </c>
      <c r="L232" s="65">
        <v>42613</v>
      </c>
      <c r="M232" s="65">
        <f t="shared" si="143"/>
        <v>45535</v>
      </c>
      <c r="N232" s="65">
        <v>42614</v>
      </c>
      <c r="O232" s="158" t="str">
        <f t="shared" si="138"/>
        <v>1</v>
      </c>
      <c r="P232" s="66">
        <v>90</v>
      </c>
      <c r="Q232" s="162" t="str">
        <f>IF(R232=P232,"C",IF(P232+24=R232,"C24","T"))</f>
        <v>T</v>
      </c>
      <c r="R232" s="66"/>
      <c r="S232" s="67">
        <v>60</v>
      </c>
      <c r="T232" s="87">
        <v>965572.20000000007</v>
      </c>
      <c r="U232" s="69">
        <v>3</v>
      </c>
      <c r="V232" s="69">
        <v>2017</v>
      </c>
      <c r="W232" s="69"/>
      <c r="X232" s="69">
        <f>+([1]Curico!$D$3-V232)*12+[1]Curico!$C$3-U232+1</f>
        <v>10</v>
      </c>
      <c r="Y232" s="69">
        <f>+([1]Curico!D$5-V232)*12+[1]Curico!C$5-U232+1</f>
        <v>22</v>
      </c>
      <c r="Z232" s="70">
        <f t="shared" si="159"/>
        <v>34</v>
      </c>
      <c r="AA232" s="70">
        <f t="shared" si="159"/>
        <v>46</v>
      </c>
      <c r="AB232" s="70">
        <f t="shared" si="139"/>
        <v>51</v>
      </c>
      <c r="AC232" s="82">
        <f t="shared" si="134"/>
        <v>9</v>
      </c>
      <c r="AD232" s="69">
        <f t="shared" si="144"/>
        <v>16092.87</v>
      </c>
      <c r="AE232" s="69">
        <f t="shared" si="141"/>
        <v>0</v>
      </c>
      <c r="AF232" s="82">
        <f t="shared" si="145"/>
        <v>160928.70000000001</v>
      </c>
      <c r="AG232" s="69">
        <f t="shared" si="146"/>
        <v>160928.70000000001</v>
      </c>
      <c r="AH232" s="69">
        <f t="shared" si="147"/>
        <v>193114.44</v>
      </c>
      <c r="AI232" s="70">
        <f t="shared" si="148"/>
        <v>354043.14</v>
      </c>
      <c r="AJ232" s="70">
        <f t="shared" si="149"/>
        <v>611529.06000000006</v>
      </c>
      <c r="AK232" s="70">
        <f t="shared" si="150"/>
        <v>193114.44</v>
      </c>
      <c r="AL232" s="72">
        <f t="shared" si="151"/>
        <v>547157.58000000007</v>
      </c>
      <c r="AM232" s="74">
        <f t="shared" si="152"/>
        <v>418414.62</v>
      </c>
      <c r="AO232" s="74">
        <f t="shared" si="153"/>
        <v>67947.67333333334</v>
      </c>
      <c r="AP232" s="72">
        <f t="shared" si="154"/>
        <v>815372.08000000007</v>
      </c>
      <c r="AQ232" s="73">
        <f t="shared" si="142"/>
        <v>815372.08000000007</v>
      </c>
      <c r="AR232" s="74">
        <f t="shared" si="155"/>
        <v>815372.08000000007</v>
      </c>
      <c r="AS232" s="74">
        <f t="shared" si="156"/>
        <v>135895.34666666668</v>
      </c>
      <c r="AT232" s="73"/>
      <c r="AU232" s="73"/>
      <c r="AW232" s="75">
        <f t="shared" si="162"/>
        <v>193114.44</v>
      </c>
      <c r="AX232" s="76">
        <f t="shared" si="160"/>
        <v>740272.02</v>
      </c>
      <c r="AY232" s="77">
        <f t="shared" si="158"/>
        <v>225300.18000000005</v>
      </c>
      <c r="AZ232" s="75">
        <f t="shared" si="136"/>
        <v>80464.350000000006</v>
      </c>
      <c r="BA232" s="76">
        <f t="shared" si="161"/>
        <v>820736.37</v>
      </c>
      <c r="BB232" s="77">
        <f t="shared" si="137"/>
        <v>144835.83000000007</v>
      </c>
    </row>
    <row r="233" spans="1:54" s="5" customFormat="1" ht="12.75">
      <c r="A233" s="144">
        <v>8</v>
      </c>
      <c r="B233" s="67" t="s">
        <v>183</v>
      </c>
      <c r="C233" s="67">
        <v>76</v>
      </c>
      <c r="D233" s="67" t="s">
        <v>62</v>
      </c>
      <c r="E233" s="67" t="s">
        <v>232</v>
      </c>
      <c r="F233" s="67" t="s">
        <v>233</v>
      </c>
      <c r="G233" s="67" t="s">
        <v>234</v>
      </c>
      <c r="H233" s="67" t="s">
        <v>65</v>
      </c>
      <c r="I233" s="65" t="s">
        <v>117</v>
      </c>
      <c r="J233" s="65"/>
      <c r="K233" s="65">
        <v>42291</v>
      </c>
      <c r="L233" s="65">
        <v>42613</v>
      </c>
      <c r="M233" s="65">
        <f t="shared" si="143"/>
        <v>45535</v>
      </c>
      <c r="N233" s="65">
        <v>42614</v>
      </c>
      <c r="O233" s="158" t="str">
        <f t="shared" si="138"/>
        <v>1</v>
      </c>
      <c r="P233" s="66">
        <v>90</v>
      </c>
      <c r="Q233" s="162" t="str">
        <f>IF(R233=P233,"C",IF(P233+24=R233,"C24","T"))</f>
        <v>T</v>
      </c>
      <c r="R233" s="66"/>
      <c r="S233" s="67">
        <v>60</v>
      </c>
      <c r="T233" s="87">
        <v>965572.20000000007</v>
      </c>
      <c r="U233" s="69">
        <v>3</v>
      </c>
      <c r="V233" s="69">
        <v>2017</v>
      </c>
      <c r="W233" s="69"/>
      <c r="X233" s="69">
        <f>+([1]Curico!$D$3-V233)*12+[1]Curico!$C$3-U233+1</f>
        <v>10</v>
      </c>
      <c r="Y233" s="69">
        <f>+([1]Curico!D$5-V233)*12+[1]Curico!C$5-U233+1</f>
        <v>22</v>
      </c>
      <c r="Z233" s="70">
        <f t="shared" si="159"/>
        <v>34</v>
      </c>
      <c r="AA233" s="70">
        <f t="shared" si="159"/>
        <v>46</v>
      </c>
      <c r="AB233" s="70">
        <f t="shared" si="139"/>
        <v>51</v>
      </c>
      <c r="AC233" s="82">
        <f t="shared" si="134"/>
        <v>9</v>
      </c>
      <c r="AD233" s="69">
        <f t="shared" si="144"/>
        <v>16092.87</v>
      </c>
      <c r="AE233" s="69">
        <f t="shared" si="141"/>
        <v>0</v>
      </c>
      <c r="AF233" s="82">
        <f t="shared" si="145"/>
        <v>160928.70000000001</v>
      </c>
      <c r="AG233" s="69">
        <f t="shared" si="146"/>
        <v>160928.70000000001</v>
      </c>
      <c r="AH233" s="69">
        <f t="shared" si="147"/>
        <v>193114.44</v>
      </c>
      <c r="AI233" s="70">
        <f t="shared" si="148"/>
        <v>354043.14</v>
      </c>
      <c r="AJ233" s="70">
        <f t="shared" si="149"/>
        <v>611529.06000000006</v>
      </c>
      <c r="AK233" s="70">
        <f t="shared" si="150"/>
        <v>193114.44</v>
      </c>
      <c r="AL233" s="72">
        <f t="shared" si="151"/>
        <v>547157.58000000007</v>
      </c>
      <c r="AM233" s="74">
        <f t="shared" si="152"/>
        <v>418414.62</v>
      </c>
      <c r="AO233" s="74">
        <f t="shared" si="153"/>
        <v>67947.67333333334</v>
      </c>
      <c r="AP233" s="72">
        <f t="shared" si="154"/>
        <v>815372.08000000007</v>
      </c>
      <c r="AQ233" s="73">
        <f t="shared" si="142"/>
        <v>815372.08000000007</v>
      </c>
      <c r="AR233" s="74">
        <f t="shared" si="155"/>
        <v>815372.08000000007</v>
      </c>
      <c r="AS233" s="74">
        <f t="shared" si="156"/>
        <v>135895.34666666668</v>
      </c>
      <c r="AT233" s="73"/>
      <c r="AU233" s="73"/>
      <c r="AW233" s="75">
        <f t="shared" si="162"/>
        <v>193114.44</v>
      </c>
      <c r="AX233" s="76">
        <f t="shared" si="160"/>
        <v>740272.02</v>
      </c>
      <c r="AY233" s="77">
        <f t="shared" si="158"/>
        <v>225300.18000000005</v>
      </c>
      <c r="AZ233" s="75">
        <f t="shared" si="136"/>
        <v>80464.350000000006</v>
      </c>
      <c r="BA233" s="76">
        <f t="shared" si="161"/>
        <v>820736.37</v>
      </c>
      <c r="BB233" s="77">
        <f t="shared" si="137"/>
        <v>144835.83000000007</v>
      </c>
    </row>
    <row r="234" spans="1:54" s="5" customFormat="1" ht="12.75">
      <c r="A234" s="144">
        <v>8</v>
      </c>
      <c r="B234" s="67" t="s">
        <v>183</v>
      </c>
      <c r="C234" s="67">
        <v>76</v>
      </c>
      <c r="D234" s="67" t="s">
        <v>62</v>
      </c>
      <c r="E234" s="67" t="s">
        <v>232</v>
      </c>
      <c r="F234" s="67" t="s">
        <v>233</v>
      </c>
      <c r="G234" s="67" t="s">
        <v>234</v>
      </c>
      <c r="H234" s="67" t="s">
        <v>65</v>
      </c>
      <c r="I234" s="65" t="s">
        <v>117</v>
      </c>
      <c r="J234" s="65"/>
      <c r="K234" s="65">
        <v>42291</v>
      </c>
      <c r="L234" s="65">
        <v>42613</v>
      </c>
      <c r="M234" s="65">
        <f t="shared" si="143"/>
        <v>45535</v>
      </c>
      <c r="N234" s="65">
        <v>42614</v>
      </c>
      <c r="O234" s="158" t="str">
        <f t="shared" si="138"/>
        <v>1</v>
      </c>
      <c r="P234" s="66">
        <v>90</v>
      </c>
      <c r="Q234" s="162" t="str">
        <f>IF(R234=P234,"C",IF(P234+24=R234,"C24","T"))</f>
        <v>T</v>
      </c>
      <c r="R234" s="66"/>
      <c r="S234" s="67">
        <v>60</v>
      </c>
      <c r="T234" s="87">
        <v>965572.20000000007</v>
      </c>
      <c r="U234" s="69">
        <v>3</v>
      </c>
      <c r="V234" s="69">
        <v>2017</v>
      </c>
      <c r="W234" s="69"/>
      <c r="X234" s="69">
        <f>+([1]Curico!$D$3-V234)*12+[1]Curico!$C$3-U234+1</f>
        <v>10</v>
      </c>
      <c r="Y234" s="69">
        <f>+([1]Curico!D$5-V234)*12+[1]Curico!C$5-U234+1</f>
        <v>22</v>
      </c>
      <c r="Z234" s="70">
        <f t="shared" si="159"/>
        <v>34</v>
      </c>
      <c r="AA234" s="70">
        <f t="shared" si="159"/>
        <v>46</v>
      </c>
      <c r="AB234" s="70">
        <f t="shared" si="139"/>
        <v>51</v>
      </c>
      <c r="AC234" s="82">
        <f t="shared" si="134"/>
        <v>9</v>
      </c>
      <c r="AD234" s="69">
        <f t="shared" si="144"/>
        <v>16092.87</v>
      </c>
      <c r="AE234" s="69">
        <f t="shared" si="141"/>
        <v>0</v>
      </c>
      <c r="AF234" s="82">
        <f t="shared" si="145"/>
        <v>160928.70000000001</v>
      </c>
      <c r="AG234" s="69">
        <f t="shared" si="146"/>
        <v>160928.70000000001</v>
      </c>
      <c r="AH234" s="69">
        <f t="shared" si="147"/>
        <v>193114.44</v>
      </c>
      <c r="AI234" s="70">
        <f t="shared" si="148"/>
        <v>354043.14</v>
      </c>
      <c r="AJ234" s="70">
        <f t="shared" si="149"/>
        <v>611529.06000000006</v>
      </c>
      <c r="AK234" s="70">
        <f t="shared" si="150"/>
        <v>193114.44</v>
      </c>
      <c r="AL234" s="72">
        <f t="shared" si="151"/>
        <v>547157.58000000007</v>
      </c>
      <c r="AM234" s="74">
        <f t="shared" si="152"/>
        <v>418414.62</v>
      </c>
      <c r="AO234" s="74">
        <f t="shared" si="153"/>
        <v>67947.67333333334</v>
      </c>
      <c r="AP234" s="72">
        <f t="shared" si="154"/>
        <v>815372.08000000007</v>
      </c>
      <c r="AQ234" s="73">
        <f t="shared" si="142"/>
        <v>815372.08000000007</v>
      </c>
      <c r="AR234" s="74">
        <f t="shared" si="155"/>
        <v>815372.08000000007</v>
      </c>
      <c r="AS234" s="74">
        <f t="shared" si="156"/>
        <v>135895.34666666668</v>
      </c>
      <c r="AT234" s="73"/>
      <c r="AU234" s="73"/>
      <c r="AW234" s="75">
        <f t="shared" si="162"/>
        <v>193114.44</v>
      </c>
      <c r="AX234" s="76">
        <f t="shared" si="160"/>
        <v>740272.02</v>
      </c>
      <c r="AY234" s="77">
        <f t="shared" si="158"/>
        <v>225300.18000000005</v>
      </c>
      <c r="AZ234" s="75">
        <f t="shared" si="136"/>
        <v>80464.350000000006</v>
      </c>
      <c r="BA234" s="76">
        <f t="shared" si="161"/>
        <v>820736.37</v>
      </c>
      <c r="BB234" s="77">
        <f t="shared" si="137"/>
        <v>144835.83000000007</v>
      </c>
    </row>
    <row r="235" spans="1:54" s="5" customFormat="1" ht="12.75">
      <c r="A235" s="144">
        <v>8</v>
      </c>
      <c r="B235" s="67" t="s">
        <v>183</v>
      </c>
      <c r="C235" s="67">
        <v>76</v>
      </c>
      <c r="D235" s="67" t="s">
        <v>62</v>
      </c>
      <c r="E235" s="67" t="s">
        <v>232</v>
      </c>
      <c r="F235" s="67" t="s">
        <v>233</v>
      </c>
      <c r="G235" s="67" t="s">
        <v>234</v>
      </c>
      <c r="H235" s="67" t="s">
        <v>65</v>
      </c>
      <c r="I235" s="65" t="s">
        <v>117</v>
      </c>
      <c r="J235" s="65"/>
      <c r="K235" s="65">
        <v>42291</v>
      </c>
      <c r="L235" s="65">
        <v>42613</v>
      </c>
      <c r="M235" s="65">
        <f t="shared" si="143"/>
        <v>45535</v>
      </c>
      <c r="N235" s="65">
        <v>42614</v>
      </c>
      <c r="O235" s="158" t="str">
        <f t="shared" si="138"/>
        <v>1</v>
      </c>
      <c r="P235" s="66">
        <v>90</v>
      </c>
      <c r="Q235" s="162" t="str">
        <f>IF(R235=P235,"C",IF(P235+24=R235,"C24","T"))</f>
        <v>T</v>
      </c>
      <c r="R235" s="66"/>
      <c r="S235" s="67">
        <v>60</v>
      </c>
      <c r="T235" s="87">
        <v>965572.20000000007</v>
      </c>
      <c r="U235" s="69">
        <v>3</v>
      </c>
      <c r="V235" s="69">
        <v>2017</v>
      </c>
      <c r="W235" s="69"/>
      <c r="X235" s="69">
        <f>+([1]Curico!$D$3-V235)*12+[1]Curico!$C$3-U235+1</f>
        <v>10</v>
      </c>
      <c r="Y235" s="69">
        <f>+([1]Curico!D$5-V235)*12+[1]Curico!C$5-U235+1</f>
        <v>22</v>
      </c>
      <c r="Z235" s="70">
        <f t="shared" si="159"/>
        <v>34</v>
      </c>
      <c r="AA235" s="70">
        <f t="shared" si="159"/>
        <v>46</v>
      </c>
      <c r="AB235" s="70">
        <f t="shared" si="139"/>
        <v>51</v>
      </c>
      <c r="AC235" s="82">
        <f t="shared" si="134"/>
        <v>9</v>
      </c>
      <c r="AD235" s="69">
        <f t="shared" si="144"/>
        <v>16092.87</v>
      </c>
      <c r="AE235" s="69">
        <f t="shared" si="141"/>
        <v>0</v>
      </c>
      <c r="AF235" s="82">
        <f t="shared" si="145"/>
        <v>160928.70000000001</v>
      </c>
      <c r="AG235" s="69">
        <f t="shared" si="146"/>
        <v>160928.70000000001</v>
      </c>
      <c r="AH235" s="69">
        <f t="shared" si="147"/>
        <v>193114.44</v>
      </c>
      <c r="AI235" s="70">
        <f t="shared" si="148"/>
        <v>354043.14</v>
      </c>
      <c r="AJ235" s="70">
        <f t="shared" si="149"/>
        <v>611529.06000000006</v>
      </c>
      <c r="AK235" s="70">
        <f t="shared" si="150"/>
        <v>193114.44</v>
      </c>
      <c r="AL235" s="72">
        <f t="shared" si="151"/>
        <v>547157.58000000007</v>
      </c>
      <c r="AM235" s="74">
        <f t="shared" si="152"/>
        <v>418414.62</v>
      </c>
      <c r="AO235" s="74">
        <f t="shared" si="153"/>
        <v>67947.67333333334</v>
      </c>
      <c r="AP235" s="72">
        <f t="shared" si="154"/>
        <v>815372.08000000007</v>
      </c>
      <c r="AQ235" s="73">
        <f t="shared" si="142"/>
        <v>815372.08000000007</v>
      </c>
      <c r="AR235" s="74">
        <f t="shared" si="155"/>
        <v>815372.08000000007</v>
      </c>
      <c r="AS235" s="74">
        <f t="shared" si="156"/>
        <v>135895.34666666668</v>
      </c>
      <c r="AT235" s="73"/>
      <c r="AU235" s="73"/>
      <c r="AW235" s="75">
        <f t="shared" si="162"/>
        <v>193114.44</v>
      </c>
      <c r="AX235" s="76">
        <f t="shared" si="160"/>
        <v>740272.02</v>
      </c>
      <c r="AY235" s="77">
        <f t="shared" si="158"/>
        <v>225300.18000000005</v>
      </c>
      <c r="AZ235" s="75">
        <f t="shared" si="136"/>
        <v>80464.350000000006</v>
      </c>
      <c r="BA235" s="76">
        <f t="shared" si="161"/>
        <v>820736.37</v>
      </c>
      <c r="BB235" s="77">
        <f t="shared" si="137"/>
        <v>144835.83000000007</v>
      </c>
    </row>
    <row r="236" spans="1:54" s="5" customFormat="1" ht="12.75">
      <c r="A236" s="144">
        <v>8</v>
      </c>
      <c r="B236" s="67" t="s">
        <v>183</v>
      </c>
      <c r="C236" s="67">
        <v>76</v>
      </c>
      <c r="D236" s="67" t="s">
        <v>62</v>
      </c>
      <c r="E236" s="67" t="s">
        <v>232</v>
      </c>
      <c r="F236" s="67" t="s">
        <v>233</v>
      </c>
      <c r="G236" s="67" t="s">
        <v>234</v>
      </c>
      <c r="H236" s="67" t="s">
        <v>65</v>
      </c>
      <c r="I236" s="65" t="s">
        <v>117</v>
      </c>
      <c r="J236" s="65"/>
      <c r="K236" s="65">
        <v>42291</v>
      </c>
      <c r="L236" s="65">
        <v>42613</v>
      </c>
      <c r="M236" s="65">
        <f t="shared" si="143"/>
        <v>45535</v>
      </c>
      <c r="N236" s="65">
        <v>42614</v>
      </c>
      <c r="O236" s="158" t="str">
        <f t="shared" si="138"/>
        <v>1</v>
      </c>
      <c r="P236" s="66">
        <v>90</v>
      </c>
      <c r="Q236" s="162" t="str">
        <f>IF(R236=P236,"C",IF(P236+24=R236,"C24","T"))</f>
        <v>T</v>
      </c>
      <c r="R236" s="66"/>
      <c r="S236" s="67">
        <v>60</v>
      </c>
      <c r="T236" s="87">
        <v>965572.20000000007</v>
      </c>
      <c r="U236" s="69">
        <v>3</v>
      </c>
      <c r="V236" s="69">
        <v>2017</v>
      </c>
      <c r="W236" s="69"/>
      <c r="X236" s="69">
        <f>+([1]Curico!$D$3-V236)*12+[1]Curico!$C$3-U236+1</f>
        <v>10</v>
      </c>
      <c r="Y236" s="69">
        <f>+([1]Curico!D$5-V236)*12+[1]Curico!C$5-U236+1</f>
        <v>22</v>
      </c>
      <c r="Z236" s="70">
        <f t="shared" si="159"/>
        <v>34</v>
      </c>
      <c r="AA236" s="70">
        <f t="shared" si="159"/>
        <v>46</v>
      </c>
      <c r="AB236" s="70">
        <f t="shared" si="139"/>
        <v>51</v>
      </c>
      <c r="AC236" s="82">
        <f t="shared" si="134"/>
        <v>9</v>
      </c>
      <c r="AD236" s="69">
        <f t="shared" si="144"/>
        <v>16092.87</v>
      </c>
      <c r="AE236" s="69">
        <f t="shared" si="141"/>
        <v>0</v>
      </c>
      <c r="AF236" s="82">
        <f t="shared" si="145"/>
        <v>160928.70000000001</v>
      </c>
      <c r="AG236" s="69">
        <f t="shared" si="146"/>
        <v>160928.70000000001</v>
      </c>
      <c r="AH236" s="69">
        <f t="shared" si="147"/>
        <v>193114.44</v>
      </c>
      <c r="AI236" s="70">
        <f t="shared" si="148"/>
        <v>354043.14</v>
      </c>
      <c r="AJ236" s="70">
        <f t="shared" si="149"/>
        <v>611529.06000000006</v>
      </c>
      <c r="AK236" s="70">
        <f t="shared" si="150"/>
        <v>193114.44</v>
      </c>
      <c r="AL236" s="72">
        <f t="shared" si="151"/>
        <v>547157.58000000007</v>
      </c>
      <c r="AM236" s="74">
        <f t="shared" si="152"/>
        <v>418414.62</v>
      </c>
      <c r="AO236" s="74">
        <f t="shared" si="153"/>
        <v>67947.67333333334</v>
      </c>
      <c r="AP236" s="72">
        <f t="shared" si="154"/>
        <v>815372.08000000007</v>
      </c>
      <c r="AQ236" s="73">
        <f t="shared" si="142"/>
        <v>815372.08000000007</v>
      </c>
      <c r="AR236" s="74">
        <f t="shared" si="155"/>
        <v>815372.08000000007</v>
      </c>
      <c r="AS236" s="74">
        <f t="shared" si="156"/>
        <v>135895.34666666668</v>
      </c>
      <c r="AT236" s="73"/>
      <c r="AU236" s="73"/>
      <c r="AW236" s="75">
        <f t="shared" si="162"/>
        <v>193114.44</v>
      </c>
      <c r="AX236" s="76">
        <f t="shared" si="160"/>
        <v>740272.02</v>
      </c>
      <c r="AY236" s="77">
        <f t="shared" si="158"/>
        <v>225300.18000000005</v>
      </c>
      <c r="AZ236" s="75">
        <f t="shared" si="136"/>
        <v>80464.350000000006</v>
      </c>
      <c r="BA236" s="76">
        <f t="shared" si="161"/>
        <v>820736.37</v>
      </c>
      <c r="BB236" s="77">
        <f t="shared" si="137"/>
        <v>144835.83000000007</v>
      </c>
    </row>
    <row r="237" spans="1:54" s="5" customFormat="1" ht="12.75">
      <c r="A237" s="144">
        <v>8</v>
      </c>
      <c r="B237" s="67" t="s">
        <v>183</v>
      </c>
      <c r="C237" s="67">
        <v>76</v>
      </c>
      <c r="D237" s="67" t="s">
        <v>62</v>
      </c>
      <c r="E237" s="67" t="s">
        <v>232</v>
      </c>
      <c r="F237" s="67" t="s">
        <v>233</v>
      </c>
      <c r="G237" s="67" t="s">
        <v>234</v>
      </c>
      <c r="H237" s="67" t="s">
        <v>65</v>
      </c>
      <c r="I237" s="65" t="s">
        <v>117</v>
      </c>
      <c r="J237" s="65"/>
      <c r="K237" s="65">
        <v>42291</v>
      </c>
      <c r="L237" s="65">
        <v>42613</v>
      </c>
      <c r="M237" s="65">
        <f t="shared" si="143"/>
        <v>45535</v>
      </c>
      <c r="N237" s="65">
        <v>42614</v>
      </c>
      <c r="O237" s="158" t="str">
        <f t="shared" si="138"/>
        <v>1</v>
      </c>
      <c r="P237" s="66">
        <v>90</v>
      </c>
      <c r="Q237" s="162" t="str">
        <f>IF(R237=P237,"C",IF(P237+24=R237,"C24","T"))</f>
        <v>T</v>
      </c>
      <c r="R237" s="66"/>
      <c r="S237" s="67">
        <v>60</v>
      </c>
      <c r="T237" s="87">
        <v>965572.20000000007</v>
      </c>
      <c r="U237" s="69">
        <v>3</v>
      </c>
      <c r="V237" s="69">
        <v>2017</v>
      </c>
      <c r="W237" s="69"/>
      <c r="X237" s="69">
        <f>+([1]Curico!$D$3-V237)*12+[1]Curico!$C$3-U237+1</f>
        <v>10</v>
      </c>
      <c r="Y237" s="69">
        <f>+([1]Curico!D$5-V237)*12+[1]Curico!C$5-U237+1</f>
        <v>22</v>
      </c>
      <c r="Z237" s="70">
        <f t="shared" si="159"/>
        <v>34</v>
      </c>
      <c r="AA237" s="70">
        <f t="shared" si="159"/>
        <v>46</v>
      </c>
      <c r="AB237" s="70">
        <f t="shared" si="139"/>
        <v>51</v>
      </c>
      <c r="AC237" s="82">
        <f t="shared" si="134"/>
        <v>9</v>
      </c>
      <c r="AD237" s="69">
        <f t="shared" si="144"/>
        <v>16092.87</v>
      </c>
      <c r="AE237" s="69">
        <f t="shared" si="141"/>
        <v>0</v>
      </c>
      <c r="AF237" s="82">
        <f t="shared" si="145"/>
        <v>160928.70000000001</v>
      </c>
      <c r="AG237" s="69">
        <f t="shared" si="146"/>
        <v>160928.70000000001</v>
      </c>
      <c r="AH237" s="69">
        <f t="shared" si="147"/>
        <v>193114.44</v>
      </c>
      <c r="AI237" s="70">
        <f t="shared" si="148"/>
        <v>354043.14</v>
      </c>
      <c r="AJ237" s="70">
        <f t="shared" si="149"/>
        <v>611529.06000000006</v>
      </c>
      <c r="AK237" s="70">
        <f t="shared" si="150"/>
        <v>193114.44</v>
      </c>
      <c r="AL237" s="72">
        <f t="shared" si="151"/>
        <v>547157.58000000007</v>
      </c>
      <c r="AM237" s="74">
        <f t="shared" si="152"/>
        <v>418414.62</v>
      </c>
      <c r="AO237" s="74">
        <f t="shared" si="153"/>
        <v>67947.67333333334</v>
      </c>
      <c r="AP237" s="72">
        <f t="shared" si="154"/>
        <v>815372.08000000007</v>
      </c>
      <c r="AQ237" s="73">
        <f t="shared" si="142"/>
        <v>815372.08000000007</v>
      </c>
      <c r="AR237" s="74">
        <f t="shared" si="155"/>
        <v>815372.08000000007</v>
      </c>
      <c r="AS237" s="74">
        <f t="shared" si="156"/>
        <v>135895.34666666668</v>
      </c>
      <c r="AT237" s="73"/>
      <c r="AU237" s="73"/>
      <c r="AW237" s="75">
        <f t="shared" si="162"/>
        <v>193114.44</v>
      </c>
      <c r="AX237" s="76">
        <f t="shared" si="160"/>
        <v>740272.02</v>
      </c>
      <c r="AY237" s="77">
        <f t="shared" si="158"/>
        <v>225300.18000000005</v>
      </c>
      <c r="AZ237" s="75">
        <f t="shared" si="136"/>
        <v>80464.350000000006</v>
      </c>
      <c r="BA237" s="76">
        <f t="shared" si="161"/>
        <v>820736.37</v>
      </c>
      <c r="BB237" s="77">
        <f t="shared" si="137"/>
        <v>144835.83000000007</v>
      </c>
    </row>
    <row r="238" spans="1:54" s="5" customFormat="1" ht="12.75">
      <c r="A238" s="144">
        <v>8</v>
      </c>
      <c r="B238" s="67" t="s">
        <v>183</v>
      </c>
      <c r="C238" s="67">
        <v>76</v>
      </c>
      <c r="D238" s="67" t="s">
        <v>62</v>
      </c>
      <c r="E238" s="67" t="s">
        <v>232</v>
      </c>
      <c r="F238" s="67" t="s">
        <v>233</v>
      </c>
      <c r="G238" s="67" t="s">
        <v>234</v>
      </c>
      <c r="H238" s="67" t="s">
        <v>65</v>
      </c>
      <c r="I238" s="65" t="s">
        <v>117</v>
      </c>
      <c r="J238" s="65"/>
      <c r="K238" s="65">
        <v>42291</v>
      </c>
      <c r="L238" s="65">
        <v>42613</v>
      </c>
      <c r="M238" s="65">
        <f t="shared" si="143"/>
        <v>45535</v>
      </c>
      <c r="N238" s="65">
        <v>42614</v>
      </c>
      <c r="O238" s="158" t="str">
        <f t="shared" si="138"/>
        <v>1</v>
      </c>
      <c r="P238" s="66">
        <v>90</v>
      </c>
      <c r="Q238" s="162" t="str">
        <f>IF(R238=P238,"C",IF(P238+24=R238,"C24","T"))</f>
        <v>T</v>
      </c>
      <c r="R238" s="66"/>
      <c r="S238" s="67">
        <v>60</v>
      </c>
      <c r="T238" s="87">
        <v>965572.20000000007</v>
      </c>
      <c r="U238" s="69">
        <v>3</v>
      </c>
      <c r="V238" s="69">
        <v>2017</v>
      </c>
      <c r="W238" s="69"/>
      <c r="X238" s="69">
        <f>+([1]Curico!$D$3-V238)*12+[1]Curico!$C$3-U238+1</f>
        <v>10</v>
      </c>
      <c r="Y238" s="69">
        <f>+([1]Curico!D$5-V238)*12+[1]Curico!C$5-U238+1</f>
        <v>22</v>
      </c>
      <c r="Z238" s="70">
        <f t="shared" si="159"/>
        <v>34</v>
      </c>
      <c r="AA238" s="70">
        <f t="shared" si="159"/>
        <v>46</v>
      </c>
      <c r="AB238" s="70">
        <f t="shared" si="139"/>
        <v>51</v>
      </c>
      <c r="AC238" s="82">
        <f t="shared" si="134"/>
        <v>9</v>
      </c>
      <c r="AD238" s="69">
        <f t="shared" si="144"/>
        <v>16092.87</v>
      </c>
      <c r="AE238" s="69">
        <f t="shared" si="141"/>
        <v>0</v>
      </c>
      <c r="AF238" s="82">
        <f t="shared" si="145"/>
        <v>160928.70000000001</v>
      </c>
      <c r="AG238" s="69">
        <f t="shared" si="146"/>
        <v>160928.70000000001</v>
      </c>
      <c r="AH238" s="69">
        <f t="shared" si="147"/>
        <v>193114.44</v>
      </c>
      <c r="AI238" s="70">
        <f t="shared" si="148"/>
        <v>354043.14</v>
      </c>
      <c r="AJ238" s="70">
        <f t="shared" si="149"/>
        <v>611529.06000000006</v>
      </c>
      <c r="AK238" s="70">
        <f t="shared" si="150"/>
        <v>193114.44</v>
      </c>
      <c r="AL238" s="72">
        <f t="shared" si="151"/>
        <v>547157.58000000007</v>
      </c>
      <c r="AM238" s="74">
        <f t="shared" si="152"/>
        <v>418414.62</v>
      </c>
      <c r="AO238" s="74">
        <f t="shared" si="153"/>
        <v>67947.67333333334</v>
      </c>
      <c r="AP238" s="72">
        <f t="shared" si="154"/>
        <v>815372.08000000007</v>
      </c>
      <c r="AQ238" s="73">
        <f t="shared" si="142"/>
        <v>815372.08000000007</v>
      </c>
      <c r="AR238" s="74">
        <f t="shared" si="155"/>
        <v>815372.08000000007</v>
      </c>
      <c r="AS238" s="74">
        <f t="shared" si="156"/>
        <v>135895.34666666668</v>
      </c>
      <c r="AT238" s="73"/>
      <c r="AU238" s="73"/>
      <c r="AW238" s="75">
        <f t="shared" si="162"/>
        <v>193114.44</v>
      </c>
      <c r="AX238" s="76">
        <f t="shared" si="160"/>
        <v>740272.02</v>
      </c>
      <c r="AY238" s="77">
        <f t="shared" si="158"/>
        <v>225300.18000000005</v>
      </c>
      <c r="AZ238" s="75">
        <f t="shared" si="136"/>
        <v>80464.350000000006</v>
      </c>
      <c r="BA238" s="76">
        <f t="shared" si="161"/>
        <v>820736.37</v>
      </c>
      <c r="BB238" s="77">
        <f t="shared" si="137"/>
        <v>144835.83000000007</v>
      </c>
    </row>
    <row r="239" spans="1:54" s="5" customFormat="1" ht="12.75">
      <c r="A239" s="144">
        <v>8</v>
      </c>
      <c r="B239" s="67" t="s">
        <v>183</v>
      </c>
      <c r="C239" s="67">
        <v>76</v>
      </c>
      <c r="D239" s="67" t="s">
        <v>62</v>
      </c>
      <c r="E239" s="67" t="s">
        <v>232</v>
      </c>
      <c r="F239" s="67" t="s">
        <v>233</v>
      </c>
      <c r="G239" s="67" t="s">
        <v>234</v>
      </c>
      <c r="H239" s="67" t="s">
        <v>65</v>
      </c>
      <c r="I239" s="65" t="s">
        <v>117</v>
      </c>
      <c r="J239" s="65"/>
      <c r="K239" s="65">
        <v>42291</v>
      </c>
      <c r="L239" s="65">
        <v>42613</v>
      </c>
      <c r="M239" s="65">
        <f t="shared" si="143"/>
        <v>45535</v>
      </c>
      <c r="N239" s="65">
        <v>42614</v>
      </c>
      <c r="O239" s="158" t="str">
        <f t="shared" si="138"/>
        <v>1</v>
      </c>
      <c r="P239" s="66">
        <v>90</v>
      </c>
      <c r="Q239" s="162" t="str">
        <f>IF(R239=P239,"C",IF(P239+24=R239,"C24","T"))</f>
        <v>T</v>
      </c>
      <c r="R239" s="66"/>
      <c r="S239" s="67">
        <v>60</v>
      </c>
      <c r="T239" s="87">
        <v>965572.20000000007</v>
      </c>
      <c r="U239" s="69">
        <v>3</v>
      </c>
      <c r="V239" s="69">
        <v>2017</v>
      </c>
      <c r="W239" s="69"/>
      <c r="X239" s="69">
        <f>+([1]Curico!$D$3-V239)*12+[1]Curico!$C$3-U239+1</f>
        <v>10</v>
      </c>
      <c r="Y239" s="69">
        <f>+([1]Curico!D$5-V239)*12+[1]Curico!C$5-U239+1</f>
        <v>22</v>
      </c>
      <c r="Z239" s="70">
        <f t="shared" si="159"/>
        <v>34</v>
      </c>
      <c r="AA239" s="70">
        <f t="shared" si="159"/>
        <v>46</v>
      </c>
      <c r="AB239" s="70">
        <f t="shared" si="139"/>
        <v>51</v>
      </c>
      <c r="AC239" s="82">
        <f t="shared" si="134"/>
        <v>9</v>
      </c>
      <c r="AD239" s="69">
        <f t="shared" si="144"/>
        <v>16092.87</v>
      </c>
      <c r="AE239" s="69">
        <f t="shared" si="141"/>
        <v>0</v>
      </c>
      <c r="AF239" s="82">
        <f t="shared" si="145"/>
        <v>160928.70000000001</v>
      </c>
      <c r="AG239" s="69">
        <f t="shared" si="146"/>
        <v>160928.70000000001</v>
      </c>
      <c r="AH239" s="69">
        <f t="shared" si="147"/>
        <v>193114.44</v>
      </c>
      <c r="AI239" s="70">
        <f t="shared" si="148"/>
        <v>354043.14</v>
      </c>
      <c r="AJ239" s="70">
        <f t="shared" si="149"/>
        <v>611529.06000000006</v>
      </c>
      <c r="AK239" s="70">
        <f t="shared" si="150"/>
        <v>193114.44</v>
      </c>
      <c r="AL239" s="72">
        <f t="shared" si="151"/>
        <v>547157.58000000007</v>
      </c>
      <c r="AM239" s="74">
        <f t="shared" si="152"/>
        <v>418414.62</v>
      </c>
      <c r="AO239" s="74">
        <f t="shared" si="153"/>
        <v>67947.67333333334</v>
      </c>
      <c r="AP239" s="72">
        <f t="shared" si="154"/>
        <v>815372.08000000007</v>
      </c>
      <c r="AQ239" s="73">
        <f t="shared" si="142"/>
        <v>815372.08000000007</v>
      </c>
      <c r="AR239" s="74">
        <f t="shared" si="155"/>
        <v>815372.08000000007</v>
      </c>
      <c r="AS239" s="74">
        <f t="shared" si="156"/>
        <v>135895.34666666668</v>
      </c>
      <c r="AT239" s="73"/>
      <c r="AU239" s="73"/>
      <c r="AW239" s="75">
        <f t="shared" si="162"/>
        <v>193114.44</v>
      </c>
      <c r="AX239" s="76">
        <f t="shared" si="160"/>
        <v>740272.02</v>
      </c>
      <c r="AY239" s="77">
        <f t="shared" si="158"/>
        <v>225300.18000000005</v>
      </c>
      <c r="AZ239" s="75">
        <f t="shared" si="136"/>
        <v>80464.350000000006</v>
      </c>
      <c r="BA239" s="76">
        <f t="shared" si="161"/>
        <v>820736.37</v>
      </c>
      <c r="BB239" s="77">
        <f t="shared" si="137"/>
        <v>144835.83000000007</v>
      </c>
    </row>
    <row r="240" spans="1:54" s="5" customFormat="1" ht="12.75">
      <c r="A240" s="144">
        <v>8</v>
      </c>
      <c r="B240" s="67" t="s">
        <v>183</v>
      </c>
      <c r="C240" s="83">
        <v>77</v>
      </c>
      <c r="D240" s="83" t="s">
        <v>62</v>
      </c>
      <c r="E240" s="67" t="s">
        <v>235</v>
      </c>
      <c r="F240" s="67" t="s">
        <v>76</v>
      </c>
      <c r="G240" s="67">
        <v>166</v>
      </c>
      <c r="H240" s="67" t="s">
        <v>65</v>
      </c>
      <c r="I240" s="67" t="s">
        <v>117</v>
      </c>
      <c r="J240" s="67"/>
      <c r="K240" s="65">
        <v>42361</v>
      </c>
      <c r="L240" s="65">
        <v>42613</v>
      </c>
      <c r="M240" s="65">
        <f t="shared" si="143"/>
        <v>45535</v>
      </c>
      <c r="N240" s="65">
        <v>42614</v>
      </c>
      <c r="O240" s="158" t="str">
        <f t="shared" si="138"/>
        <v>1</v>
      </c>
      <c r="P240" s="66">
        <f>+DATEDIF([1]Curico!O$5,M240,"m")</f>
        <v>90</v>
      </c>
      <c r="Q240" s="162" t="str">
        <f>IF(R240=P240,"C",IF(P240+24=R240,"C24","T"))</f>
        <v>T</v>
      </c>
      <c r="R240" s="66"/>
      <c r="S240" s="67">
        <v>60</v>
      </c>
      <c r="T240" s="87">
        <v>300000</v>
      </c>
      <c r="U240" s="69">
        <v>3</v>
      </c>
      <c r="V240" s="69">
        <v>2017</v>
      </c>
      <c r="W240" s="71"/>
      <c r="X240" s="71">
        <f>+([1]Curico!$D$3-V240)*12+[1]Curico!$C$3-U240+1</f>
        <v>10</v>
      </c>
      <c r="Y240" s="71">
        <f>+([1]Curico!D$5-V240)*12+[1]Curico!C$5-U240+1</f>
        <v>22</v>
      </c>
      <c r="Z240" s="70">
        <f t="shared" si="159"/>
        <v>34</v>
      </c>
      <c r="AA240" s="70">
        <f t="shared" si="159"/>
        <v>46</v>
      </c>
      <c r="AB240" s="70">
        <f t="shared" si="139"/>
        <v>51</v>
      </c>
      <c r="AC240" s="82">
        <f t="shared" si="134"/>
        <v>9</v>
      </c>
      <c r="AD240" s="69">
        <f t="shared" si="144"/>
        <v>5000</v>
      </c>
      <c r="AE240" s="71">
        <f t="shared" ref="AE240:AE253" si="163">+W240*AD240</f>
        <v>0</v>
      </c>
      <c r="AF240" s="72">
        <f t="shared" si="145"/>
        <v>50000</v>
      </c>
      <c r="AG240" s="71">
        <f t="shared" si="146"/>
        <v>50000</v>
      </c>
      <c r="AH240" s="71">
        <f t="shared" si="147"/>
        <v>60000</v>
      </c>
      <c r="AI240" s="70">
        <f t="shared" si="148"/>
        <v>110000</v>
      </c>
      <c r="AJ240" s="70">
        <f t="shared" si="149"/>
        <v>190000</v>
      </c>
      <c r="AK240" s="70">
        <f t="shared" si="150"/>
        <v>60000</v>
      </c>
      <c r="AL240" s="72">
        <f t="shared" si="151"/>
        <v>170000</v>
      </c>
      <c r="AM240" s="74">
        <f t="shared" si="152"/>
        <v>130000</v>
      </c>
      <c r="AO240" s="74">
        <f t="shared" si="153"/>
        <v>21111.111111111109</v>
      </c>
      <c r="AP240" s="72">
        <f t="shared" si="154"/>
        <v>253333.33333333331</v>
      </c>
      <c r="AQ240" s="73">
        <f t="shared" si="142"/>
        <v>253333.33333333331</v>
      </c>
      <c r="AR240" s="74">
        <f t="shared" si="155"/>
        <v>253333.33333333331</v>
      </c>
      <c r="AS240" s="74">
        <f t="shared" si="156"/>
        <v>42222.222222222219</v>
      </c>
      <c r="AT240" s="73"/>
      <c r="AU240" s="73"/>
      <c r="AW240" s="75">
        <f t="shared" si="162"/>
        <v>60000</v>
      </c>
      <c r="AX240" s="76">
        <f t="shared" si="160"/>
        <v>230000</v>
      </c>
      <c r="AY240" s="77">
        <f t="shared" si="158"/>
        <v>70000</v>
      </c>
      <c r="AZ240" s="75">
        <f t="shared" si="136"/>
        <v>25000</v>
      </c>
      <c r="BA240" s="76">
        <f t="shared" si="161"/>
        <v>255000</v>
      </c>
      <c r="BB240" s="77">
        <f t="shared" si="137"/>
        <v>45000</v>
      </c>
    </row>
    <row r="241" spans="1:54" s="5" customFormat="1" ht="12.75">
      <c r="A241" s="144">
        <v>8</v>
      </c>
      <c r="B241" s="67" t="s">
        <v>183</v>
      </c>
      <c r="C241" s="83">
        <v>77</v>
      </c>
      <c r="D241" s="83" t="s">
        <v>62</v>
      </c>
      <c r="E241" s="67" t="s">
        <v>236</v>
      </c>
      <c r="F241" s="67" t="s">
        <v>76</v>
      </c>
      <c r="G241" s="67">
        <v>166</v>
      </c>
      <c r="H241" s="67" t="s">
        <v>65</v>
      </c>
      <c r="I241" s="67" t="s">
        <v>117</v>
      </c>
      <c r="J241" s="67"/>
      <c r="K241" s="65">
        <v>42361</v>
      </c>
      <c r="L241" s="65">
        <v>42613</v>
      </c>
      <c r="M241" s="65">
        <f t="shared" si="143"/>
        <v>45535</v>
      </c>
      <c r="N241" s="65">
        <v>42614</v>
      </c>
      <c r="O241" s="158" t="str">
        <f t="shared" si="138"/>
        <v>1</v>
      </c>
      <c r="P241" s="66">
        <f>+DATEDIF([1]Curico!O$5,M241,"m")</f>
        <v>90</v>
      </c>
      <c r="Q241" s="162" t="str">
        <f>IF(R241=P241,"C",IF(P241+24=R241,"C24","T"))</f>
        <v>T</v>
      </c>
      <c r="R241" s="66"/>
      <c r="S241" s="67">
        <v>60</v>
      </c>
      <c r="T241" s="87">
        <v>100000</v>
      </c>
      <c r="U241" s="69">
        <v>3</v>
      </c>
      <c r="V241" s="69">
        <v>2017</v>
      </c>
      <c r="W241" s="71"/>
      <c r="X241" s="71">
        <f>+([1]Curico!$D$3-V241)*12+[1]Curico!$C$3-U241+1</f>
        <v>10</v>
      </c>
      <c r="Y241" s="71">
        <f>+([1]Curico!D$5-V241)*12+[1]Curico!C$5-U241+1</f>
        <v>22</v>
      </c>
      <c r="Z241" s="70">
        <f t="shared" si="159"/>
        <v>34</v>
      </c>
      <c r="AA241" s="70">
        <f t="shared" si="159"/>
        <v>46</v>
      </c>
      <c r="AB241" s="70">
        <f t="shared" si="139"/>
        <v>51</v>
      </c>
      <c r="AC241" s="82">
        <f t="shared" si="134"/>
        <v>9</v>
      </c>
      <c r="AD241" s="69">
        <f t="shared" si="144"/>
        <v>1666.6666666666667</v>
      </c>
      <c r="AE241" s="71">
        <f t="shared" si="163"/>
        <v>0</v>
      </c>
      <c r="AF241" s="72">
        <f t="shared" si="145"/>
        <v>16666.666666666668</v>
      </c>
      <c r="AG241" s="71">
        <f t="shared" si="146"/>
        <v>16666.666666666668</v>
      </c>
      <c r="AH241" s="71">
        <f t="shared" si="147"/>
        <v>20000</v>
      </c>
      <c r="AI241" s="70">
        <f t="shared" si="148"/>
        <v>36666.666666666672</v>
      </c>
      <c r="AJ241" s="70">
        <f t="shared" si="149"/>
        <v>63333.333333333328</v>
      </c>
      <c r="AK241" s="70">
        <f t="shared" si="150"/>
        <v>20000</v>
      </c>
      <c r="AL241" s="72">
        <f t="shared" si="151"/>
        <v>56666.666666666672</v>
      </c>
      <c r="AM241" s="74">
        <f t="shared" si="152"/>
        <v>43333.333333333328</v>
      </c>
      <c r="AO241" s="74">
        <f t="shared" si="153"/>
        <v>7037.0370370370365</v>
      </c>
      <c r="AP241" s="72">
        <f t="shared" si="154"/>
        <v>84444.444444444438</v>
      </c>
      <c r="AQ241" s="73">
        <f t="shared" si="142"/>
        <v>84444.444444444438</v>
      </c>
      <c r="AR241" s="74">
        <f t="shared" si="155"/>
        <v>84444.444444444438</v>
      </c>
      <c r="AS241" s="74">
        <f t="shared" si="156"/>
        <v>14074.074074074073</v>
      </c>
      <c r="AT241" s="73"/>
      <c r="AU241" s="73"/>
      <c r="AW241" s="75">
        <f t="shared" si="162"/>
        <v>20000</v>
      </c>
      <c r="AX241" s="76">
        <f t="shared" si="160"/>
        <v>76666.666666666672</v>
      </c>
      <c r="AY241" s="77">
        <f t="shared" si="158"/>
        <v>23333.333333333328</v>
      </c>
      <c r="AZ241" s="75">
        <f t="shared" si="136"/>
        <v>8333.3333333333339</v>
      </c>
      <c r="BA241" s="76">
        <f t="shared" si="161"/>
        <v>85000</v>
      </c>
      <c r="BB241" s="77">
        <f t="shared" si="137"/>
        <v>15000</v>
      </c>
    </row>
    <row r="242" spans="1:54" s="5" customFormat="1" ht="12.75">
      <c r="A242" s="144">
        <v>8</v>
      </c>
      <c r="B242" s="67" t="s">
        <v>183</v>
      </c>
      <c r="C242" s="83">
        <v>79</v>
      </c>
      <c r="D242" s="83" t="s">
        <v>62</v>
      </c>
      <c r="E242" s="67" t="s">
        <v>237</v>
      </c>
      <c r="F242" s="67" t="s">
        <v>91</v>
      </c>
      <c r="G242" s="67">
        <v>15</v>
      </c>
      <c r="H242" s="67" t="s">
        <v>65</v>
      </c>
      <c r="I242" s="67" t="s">
        <v>117</v>
      </c>
      <c r="J242" s="67"/>
      <c r="K242" s="65">
        <v>42389</v>
      </c>
      <c r="L242" s="65">
        <v>42613</v>
      </c>
      <c r="M242" s="65">
        <f t="shared" si="143"/>
        <v>45535</v>
      </c>
      <c r="N242" s="65">
        <v>42614</v>
      </c>
      <c r="O242" s="158" t="str">
        <f t="shared" si="138"/>
        <v>1</v>
      </c>
      <c r="P242" s="66">
        <f>+DATEDIF([1]Curico!O$5,M242,"m")</f>
        <v>90</v>
      </c>
      <c r="Q242" s="162" t="str">
        <f>IF(R242=P242,"C",IF(P242+24=R242,"C24","T"))</f>
        <v>T</v>
      </c>
      <c r="R242" s="66"/>
      <c r="S242" s="67">
        <v>60</v>
      </c>
      <c r="T242" s="87">
        <v>15000</v>
      </c>
      <c r="U242" s="69">
        <v>3</v>
      </c>
      <c r="V242" s="69">
        <v>2017</v>
      </c>
      <c r="W242" s="71"/>
      <c r="X242" s="71">
        <f>+([1]Curico!$D$3-V242)*12+[1]Curico!$C$3-U242+1</f>
        <v>10</v>
      </c>
      <c r="Y242" s="71">
        <f>+([1]Curico!D$5-V242)*12+[1]Curico!C$5-U242+1</f>
        <v>22</v>
      </c>
      <c r="Z242" s="70">
        <f t="shared" si="159"/>
        <v>34</v>
      </c>
      <c r="AA242" s="70">
        <f t="shared" si="159"/>
        <v>46</v>
      </c>
      <c r="AB242" s="70">
        <f t="shared" si="139"/>
        <v>51</v>
      </c>
      <c r="AC242" s="82">
        <f t="shared" si="134"/>
        <v>9</v>
      </c>
      <c r="AD242" s="71">
        <f t="shared" si="144"/>
        <v>250</v>
      </c>
      <c r="AE242" s="71">
        <f t="shared" si="163"/>
        <v>0</v>
      </c>
      <c r="AF242" s="72">
        <f t="shared" si="145"/>
        <v>2500</v>
      </c>
      <c r="AG242" s="71">
        <f t="shared" si="146"/>
        <v>2500</v>
      </c>
      <c r="AH242" s="71">
        <f t="shared" si="147"/>
        <v>3000</v>
      </c>
      <c r="AI242" s="70">
        <f t="shared" si="148"/>
        <v>5500</v>
      </c>
      <c r="AJ242" s="70">
        <f t="shared" si="149"/>
        <v>9500</v>
      </c>
      <c r="AK242" s="70">
        <f t="shared" si="150"/>
        <v>3000</v>
      </c>
      <c r="AL242" s="72">
        <f t="shared" si="151"/>
        <v>8500</v>
      </c>
      <c r="AM242" s="74">
        <f t="shared" si="152"/>
        <v>6500</v>
      </c>
      <c r="AO242" s="74">
        <f t="shared" si="153"/>
        <v>1055.5555555555557</v>
      </c>
      <c r="AP242" s="72">
        <f t="shared" si="154"/>
        <v>12666.666666666668</v>
      </c>
      <c r="AQ242" s="73">
        <f t="shared" si="142"/>
        <v>12666.666666666668</v>
      </c>
      <c r="AR242" s="74">
        <f t="shared" si="155"/>
        <v>12666.666666666668</v>
      </c>
      <c r="AS242" s="74">
        <f t="shared" si="156"/>
        <v>2111.1111111111113</v>
      </c>
      <c r="AT242" s="73"/>
      <c r="AU242" s="73"/>
      <c r="AW242" s="75">
        <f t="shared" si="162"/>
        <v>3000</v>
      </c>
      <c r="AX242" s="76">
        <f t="shared" si="160"/>
        <v>11500</v>
      </c>
      <c r="AY242" s="77">
        <f t="shared" si="158"/>
        <v>3500</v>
      </c>
      <c r="AZ242" s="75">
        <f t="shared" si="136"/>
        <v>1250</v>
      </c>
      <c r="BA242" s="76">
        <f t="shared" si="161"/>
        <v>12750</v>
      </c>
      <c r="BB242" s="77">
        <f t="shared" si="137"/>
        <v>2250</v>
      </c>
    </row>
    <row r="243" spans="1:54" s="5" customFormat="1" ht="12.75">
      <c r="A243" s="144">
        <v>8</v>
      </c>
      <c r="B243" s="67" t="s">
        <v>183</v>
      </c>
      <c r="C243" s="83">
        <v>147</v>
      </c>
      <c r="D243" s="83" t="s">
        <v>62</v>
      </c>
      <c r="E243" s="83" t="s">
        <v>235</v>
      </c>
      <c r="F243" s="83" t="s">
        <v>76</v>
      </c>
      <c r="G243" s="83">
        <v>167</v>
      </c>
      <c r="H243" s="83" t="s">
        <v>65</v>
      </c>
      <c r="I243" s="83" t="s">
        <v>117</v>
      </c>
      <c r="J243" s="83"/>
      <c r="K243" s="84">
        <v>42392</v>
      </c>
      <c r="L243" s="65">
        <v>42613</v>
      </c>
      <c r="M243" s="65">
        <f t="shared" si="143"/>
        <v>45535</v>
      </c>
      <c r="N243" s="65">
        <v>42614</v>
      </c>
      <c r="O243" s="158" t="str">
        <f t="shared" si="138"/>
        <v>1</v>
      </c>
      <c r="P243" s="66">
        <f>+DATEDIF([1]Curico!O$5,M243,"m")</f>
        <v>90</v>
      </c>
      <c r="Q243" s="162" t="str">
        <f>IF(R243=P243,"C",IF(P243+24=R243,"C24","T"))</f>
        <v>T</v>
      </c>
      <c r="R243" s="66"/>
      <c r="S243" s="67">
        <v>60</v>
      </c>
      <c r="T243" s="89">
        <v>300000</v>
      </c>
      <c r="U243" s="69">
        <v>3</v>
      </c>
      <c r="V243" s="69">
        <v>2017</v>
      </c>
      <c r="W243" s="71"/>
      <c r="X243" s="71">
        <f>+([1]Curico!$D$3-V243)*12+[1]Curico!$C$3-U243+1</f>
        <v>10</v>
      </c>
      <c r="Y243" s="71">
        <f>+([1]Curico!D$5-V243)*12+[1]Curico!C$5-U243+1</f>
        <v>22</v>
      </c>
      <c r="Z243" s="70">
        <f t="shared" si="159"/>
        <v>34</v>
      </c>
      <c r="AA243" s="70">
        <f t="shared" si="159"/>
        <v>46</v>
      </c>
      <c r="AB243" s="70">
        <f t="shared" si="139"/>
        <v>51</v>
      </c>
      <c r="AC243" s="82">
        <f t="shared" si="134"/>
        <v>9</v>
      </c>
      <c r="AD243" s="69">
        <f t="shared" si="144"/>
        <v>5000</v>
      </c>
      <c r="AE243" s="71">
        <f t="shared" si="163"/>
        <v>0</v>
      </c>
      <c r="AF243" s="72">
        <f t="shared" si="145"/>
        <v>50000</v>
      </c>
      <c r="AG243" s="71">
        <f t="shared" si="146"/>
        <v>50000</v>
      </c>
      <c r="AH243" s="71">
        <f t="shared" si="147"/>
        <v>60000</v>
      </c>
      <c r="AI243" s="70">
        <f t="shared" si="148"/>
        <v>110000</v>
      </c>
      <c r="AJ243" s="70">
        <f t="shared" si="149"/>
        <v>190000</v>
      </c>
      <c r="AK243" s="70">
        <f t="shared" si="150"/>
        <v>60000</v>
      </c>
      <c r="AL243" s="72">
        <f t="shared" si="151"/>
        <v>170000</v>
      </c>
      <c r="AM243" s="74">
        <f t="shared" si="152"/>
        <v>130000</v>
      </c>
      <c r="AO243" s="74">
        <f t="shared" si="153"/>
        <v>21111.111111111109</v>
      </c>
      <c r="AP243" s="72">
        <f t="shared" si="154"/>
        <v>253333.33333333331</v>
      </c>
      <c r="AQ243" s="73">
        <f t="shared" si="142"/>
        <v>253333.33333333331</v>
      </c>
      <c r="AR243" s="74">
        <f t="shared" si="155"/>
        <v>253333.33333333331</v>
      </c>
      <c r="AS243" s="74">
        <f t="shared" si="156"/>
        <v>42222.222222222219</v>
      </c>
      <c r="AT243" s="73"/>
      <c r="AU243" s="73"/>
      <c r="AW243" s="75">
        <f t="shared" si="162"/>
        <v>60000</v>
      </c>
      <c r="AX243" s="76">
        <f t="shared" si="160"/>
        <v>230000</v>
      </c>
      <c r="AY243" s="77">
        <f t="shared" si="158"/>
        <v>70000</v>
      </c>
      <c r="AZ243" s="75">
        <f t="shared" si="136"/>
        <v>25000</v>
      </c>
      <c r="BA243" s="76">
        <f t="shared" si="161"/>
        <v>255000</v>
      </c>
      <c r="BB243" s="77">
        <f t="shared" si="137"/>
        <v>45000</v>
      </c>
    </row>
    <row r="244" spans="1:54" s="5" customFormat="1" ht="12.75">
      <c r="A244" s="144">
        <v>8</v>
      </c>
      <c r="B244" s="67" t="s">
        <v>183</v>
      </c>
      <c r="C244" s="111">
        <v>147</v>
      </c>
      <c r="D244" s="83" t="s">
        <v>62</v>
      </c>
      <c r="E244" s="83" t="s">
        <v>236</v>
      </c>
      <c r="F244" s="83" t="s">
        <v>76</v>
      </c>
      <c r="G244" s="83">
        <v>167</v>
      </c>
      <c r="H244" s="83" t="s">
        <v>65</v>
      </c>
      <c r="I244" s="83" t="s">
        <v>117</v>
      </c>
      <c r="J244" s="83"/>
      <c r="K244" s="84">
        <v>42392</v>
      </c>
      <c r="L244" s="65">
        <v>42613</v>
      </c>
      <c r="M244" s="65">
        <f t="shared" si="143"/>
        <v>45535</v>
      </c>
      <c r="N244" s="65">
        <v>42614</v>
      </c>
      <c r="O244" s="158" t="str">
        <f t="shared" si="138"/>
        <v>1</v>
      </c>
      <c r="P244" s="66">
        <f>+DATEDIF([1]Curico!O$5,M244,"m")</f>
        <v>90</v>
      </c>
      <c r="Q244" s="162" t="str">
        <f>IF(R244=P244,"C",IF(P244+24=R244,"C24","T"))</f>
        <v>T</v>
      </c>
      <c r="R244" s="66"/>
      <c r="S244" s="67">
        <v>60</v>
      </c>
      <c r="T244" s="89">
        <v>100000</v>
      </c>
      <c r="U244" s="69">
        <v>3</v>
      </c>
      <c r="V244" s="69">
        <v>2017</v>
      </c>
      <c r="W244" s="71"/>
      <c r="X244" s="71">
        <f>+([1]Curico!$D$3-V244)*12+[1]Curico!$C$3-U244+1</f>
        <v>10</v>
      </c>
      <c r="Y244" s="71">
        <f>+([1]Curico!D$5-V244)*12+[1]Curico!C$5-U244+1</f>
        <v>22</v>
      </c>
      <c r="Z244" s="70">
        <f t="shared" si="159"/>
        <v>34</v>
      </c>
      <c r="AA244" s="70">
        <f t="shared" si="159"/>
        <v>46</v>
      </c>
      <c r="AB244" s="70">
        <f t="shared" si="139"/>
        <v>51</v>
      </c>
      <c r="AC244" s="82">
        <f t="shared" si="134"/>
        <v>9</v>
      </c>
      <c r="AD244" s="69">
        <f t="shared" si="144"/>
        <v>1666.6666666666667</v>
      </c>
      <c r="AE244" s="71">
        <f t="shared" si="163"/>
        <v>0</v>
      </c>
      <c r="AF244" s="72">
        <f t="shared" si="145"/>
        <v>16666.666666666668</v>
      </c>
      <c r="AG244" s="71">
        <f t="shared" si="146"/>
        <v>16666.666666666668</v>
      </c>
      <c r="AH244" s="71">
        <f t="shared" si="147"/>
        <v>20000</v>
      </c>
      <c r="AI244" s="70">
        <f t="shared" si="148"/>
        <v>36666.666666666672</v>
      </c>
      <c r="AJ244" s="70">
        <f t="shared" si="149"/>
        <v>63333.333333333328</v>
      </c>
      <c r="AK244" s="70">
        <f t="shared" si="150"/>
        <v>20000</v>
      </c>
      <c r="AL244" s="72">
        <f t="shared" si="151"/>
        <v>56666.666666666672</v>
      </c>
      <c r="AM244" s="74">
        <f t="shared" si="152"/>
        <v>43333.333333333328</v>
      </c>
      <c r="AO244" s="74">
        <f t="shared" si="153"/>
        <v>7037.0370370370365</v>
      </c>
      <c r="AP244" s="72">
        <f t="shared" si="154"/>
        <v>84444.444444444438</v>
      </c>
      <c r="AQ244" s="73">
        <f t="shared" si="142"/>
        <v>84444.444444444438</v>
      </c>
      <c r="AR244" s="74">
        <f t="shared" si="155"/>
        <v>84444.444444444438</v>
      </c>
      <c r="AS244" s="74">
        <f t="shared" si="156"/>
        <v>14074.074074074073</v>
      </c>
      <c r="AT244" s="73"/>
      <c r="AU244" s="73"/>
      <c r="AW244" s="75">
        <f t="shared" si="162"/>
        <v>20000</v>
      </c>
      <c r="AX244" s="76">
        <f t="shared" si="160"/>
        <v>76666.666666666672</v>
      </c>
      <c r="AY244" s="77">
        <f t="shared" si="158"/>
        <v>23333.333333333328</v>
      </c>
      <c r="AZ244" s="75">
        <f t="shared" si="136"/>
        <v>8333.3333333333339</v>
      </c>
      <c r="BA244" s="76">
        <f t="shared" si="161"/>
        <v>85000</v>
      </c>
      <c r="BB244" s="77">
        <f t="shared" si="137"/>
        <v>15000</v>
      </c>
    </row>
    <row r="245" spans="1:54" s="5" customFormat="1" ht="12.75">
      <c r="A245" s="144">
        <v>8</v>
      </c>
      <c r="B245" s="67" t="s">
        <v>183</v>
      </c>
      <c r="C245" s="83">
        <v>80</v>
      </c>
      <c r="D245" s="83" t="s">
        <v>62</v>
      </c>
      <c r="E245" s="67" t="s">
        <v>238</v>
      </c>
      <c r="F245" s="67" t="s">
        <v>239</v>
      </c>
      <c r="G245" s="67">
        <v>1643164</v>
      </c>
      <c r="H245" s="67" t="s">
        <v>65</v>
      </c>
      <c r="I245" s="67" t="s">
        <v>117</v>
      </c>
      <c r="J245" s="67"/>
      <c r="K245" s="65">
        <v>42408</v>
      </c>
      <c r="L245" s="65">
        <v>42613</v>
      </c>
      <c r="M245" s="65">
        <f t="shared" si="143"/>
        <v>45535</v>
      </c>
      <c r="N245" s="65">
        <v>42614</v>
      </c>
      <c r="O245" s="158" t="str">
        <f t="shared" si="138"/>
        <v>1</v>
      </c>
      <c r="P245" s="66">
        <f>+DATEDIF([1]Curico!O$5,M245,"m")</f>
        <v>90</v>
      </c>
      <c r="Q245" s="162" t="str">
        <f>IF(R245=P245,"C",IF(P245+24=R245,"C24","T"))</f>
        <v>T</v>
      </c>
      <c r="R245" s="66"/>
      <c r="S245" s="67">
        <v>60</v>
      </c>
      <c r="T245" s="87">
        <v>51061</v>
      </c>
      <c r="U245" s="69">
        <v>3</v>
      </c>
      <c r="V245" s="69">
        <v>2017</v>
      </c>
      <c r="W245" s="71"/>
      <c r="X245" s="71">
        <f>+([1]Curico!$D$3-V245)*12+[1]Curico!$C$3-U245+1</f>
        <v>10</v>
      </c>
      <c r="Y245" s="71">
        <f>+([1]Curico!D$5-V245)*12+[1]Curico!C$5-U245+1</f>
        <v>22</v>
      </c>
      <c r="Z245" s="70">
        <f t="shared" si="159"/>
        <v>34</v>
      </c>
      <c r="AA245" s="70">
        <f t="shared" si="159"/>
        <v>46</v>
      </c>
      <c r="AB245" s="70">
        <f t="shared" si="139"/>
        <v>51</v>
      </c>
      <c r="AC245" s="82">
        <f t="shared" si="134"/>
        <v>9</v>
      </c>
      <c r="AD245" s="71">
        <f t="shared" si="144"/>
        <v>851.01666666666665</v>
      </c>
      <c r="AE245" s="71">
        <f t="shared" si="163"/>
        <v>0</v>
      </c>
      <c r="AF245" s="72">
        <f t="shared" si="145"/>
        <v>8510.1666666666661</v>
      </c>
      <c r="AG245" s="71">
        <f t="shared" si="146"/>
        <v>8510.1666666666661</v>
      </c>
      <c r="AH245" s="71">
        <f t="shared" si="147"/>
        <v>10212.200000000001</v>
      </c>
      <c r="AI245" s="70">
        <f t="shared" si="148"/>
        <v>18722.366666666669</v>
      </c>
      <c r="AJ245" s="70">
        <f t="shared" si="149"/>
        <v>32338.633333333331</v>
      </c>
      <c r="AK245" s="70">
        <f t="shared" si="150"/>
        <v>10212.200000000001</v>
      </c>
      <c r="AL245" s="72">
        <f t="shared" si="151"/>
        <v>28934.566666666669</v>
      </c>
      <c r="AM245" s="74">
        <f t="shared" si="152"/>
        <v>22126.433333333331</v>
      </c>
      <c r="AO245" s="74">
        <f t="shared" si="153"/>
        <v>3593.1814814814811</v>
      </c>
      <c r="AP245" s="72">
        <f t="shared" si="154"/>
        <v>43118.177777777775</v>
      </c>
      <c r="AQ245" s="73">
        <f t="shared" si="142"/>
        <v>43118.177777777775</v>
      </c>
      <c r="AR245" s="74">
        <f t="shared" si="155"/>
        <v>43118.177777777775</v>
      </c>
      <c r="AS245" s="74">
        <f t="shared" si="156"/>
        <v>7186.3629629629622</v>
      </c>
      <c r="AT245" s="73"/>
      <c r="AU245" s="73"/>
      <c r="AW245" s="75">
        <f t="shared" si="162"/>
        <v>10212.200000000001</v>
      </c>
      <c r="AX245" s="76">
        <f t="shared" si="160"/>
        <v>39146.76666666667</v>
      </c>
      <c r="AY245" s="77">
        <f t="shared" si="158"/>
        <v>11914.23333333333</v>
      </c>
      <c r="AZ245" s="75">
        <f t="shared" si="136"/>
        <v>4255.083333333333</v>
      </c>
      <c r="BA245" s="76">
        <f t="shared" si="161"/>
        <v>43401.850000000006</v>
      </c>
      <c r="BB245" s="77">
        <f t="shared" si="137"/>
        <v>7659.1499999999942</v>
      </c>
    </row>
    <row r="246" spans="1:54" s="5" customFormat="1" ht="12.75">
      <c r="A246" s="144">
        <v>8</v>
      </c>
      <c r="B246" s="67" t="s">
        <v>183</v>
      </c>
      <c r="C246" s="83">
        <v>80</v>
      </c>
      <c r="D246" s="83" t="s">
        <v>62</v>
      </c>
      <c r="E246" s="67" t="s">
        <v>240</v>
      </c>
      <c r="F246" s="67" t="s">
        <v>239</v>
      </c>
      <c r="G246" s="67">
        <v>1643164</v>
      </c>
      <c r="H246" s="67" t="s">
        <v>65</v>
      </c>
      <c r="I246" s="67" t="s">
        <v>117</v>
      </c>
      <c r="J246" s="67"/>
      <c r="K246" s="65">
        <v>42408</v>
      </c>
      <c r="L246" s="65">
        <v>42613</v>
      </c>
      <c r="M246" s="65">
        <f t="shared" si="143"/>
        <v>45535</v>
      </c>
      <c r="N246" s="65">
        <v>42614</v>
      </c>
      <c r="O246" s="158" t="str">
        <f t="shared" si="138"/>
        <v>1</v>
      </c>
      <c r="P246" s="66">
        <f>+DATEDIF([1]Curico!O$5,M246,"m")</f>
        <v>90</v>
      </c>
      <c r="Q246" s="162" t="str">
        <f>IF(R246=P246,"C",IF(P246+24=R246,"C24","T"))</f>
        <v>T</v>
      </c>
      <c r="R246" s="66"/>
      <c r="S246" s="67">
        <v>60</v>
      </c>
      <c r="T246" s="87">
        <v>44702</v>
      </c>
      <c r="U246" s="69">
        <v>3</v>
      </c>
      <c r="V246" s="69">
        <v>2017</v>
      </c>
      <c r="W246" s="71"/>
      <c r="X246" s="71">
        <f>+([1]Curico!$D$3-V246)*12+[1]Curico!$C$3-U246+1</f>
        <v>10</v>
      </c>
      <c r="Y246" s="71">
        <f>+([1]Curico!D$5-V246)*12+[1]Curico!C$5-U246+1</f>
        <v>22</v>
      </c>
      <c r="Z246" s="70">
        <f t="shared" si="159"/>
        <v>34</v>
      </c>
      <c r="AA246" s="70">
        <f t="shared" si="159"/>
        <v>46</v>
      </c>
      <c r="AB246" s="70">
        <f t="shared" si="139"/>
        <v>51</v>
      </c>
      <c r="AC246" s="82">
        <f t="shared" si="134"/>
        <v>9</v>
      </c>
      <c r="AD246" s="71">
        <f t="shared" si="144"/>
        <v>745.0333333333333</v>
      </c>
      <c r="AE246" s="71">
        <f t="shared" si="163"/>
        <v>0</v>
      </c>
      <c r="AF246" s="72">
        <f t="shared" si="145"/>
        <v>7450.333333333333</v>
      </c>
      <c r="AG246" s="71">
        <f t="shared" si="146"/>
        <v>7450.333333333333</v>
      </c>
      <c r="AH246" s="71">
        <f t="shared" si="147"/>
        <v>8940.4</v>
      </c>
      <c r="AI246" s="70">
        <f t="shared" si="148"/>
        <v>16390.733333333334</v>
      </c>
      <c r="AJ246" s="70">
        <f t="shared" si="149"/>
        <v>28311.266666666666</v>
      </c>
      <c r="AK246" s="70">
        <f t="shared" si="150"/>
        <v>8940.4</v>
      </c>
      <c r="AL246" s="72">
        <f t="shared" si="151"/>
        <v>25331.133333333331</v>
      </c>
      <c r="AM246" s="74">
        <f t="shared" si="152"/>
        <v>19370.866666666669</v>
      </c>
      <c r="AO246" s="74">
        <f t="shared" si="153"/>
        <v>3145.6962962962962</v>
      </c>
      <c r="AP246" s="72">
        <f t="shared" si="154"/>
        <v>37748.35555555555</v>
      </c>
      <c r="AQ246" s="73">
        <f t="shared" si="142"/>
        <v>37748.35555555555</v>
      </c>
      <c r="AR246" s="74">
        <f t="shared" si="155"/>
        <v>37748.35555555555</v>
      </c>
      <c r="AS246" s="74">
        <f t="shared" si="156"/>
        <v>6291.3925925925914</v>
      </c>
      <c r="AT246" s="73"/>
      <c r="AU246" s="73"/>
      <c r="AW246" s="75">
        <f t="shared" si="162"/>
        <v>8940.4</v>
      </c>
      <c r="AX246" s="76">
        <f t="shared" si="160"/>
        <v>34271.533333333333</v>
      </c>
      <c r="AY246" s="77">
        <f t="shared" si="158"/>
        <v>10430.466666666667</v>
      </c>
      <c r="AZ246" s="75">
        <f t="shared" si="136"/>
        <v>3725.1666666666665</v>
      </c>
      <c r="BA246" s="76">
        <f t="shared" si="161"/>
        <v>37996.699999999997</v>
      </c>
      <c r="BB246" s="77">
        <f t="shared" si="137"/>
        <v>6705.3000000000029</v>
      </c>
    </row>
    <row r="247" spans="1:54" s="5" customFormat="1" ht="12.75">
      <c r="A247" s="144">
        <v>8</v>
      </c>
      <c r="B247" s="67" t="s">
        <v>183</v>
      </c>
      <c r="C247" s="83">
        <v>80</v>
      </c>
      <c r="D247" s="83" t="s">
        <v>62</v>
      </c>
      <c r="E247" s="67" t="s">
        <v>240</v>
      </c>
      <c r="F247" s="67" t="s">
        <v>239</v>
      </c>
      <c r="G247" s="67">
        <v>1643164</v>
      </c>
      <c r="H247" s="67" t="s">
        <v>65</v>
      </c>
      <c r="I247" s="67" t="s">
        <v>117</v>
      </c>
      <c r="J247" s="67"/>
      <c r="K247" s="65">
        <v>42408</v>
      </c>
      <c r="L247" s="65">
        <v>42613</v>
      </c>
      <c r="M247" s="65">
        <f t="shared" si="143"/>
        <v>45535</v>
      </c>
      <c r="N247" s="65">
        <v>42614</v>
      </c>
      <c r="O247" s="158" t="str">
        <f t="shared" si="138"/>
        <v>1</v>
      </c>
      <c r="P247" s="66">
        <f>+DATEDIF([1]Curico!O$5,M247,"m")</f>
        <v>90</v>
      </c>
      <c r="Q247" s="162" t="str">
        <f>IF(R247=P247,"C",IF(P247+24=R247,"C24","T"))</f>
        <v>T</v>
      </c>
      <c r="R247" s="66"/>
      <c r="S247" s="67">
        <v>60</v>
      </c>
      <c r="T247" s="87">
        <v>44702</v>
      </c>
      <c r="U247" s="69">
        <v>3</v>
      </c>
      <c r="V247" s="69">
        <v>2017</v>
      </c>
      <c r="W247" s="71"/>
      <c r="X247" s="71">
        <f>+([1]Curico!$D$3-V247)*12+[1]Curico!$C$3-U247+1</f>
        <v>10</v>
      </c>
      <c r="Y247" s="71">
        <f>+([1]Curico!D$5-V247)*12+[1]Curico!C$5-U247+1</f>
        <v>22</v>
      </c>
      <c r="Z247" s="70">
        <f t="shared" si="159"/>
        <v>34</v>
      </c>
      <c r="AA247" s="70">
        <f t="shared" si="159"/>
        <v>46</v>
      </c>
      <c r="AB247" s="70">
        <f t="shared" si="139"/>
        <v>51</v>
      </c>
      <c r="AC247" s="82">
        <f t="shared" si="134"/>
        <v>9</v>
      </c>
      <c r="AD247" s="71">
        <f t="shared" si="144"/>
        <v>745.0333333333333</v>
      </c>
      <c r="AE247" s="71">
        <f t="shared" si="163"/>
        <v>0</v>
      </c>
      <c r="AF247" s="72">
        <f t="shared" si="145"/>
        <v>7450.333333333333</v>
      </c>
      <c r="AG247" s="71">
        <f t="shared" si="146"/>
        <v>7450.333333333333</v>
      </c>
      <c r="AH247" s="71">
        <f t="shared" si="147"/>
        <v>8940.4</v>
      </c>
      <c r="AI247" s="70">
        <f t="shared" si="148"/>
        <v>16390.733333333334</v>
      </c>
      <c r="AJ247" s="70">
        <f t="shared" si="149"/>
        <v>28311.266666666666</v>
      </c>
      <c r="AK247" s="70">
        <f t="shared" si="150"/>
        <v>8940.4</v>
      </c>
      <c r="AL247" s="72">
        <f t="shared" si="151"/>
        <v>25331.133333333331</v>
      </c>
      <c r="AM247" s="74">
        <f t="shared" si="152"/>
        <v>19370.866666666669</v>
      </c>
      <c r="AO247" s="74">
        <f t="shared" si="153"/>
        <v>3145.6962962962962</v>
      </c>
      <c r="AP247" s="72">
        <f t="shared" si="154"/>
        <v>37748.35555555555</v>
      </c>
      <c r="AQ247" s="73">
        <f t="shared" si="142"/>
        <v>37748.35555555555</v>
      </c>
      <c r="AR247" s="74">
        <f t="shared" si="155"/>
        <v>37748.35555555555</v>
      </c>
      <c r="AS247" s="74">
        <f t="shared" si="156"/>
        <v>6291.3925925925914</v>
      </c>
      <c r="AT247" s="73"/>
      <c r="AU247" s="73"/>
      <c r="AW247" s="75">
        <f t="shared" si="162"/>
        <v>8940.4</v>
      </c>
      <c r="AX247" s="76">
        <f t="shared" si="160"/>
        <v>34271.533333333333</v>
      </c>
      <c r="AY247" s="77">
        <f t="shared" si="158"/>
        <v>10430.466666666667</v>
      </c>
      <c r="AZ247" s="75">
        <f t="shared" si="136"/>
        <v>3725.1666666666665</v>
      </c>
      <c r="BA247" s="76">
        <f t="shared" si="161"/>
        <v>37996.699999999997</v>
      </c>
      <c r="BB247" s="77">
        <f t="shared" si="137"/>
        <v>6705.3000000000029</v>
      </c>
    </row>
    <row r="248" spans="1:54" s="5" customFormat="1" ht="12.75">
      <c r="A248" s="144">
        <v>8</v>
      </c>
      <c r="B248" s="67" t="s">
        <v>183</v>
      </c>
      <c r="C248" s="83">
        <v>80</v>
      </c>
      <c r="D248" s="83" t="s">
        <v>62</v>
      </c>
      <c r="E248" s="67" t="s">
        <v>240</v>
      </c>
      <c r="F248" s="67" t="s">
        <v>239</v>
      </c>
      <c r="G248" s="67">
        <v>1643164</v>
      </c>
      <c r="H248" s="67" t="s">
        <v>65</v>
      </c>
      <c r="I248" s="67" t="s">
        <v>117</v>
      </c>
      <c r="J248" s="67"/>
      <c r="K248" s="65">
        <v>42408</v>
      </c>
      <c r="L248" s="65">
        <v>42613</v>
      </c>
      <c r="M248" s="65">
        <f t="shared" si="143"/>
        <v>45535</v>
      </c>
      <c r="N248" s="65">
        <v>42614</v>
      </c>
      <c r="O248" s="158" t="str">
        <f t="shared" si="138"/>
        <v>1</v>
      </c>
      <c r="P248" s="66">
        <f>+DATEDIF([1]Curico!O$5,M248,"m")</f>
        <v>90</v>
      </c>
      <c r="Q248" s="162" t="str">
        <f>IF(R248=P248,"C",IF(P248+24=R248,"C24","T"))</f>
        <v>T</v>
      </c>
      <c r="R248" s="66"/>
      <c r="S248" s="67">
        <v>60</v>
      </c>
      <c r="T248" s="87">
        <v>44702</v>
      </c>
      <c r="U248" s="69">
        <v>3</v>
      </c>
      <c r="V248" s="69">
        <v>2017</v>
      </c>
      <c r="W248" s="71"/>
      <c r="X248" s="71">
        <f>+([1]Curico!$D$3-V248)*12+[1]Curico!$C$3-U248+1</f>
        <v>10</v>
      </c>
      <c r="Y248" s="71">
        <f>+([1]Curico!D$5-V248)*12+[1]Curico!C$5-U248+1</f>
        <v>22</v>
      </c>
      <c r="Z248" s="70">
        <f t="shared" si="159"/>
        <v>34</v>
      </c>
      <c r="AA248" s="70">
        <f t="shared" si="159"/>
        <v>46</v>
      </c>
      <c r="AB248" s="70">
        <f t="shared" si="139"/>
        <v>51</v>
      </c>
      <c r="AC248" s="82">
        <f t="shared" si="134"/>
        <v>9</v>
      </c>
      <c r="AD248" s="71">
        <f t="shared" si="144"/>
        <v>745.0333333333333</v>
      </c>
      <c r="AE248" s="71">
        <f t="shared" si="163"/>
        <v>0</v>
      </c>
      <c r="AF248" s="72">
        <f t="shared" si="145"/>
        <v>7450.333333333333</v>
      </c>
      <c r="AG248" s="71">
        <f t="shared" si="146"/>
        <v>7450.333333333333</v>
      </c>
      <c r="AH248" s="71">
        <f t="shared" si="147"/>
        <v>8940.4</v>
      </c>
      <c r="AI248" s="70">
        <f t="shared" si="148"/>
        <v>16390.733333333334</v>
      </c>
      <c r="AJ248" s="70">
        <f t="shared" si="149"/>
        <v>28311.266666666666</v>
      </c>
      <c r="AK248" s="70">
        <f t="shared" si="150"/>
        <v>8940.4</v>
      </c>
      <c r="AL248" s="72">
        <f t="shared" si="151"/>
        <v>25331.133333333331</v>
      </c>
      <c r="AM248" s="74">
        <f t="shared" si="152"/>
        <v>19370.866666666669</v>
      </c>
      <c r="AO248" s="74">
        <f t="shared" si="153"/>
        <v>3145.6962962962962</v>
      </c>
      <c r="AP248" s="72">
        <f t="shared" si="154"/>
        <v>37748.35555555555</v>
      </c>
      <c r="AQ248" s="73">
        <f t="shared" si="142"/>
        <v>37748.35555555555</v>
      </c>
      <c r="AR248" s="74">
        <f t="shared" si="155"/>
        <v>37748.35555555555</v>
      </c>
      <c r="AS248" s="74">
        <f t="shared" si="156"/>
        <v>6291.3925925925914</v>
      </c>
      <c r="AT248" s="73"/>
      <c r="AU248" s="73"/>
      <c r="AW248" s="75">
        <f t="shared" si="162"/>
        <v>8940.4</v>
      </c>
      <c r="AX248" s="76">
        <f t="shared" si="160"/>
        <v>34271.533333333333</v>
      </c>
      <c r="AY248" s="77">
        <f t="shared" si="158"/>
        <v>10430.466666666667</v>
      </c>
      <c r="AZ248" s="75">
        <f t="shared" si="136"/>
        <v>3725.1666666666665</v>
      </c>
      <c r="BA248" s="76">
        <f t="shared" si="161"/>
        <v>37996.699999999997</v>
      </c>
      <c r="BB248" s="77">
        <f t="shared" si="137"/>
        <v>6705.3000000000029</v>
      </c>
    </row>
    <row r="249" spans="1:54" s="5" customFormat="1" ht="12.75">
      <c r="A249" s="144">
        <v>8</v>
      </c>
      <c r="B249" s="67" t="s">
        <v>183</v>
      </c>
      <c r="C249" s="83">
        <v>80</v>
      </c>
      <c r="D249" s="83" t="s">
        <v>62</v>
      </c>
      <c r="E249" s="67" t="s">
        <v>241</v>
      </c>
      <c r="F249" s="67" t="s">
        <v>239</v>
      </c>
      <c r="G249" s="67">
        <v>1643164</v>
      </c>
      <c r="H249" s="67" t="s">
        <v>65</v>
      </c>
      <c r="I249" s="83" t="s">
        <v>117</v>
      </c>
      <c r="J249" s="83"/>
      <c r="K249" s="65">
        <v>42408</v>
      </c>
      <c r="L249" s="65">
        <v>42613</v>
      </c>
      <c r="M249" s="65">
        <f t="shared" si="143"/>
        <v>45535</v>
      </c>
      <c r="N249" s="65">
        <v>42614</v>
      </c>
      <c r="O249" s="158" t="str">
        <f t="shared" si="138"/>
        <v>1</v>
      </c>
      <c r="P249" s="66">
        <f>+DATEDIF([1]Curico!O$5,M249,"m")</f>
        <v>90</v>
      </c>
      <c r="Q249" s="162" t="str">
        <f>IF(R249=P249,"C",IF(P249+24=R249,"C24","T"))</f>
        <v>T</v>
      </c>
      <c r="R249" s="66"/>
      <c r="S249" s="67">
        <v>60</v>
      </c>
      <c r="T249" s="87">
        <v>21802</v>
      </c>
      <c r="U249" s="69">
        <v>3</v>
      </c>
      <c r="V249" s="69">
        <v>2017</v>
      </c>
      <c r="W249" s="71"/>
      <c r="X249" s="71">
        <f>+([1]Curico!$D$3-V249)*12+[1]Curico!$C$3-U249+1</f>
        <v>10</v>
      </c>
      <c r="Y249" s="71">
        <f>+([1]Curico!D$5-V249)*12+[1]Curico!C$5-U249+1</f>
        <v>22</v>
      </c>
      <c r="Z249" s="70">
        <f t="shared" si="159"/>
        <v>34</v>
      </c>
      <c r="AA249" s="70">
        <f t="shared" si="159"/>
        <v>46</v>
      </c>
      <c r="AB249" s="70">
        <f t="shared" si="139"/>
        <v>51</v>
      </c>
      <c r="AC249" s="82">
        <f t="shared" si="134"/>
        <v>9</v>
      </c>
      <c r="AD249" s="71">
        <f t="shared" si="144"/>
        <v>363.36666666666667</v>
      </c>
      <c r="AE249" s="71">
        <f t="shared" si="163"/>
        <v>0</v>
      </c>
      <c r="AF249" s="72">
        <f t="shared" si="145"/>
        <v>3633.666666666667</v>
      </c>
      <c r="AG249" s="71">
        <f t="shared" si="146"/>
        <v>3633.666666666667</v>
      </c>
      <c r="AH249" s="71">
        <f t="shared" si="147"/>
        <v>4360.3999999999996</v>
      </c>
      <c r="AI249" s="70">
        <f t="shared" si="148"/>
        <v>7994.0666666666666</v>
      </c>
      <c r="AJ249" s="70">
        <f t="shared" si="149"/>
        <v>13807.933333333334</v>
      </c>
      <c r="AK249" s="70">
        <f t="shared" si="150"/>
        <v>4360.3999999999996</v>
      </c>
      <c r="AL249" s="72">
        <f t="shared" si="151"/>
        <v>12354.466666666667</v>
      </c>
      <c r="AM249" s="74">
        <f t="shared" si="152"/>
        <v>9447.5333333333328</v>
      </c>
      <c r="AO249" s="74">
        <f t="shared" si="153"/>
        <v>1534.2148148148149</v>
      </c>
      <c r="AP249" s="72">
        <f t="shared" si="154"/>
        <v>18410.577777777777</v>
      </c>
      <c r="AQ249" s="73">
        <f t="shared" si="142"/>
        <v>18410.577777777777</v>
      </c>
      <c r="AR249" s="74">
        <f t="shared" si="155"/>
        <v>18410.577777777777</v>
      </c>
      <c r="AS249" s="74">
        <f t="shared" si="156"/>
        <v>3068.4296296296293</v>
      </c>
      <c r="AT249" s="73"/>
      <c r="AU249" s="73"/>
      <c r="AW249" s="75">
        <f t="shared" si="162"/>
        <v>4360.3999999999996</v>
      </c>
      <c r="AX249" s="76">
        <f t="shared" si="160"/>
        <v>16714.866666666669</v>
      </c>
      <c r="AY249" s="77">
        <f t="shared" si="158"/>
        <v>5087.1333333333314</v>
      </c>
      <c r="AZ249" s="75">
        <f t="shared" si="136"/>
        <v>1816.8333333333335</v>
      </c>
      <c r="BA249" s="76">
        <f t="shared" si="161"/>
        <v>18531.7</v>
      </c>
      <c r="BB249" s="77">
        <f t="shared" si="137"/>
        <v>3270.2999999999993</v>
      </c>
    </row>
    <row r="250" spans="1:54" s="5" customFormat="1" ht="12.75">
      <c r="A250" s="144">
        <v>8</v>
      </c>
      <c r="B250" s="67" t="s">
        <v>183</v>
      </c>
      <c r="C250" s="83">
        <v>80</v>
      </c>
      <c r="D250" s="83" t="s">
        <v>62</v>
      </c>
      <c r="E250" s="67" t="s">
        <v>242</v>
      </c>
      <c r="F250" s="67" t="s">
        <v>239</v>
      </c>
      <c r="G250" s="67">
        <v>1643164</v>
      </c>
      <c r="H250" s="67" t="s">
        <v>65</v>
      </c>
      <c r="I250" s="83" t="s">
        <v>117</v>
      </c>
      <c r="J250" s="83"/>
      <c r="K250" s="65">
        <v>42408</v>
      </c>
      <c r="L250" s="65">
        <v>42613</v>
      </c>
      <c r="M250" s="65">
        <f t="shared" si="143"/>
        <v>45535</v>
      </c>
      <c r="N250" s="65">
        <v>42614</v>
      </c>
      <c r="O250" s="158" t="str">
        <f t="shared" si="138"/>
        <v>1</v>
      </c>
      <c r="P250" s="66">
        <f>+DATEDIF([1]Curico!O$5,M250,"m")</f>
        <v>90</v>
      </c>
      <c r="Q250" s="162" t="str">
        <f>IF(R250=P250,"C",IF(P250+24=R250,"C24","T"))</f>
        <v>T</v>
      </c>
      <c r="R250" s="66"/>
      <c r="S250" s="67">
        <v>60</v>
      </c>
      <c r="T250" s="87">
        <v>1652</v>
      </c>
      <c r="U250" s="69">
        <v>3</v>
      </c>
      <c r="V250" s="69">
        <v>2017</v>
      </c>
      <c r="W250" s="71"/>
      <c r="X250" s="71">
        <f>+([1]Curico!$D$3-V250)*12+[1]Curico!$C$3-U250+1</f>
        <v>10</v>
      </c>
      <c r="Y250" s="71">
        <f>+([1]Curico!D$5-V250)*12+[1]Curico!C$5-U250+1</f>
        <v>22</v>
      </c>
      <c r="Z250" s="70">
        <f t="shared" si="159"/>
        <v>34</v>
      </c>
      <c r="AA250" s="70">
        <f t="shared" si="159"/>
        <v>46</v>
      </c>
      <c r="AB250" s="70">
        <f t="shared" si="139"/>
        <v>51</v>
      </c>
      <c r="AC250" s="82">
        <f t="shared" si="134"/>
        <v>9</v>
      </c>
      <c r="AD250" s="71">
        <f t="shared" si="144"/>
        <v>27.533333333333335</v>
      </c>
      <c r="AE250" s="71">
        <f t="shared" si="163"/>
        <v>0</v>
      </c>
      <c r="AF250" s="72">
        <f t="shared" si="145"/>
        <v>275.33333333333337</v>
      </c>
      <c r="AG250" s="71">
        <f t="shared" si="146"/>
        <v>275.33333333333337</v>
      </c>
      <c r="AH250" s="71">
        <f t="shared" si="147"/>
        <v>330.40000000000003</v>
      </c>
      <c r="AI250" s="70">
        <f t="shared" si="148"/>
        <v>605.73333333333335</v>
      </c>
      <c r="AJ250" s="70">
        <f t="shared" si="149"/>
        <v>1046.2666666666667</v>
      </c>
      <c r="AK250" s="70">
        <f t="shared" si="150"/>
        <v>330.40000000000003</v>
      </c>
      <c r="AL250" s="72">
        <f t="shared" si="151"/>
        <v>936.13333333333344</v>
      </c>
      <c r="AM250" s="74">
        <f t="shared" si="152"/>
        <v>715.86666666666656</v>
      </c>
      <c r="AO250" s="74">
        <f t="shared" si="153"/>
        <v>116.25185185185185</v>
      </c>
      <c r="AP250" s="72">
        <f t="shared" si="154"/>
        <v>1395.0222222222224</v>
      </c>
      <c r="AQ250" s="73">
        <f t="shared" si="142"/>
        <v>1395.0222222222224</v>
      </c>
      <c r="AR250" s="74">
        <f t="shared" si="155"/>
        <v>1395.0222222222224</v>
      </c>
      <c r="AS250" s="74">
        <f t="shared" si="156"/>
        <v>232.50370370370374</v>
      </c>
      <c r="AT250" s="73"/>
      <c r="AU250" s="73"/>
      <c r="AW250" s="75">
        <f t="shared" si="162"/>
        <v>330.40000000000003</v>
      </c>
      <c r="AX250" s="76">
        <f t="shared" si="160"/>
        <v>1266.5333333333335</v>
      </c>
      <c r="AY250" s="77">
        <f t="shared" si="158"/>
        <v>385.46666666666647</v>
      </c>
      <c r="AZ250" s="75">
        <f t="shared" si="136"/>
        <v>137.66666666666669</v>
      </c>
      <c r="BA250" s="76">
        <f t="shared" si="161"/>
        <v>1404.2000000000003</v>
      </c>
      <c r="BB250" s="77">
        <f t="shared" si="137"/>
        <v>247.79999999999973</v>
      </c>
    </row>
    <row r="251" spans="1:54" s="5" customFormat="1" ht="12.75">
      <c r="A251" s="144">
        <v>8</v>
      </c>
      <c r="B251" s="67" t="s">
        <v>183</v>
      </c>
      <c r="C251" s="83">
        <v>80</v>
      </c>
      <c r="D251" s="83" t="s">
        <v>62</v>
      </c>
      <c r="E251" s="67" t="s">
        <v>242</v>
      </c>
      <c r="F251" s="67" t="s">
        <v>239</v>
      </c>
      <c r="G251" s="67">
        <v>1643164</v>
      </c>
      <c r="H251" s="67" t="s">
        <v>65</v>
      </c>
      <c r="I251" s="83" t="s">
        <v>117</v>
      </c>
      <c r="J251" s="83"/>
      <c r="K251" s="65">
        <v>42408</v>
      </c>
      <c r="L251" s="65">
        <v>42613</v>
      </c>
      <c r="M251" s="65">
        <f t="shared" si="143"/>
        <v>45535</v>
      </c>
      <c r="N251" s="65">
        <v>42614</v>
      </c>
      <c r="O251" s="158" t="str">
        <f t="shared" si="138"/>
        <v>1</v>
      </c>
      <c r="P251" s="66">
        <f>+DATEDIF([1]Curico!O$5,M251,"m")</f>
        <v>90</v>
      </c>
      <c r="Q251" s="162" t="str">
        <f>IF(R251=P251,"C",IF(P251+24=R251,"C24","T"))</f>
        <v>T</v>
      </c>
      <c r="R251" s="66"/>
      <c r="S251" s="67">
        <v>60</v>
      </c>
      <c r="T251" s="87">
        <v>1652</v>
      </c>
      <c r="U251" s="69">
        <v>3</v>
      </c>
      <c r="V251" s="69">
        <v>2017</v>
      </c>
      <c r="W251" s="71"/>
      <c r="X251" s="71">
        <f>+([1]Curico!$D$3-V251)*12+[1]Curico!$C$3-U251+1</f>
        <v>10</v>
      </c>
      <c r="Y251" s="71">
        <f>+([1]Curico!D$5-V251)*12+[1]Curico!C$5-U251+1</f>
        <v>22</v>
      </c>
      <c r="Z251" s="70">
        <f t="shared" si="159"/>
        <v>34</v>
      </c>
      <c r="AA251" s="70">
        <f t="shared" si="159"/>
        <v>46</v>
      </c>
      <c r="AB251" s="70">
        <f t="shared" si="139"/>
        <v>51</v>
      </c>
      <c r="AC251" s="82">
        <f t="shared" si="134"/>
        <v>9</v>
      </c>
      <c r="AD251" s="71">
        <f t="shared" si="144"/>
        <v>27.533333333333335</v>
      </c>
      <c r="AE251" s="71">
        <f t="shared" si="163"/>
        <v>0</v>
      </c>
      <c r="AF251" s="72">
        <f t="shared" si="145"/>
        <v>275.33333333333337</v>
      </c>
      <c r="AG251" s="71">
        <f t="shared" si="146"/>
        <v>275.33333333333337</v>
      </c>
      <c r="AH251" s="71">
        <f t="shared" si="147"/>
        <v>330.40000000000003</v>
      </c>
      <c r="AI251" s="70">
        <f t="shared" si="148"/>
        <v>605.73333333333335</v>
      </c>
      <c r="AJ251" s="70">
        <f t="shared" si="149"/>
        <v>1046.2666666666667</v>
      </c>
      <c r="AK251" s="70">
        <f t="shared" si="150"/>
        <v>330.40000000000003</v>
      </c>
      <c r="AL251" s="72">
        <f t="shared" si="151"/>
        <v>936.13333333333344</v>
      </c>
      <c r="AM251" s="74">
        <f t="shared" si="152"/>
        <v>715.86666666666656</v>
      </c>
      <c r="AO251" s="74">
        <f t="shared" si="153"/>
        <v>116.25185185185185</v>
      </c>
      <c r="AP251" s="72">
        <f t="shared" si="154"/>
        <v>1395.0222222222224</v>
      </c>
      <c r="AQ251" s="73">
        <f t="shared" si="142"/>
        <v>1395.0222222222224</v>
      </c>
      <c r="AR251" s="74">
        <f t="shared" si="155"/>
        <v>1395.0222222222224</v>
      </c>
      <c r="AS251" s="74">
        <f t="shared" si="156"/>
        <v>232.50370370370374</v>
      </c>
      <c r="AT251" s="73"/>
      <c r="AU251" s="73"/>
      <c r="AW251" s="75">
        <f t="shared" si="162"/>
        <v>330.40000000000003</v>
      </c>
      <c r="AX251" s="76">
        <f t="shared" si="160"/>
        <v>1266.5333333333335</v>
      </c>
      <c r="AY251" s="77">
        <f t="shared" si="158"/>
        <v>385.46666666666647</v>
      </c>
      <c r="AZ251" s="75">
        <f t="shared" si="136"/>
        <v>137.66666666666669</v>
      </c>
      <c r="BA251" s="76">
        <f t="shared" si="161"/>
        <v>1404.2000000000003</v>
      </c>
      <c r="BB251" s="77">
        <f t="shared" si="137"/>
        <v>247.79999999999973</v>
      </c>
    </row>
    <row r="252" spans="1:54" s="5" customFormat="1" ht="12.75">
      <c r="A252" s="144">
        <v>8</v>
      </c>
      <c r="B252" s="67" t="s">
        <v>183</v>
      </c>
      <c r="C252" s="83">
        <v>80</v>
      </c>
      <c r="D252" s="83" t="s">
        <v>62</v>
      </c>
      <c r="E252" s="67" t="s">
        <v>242</v>
      </c>
      <c r="F252" s="67" t="s">
        <v>239</v>
      </c>
      <c r="G252" s="67">
        <v>1643164</v>
      </c>
      <c r="H252" s="67" t="s">
        <v>65</v>
      </c>
      <c r="I252" s="83" t="s">
        <v>117</v>
      </c>
      <c r="J252" s="83"/>
      <c r="K252" s="65">
        <v>42408</v>
      </c>
      <c r="L252" s="65">
        <v>42613</v>
      </c>
      <c r="M252" s="65">
        <f t="shared" si="143"/>
        <v>45535</v>
      </c>
      <c r="N252" s="65">
        <v>42614</v>
      </c>
      <c r="O252" s="158" t="str">
        <f t="shared" si="138"/>
        <v>1</v>
      </c>
      <c r="P252" s="66">
        <f>+DATEDIF([1]Curico!O$5,M252,"m")</f>
        <v>90</v>
      </c>
      <c r="Q252" s="162" t="str">
        <f>IF(R252=P252,"C",IF(P252+24=R252,"C24","T"))</f>
        <v>T</v>
      </c>
      <c r="R252" s="66"/>
      <c r="S252" s="67">
        <v>60</v>
      </c>
      <c r="T252" s="87">
        <v>1652</v>
      </c>
      <c r="U252" s="69">
        <v>3</v>
      </c>
      <c r="V252" s="69">
        <v>2017</v>
      </c>
      <c r="W252" s="71"/>
      <c r="X252" s="71">
        <f>+([1]Curico!$D$3-V252)*12+[1]Curico!$C$3-U252+1</f>
        <v>10</v>
      </c>
      <c r="Y252" s="71">
        <f>+([1]Curico!D$5-V252)*12+[1]Curico!C$5-U252+1</f>
        <v>22</v>
      </c>
      <c r="Z252" s="70">
        <f t="shared" si="159"/>
        <v>34</v>
      </c>
      <c r="AA252" s="70">
        <f t="shared" si="159"/>
        <v>46</v>
      </c>
      <c r="AB252" s="70">
        <f t="shared" si="139"/>
        <v>51</v>
      </c>
      <c r="AC252" s="82">
        <f t="shared" si="134"/>
        <v>9</v>
      </c>
      <c r="AD252" s="71">
        <f t="shared" si="144"/>
        <v>27.533333333333335</v>
      </c>
      <c r="AE252" s="71">
        <f t="shared" si="163"/>
        <v>0</v>
      </c>
      <c r="AF252" s="72">
        <f t="shared" si="145"/>
        <v>275.33333333333337</v>
      </c>
      <c r="AG252" s="71">
        <f t="shared" si="146"/>
        <v>275.33333333333337</v>
      </c>
      <c r="AH252" s="71">
        <f t="shared" si="147"/>
        <v>330.40000000000003</v>
      </c>
      <c r="AI252" s="70">
        <f t="shared" si="148"/>
        <v>605.73333333333335</v>
      </c>
      <c r="AJ252" s="70">
        <f t="shared" si="149"/>
        <v>1046.2666666666667</v>
      </c>
      <c r="AK252" s="70">
        <f t="shared" si="150"/>
        <v>330.40000000000003</v>
      </c>
      <c r="AL252" s="72">
        <f t="shared" si="151"/>
        <v>936.13333333333344</v>
      </c>
      <c r="AM252" s="74">
        <f t="shared" si="152"/>
        <v>715.86666666666656</v>
      </c>
      <c r="AO252" s="74">
        <f t="shared" si="153"/>
        <v>116.25185185185185</v>
      </c>
      <c r="AP252" s="72">
        <f t="shared" si="154"/>
        <v>1395.0222222222224</v>
      </c>
      <c r="AQ252" s="73">
        <f t="shared" si="142"/>
        <v>1395.0222222222224</v>
      </c>
      <c r="AR252" s="74">
        <f t="shared" si="155"/>
        <v>1395.0222222222224</v>
      </c>
      <c r="AS252" s="74">
        <f t="shared" si="156"/>
        <v>232.50370370370374</v>
      </c>
      <c r="AT252" s="73"/>
      <c r="AU252" s="73"/>
      <c r="AW252" s="75">
        <f t="shared" si="162"/>
        <v>330.40000000000003</v>
      </c>
      <c r="AX252" s="76">
        <f t="shared" si="160"/>
        <v>1266.5333333333335</v>
      </c>
      <c r="AY252" s="77">
        <f t="shared" si="158"/>
        <v>385.46666666666647</v>
      </c>
      <c r="AZ252" s="75">
        <f t="shared" si="136"/>
        <v>137.66666666666669</v>
      </c>
      <c r="BA252" s="76">
        <f t="shared" si="161"/>
        <v>1404.2000000000003</v>
      </c>
      <c r="BB252" s="77">
        <f t="shared" si="137"/>
        <v>247.79999999999973</v>
      </c>
    </row>
    <row r="253" spans="1:54" s="5" customFormat="1" ht="12.75">
      <c r="A253" s="144">
        <v>8</v>
      </c>
      <c r="B253" s="67" t="s">
        <v>183</v>
      </c>
      <c r="C253" s="83">
        <v>80</v>
      </c>
      <c r="D253" s="83" t="s">
        <v>62</v>
      </c>
      <c r="E253" s="67" t="s">
        <v>242</v>
      </c>
      <c r="F253" s="67" t="s">
        <v>239</v>
      </c>
      <c r="G253" s="67">
        <v>1643164</v>
      </c>
      <c r="H253" s="67" t="s">
        <v>65</v>
      </c>
      <c r="I253" s="83" t="s">
        <v>117</v>
      </c>
      <c r="J253" s="83"/>
      <c r="K253" s="65">
        <v>42408</v>
      </c>
      <c r="L253" s="65">
        <v>42613</v>
      </c>
      <c r="M253" s="65">
        <f t="shared" si="143"/>
        <v>45535</v>
      </c>
      <c r="N253" s="65">
        <v>42614</v>
      </c>
      <c r="O253" s="158" t="str">
        <f t="shared" si="138"/>
        <v>1</v>
      </c>
      <c r="P253" s="66">
        <f>+DATEDIF([1]Curico!O$5,M253,"m")</f>
        <v>90</v>
      </c>
      <c r="Q253" s="162" t="str">
        <f>IF(R253=P253,"C",IF(P253+24=R253,"C24","T"))</f>
        <v>T</v>
      </c>
      <c r="R253" s="66"/>
      <c r="S253" s="67">
        <v>60</v>
      </c>
      <c r="T253" s="87">
        <v>1652</v>
      </c>
      <c r="U253" s="69">
        <v>3</v>
      </c>
      <c r="V253" s="69">
        <v>2017</v>
      </c>
      <c r="W253" s="71"/>
      <c r="X253" s="71">
        <f>+([1]Curico!$D$3-V253)*12+[1]Curico!$C$3-U253+1</f>
        <v>10</v>
      </c>
      <c r="Y253" s="71">
        <f>+([1]Curico!D$5-V253)*12+[1]Curico!C$5-U253+1</f>
        <v>22</v>
      </c>
      <c r="Z253" s="70">
        <f t="shared" si="159"/>
        <v>34</v>
      </c>
      <c r="AA253" s="70">
        <f t="shared" si="159"/>
        <v>46</v>
      </c>
      <c r="AB253" s="70">
        <f t="shared" si="139"/>
        <v>51</v>
      </c>
      <c r="AC253" s="82">
        <f t="shared" si="134"/>
        <v>9</v>
      </c>
      <c r="AD253" s="71">
        <f t="shared" si="144"/>
        <v>27.533333333333335</v>
      </c>
      <c r="AE253" s="71">
        <f t="shared" si="163"/>
        <v>0</v>
      </c>
      <c r="AF253" s="72">
        <f t="shared" si="145"/>
        <v>275.33333333333337</v>
      </c>
      <c r="AG253" s="71">
        <f t="shared" si="146"/>
        <v>275.33333333333337</v>
      </c>
      <c r="AH253" s="71">
        <f t="shared" si="147"/>
        <v>330.40000000000003</v>
      </c>
      <c r="AI253" s="70">
        <f t="shared" si="148"/>
        <v>605.73333333333335</v>
      </c>
      <c r="AJ253" s="70">
        <f t="shared" si="149"/>
        <v>1046.2666666666667</v>
      </c>
      <c r="AK253" s="70">
        <f t="shared" si="150"/>
        <v>330.40000000000003</v>
      </c>
      <c r="AL253" s="72">
        <f t="shared" si="151"/>
        <v>936.13333333333344</v>
      </c>
      <c r="AM253" s="74">
        <f t="shared" si="152"/>
        <v>715.86666666666656</v>
      </c>
      <c r="AO253" s="74">
        <f t="shared" si="153"/>
        <v>116.25185185185185</v>
      </c>
      <c r="AP253" s="72">
        <f t="shared" si="154"/>
        <v>1395.0222222222224</v>
      </c>
      <c r="AQ253" s="73">
        <f t="shared" si="142"/>
        <v>1395.0222222222224</v>
      </c>
      <c r="AR253" s="74">
        <f t="shared" si="155"/>
        <v>1395.0222222222224</v>
      </c>
      <c r="AS253" s="74">
        <f t="shared" si="156"/>
        <v>232.50370370370374</v>
      </c>
      <c r="AT253" s="73"/>
      <c r="AU253" s="73"/>
      <c r="AW253" s="75">
        <f t="shared" si="162"/>
        <v>330.40000000000003</v>
      </c>
      <c r="AX253" s="76">
        <f t="shared" si="160"/>
        <v>1266.5333333333335</v>
      </c>
      <c r="AY253" s="77">
        <f t="shared" si="158"/>
        <v>385.46666666666647</v>
      </c>
      <c r="AZ253" s="75">
        <f t="shared" si="136"/>
        <v>137.66666666666669</v>
      </c>
      <c r="BA253" s="76">
        <f t="shared" si="161"/>
        <v>1404.2000000000003</v>
      </c>
      <c r="BB253" s="77">
        <f t="shared" si="137"/>
        <v>247.79999999999973</v>
      </c>
    </row>
    <row r="254" spans="1:54" s="5" customFormat="1" ht="12.75">
      <c r="A254" s="144">
        <v>8</v>
      </c>
      <c r="B254" s="67" t="s">
        <v>183</v>
      </c>
      <c r="C254" s="67">
        <v>17</v>
      </c>
      <c r="D254" s="67" t="s">
        <v>62</v>
      </c>
      <c r="E254" s="67" t="s">
        <v>243</v>
      </c>
      <c r="F254" s="67" t="s">
        <v>244</v>
      </c>
      <c r="G254" s="67">
        <v>4545</v>
      </c>
      <c r="H254" s="67" t="s">
        <v>65</v>
      </c>
      <c r="I254" s="67" t="s">
        <v>245</v>
      </c>
      <c r="J254" s="67"/>
      <c r="K254" s="65">
        <v>42451</v>
      </c>
      <c r="L254" s="65">
        <v>42613</v>
      </c>
      <c r="M254" s="65">
        <f t="shared" si="143"/>
        <v>45535</v>
      </c>
      <c r="N254" s="65">
        <v>42614</v>
      </c>
      <c r="O254" s="158" t="str">
        <f t="shared" si="138"/>
        <v>1</v>
      </c>
      <c r="P254" s="66">
        <f>+DATEDIF([1]Curico!O$5,M254,"m")</f>
        <v>90</v>
      </c>
      <c r="Q254" s="162" t="str">
        <f>IF(R254=P254,"C",IF(P254+24=R254,"C24","T"))</f>
        <v>T</v>
      </c>
      <c r="R254" s="66"/>
      <c r="S254" s="67">
        <v>60</v>
      </c>
      <c r="T254" s="87">
        <v>11700</v>
      </c>
      <c r="U254" s="69">
        <v>3</v>
      </c>
      <c r="V254" s="69">
        <v>2017</v>
      </c>
      <c r="W254" s="69"/>
      <c r="X254" s="69">
        <f>+([1]Curico!$D$3-V254)*12+[1]Curico!$C$3-U254+1</f>
        <v>10</v>
      </c>
      <c r="Y254" s="69">
        <f>+([1]Curico!D$5-V254)*12+[1]Curico!C$5-U254+1</f>
        <v>22</v>
      </c>
      <c r="Z254" s="70">
        <f t="shared" si="159"/>
        <v>34</v>
      </c>
      <c r="AA254" s="70">
        <f t="shared" si="159"/>
        <v>46</v>
      </c>
      <c r="AB254" s="70">
        <f t="shared" si="139"/>
        <v>51</v>
      </c>
      <c r="AC254" s="82">
        <f t="shared" si="134"/>
        <v>9</v>
      </c>
      <c r="AD254" s="69">
        <f t="shared" si="144"/>
        <v>195</v>
      </c>
      <c r="AE254" s="69">
        <f t="shared" ref="AE254:AE289" si="164">+(T254/S254)*W254</f>
        <v>0</v>
      </c>
      <c r="AF254" s="82">
        <f t="shared" si="145"/>
        <v>1950</v>
      </c>
      <c r="AG254" s="69">
        <f t="shared" si="146"/>
        <v>1950</v>
      </c>
      <c r="AH254" s="69">
        <f t="shared" si="147"/>
        <v>2340</v>
      </c>
      <c r="AI254" s="70">
        <f t="shared" si="148"/>
        <v>4290</v>
      </c>
      <c r="AJ254" s="70">
        <f t="shared" si="149"/>
        <v>7410</v>
      </c>
      <c r="AK254" s="70">
        <f t="shared" si="150"/>
        <v>2340</v>
      </c>
      <c r="AL254" s="72">
        <f t="shared" si="151"/>
        <v>6630</v>
      </c>
      <c r="AM254" s="74">
        <f t="shared" si="152"/>
        <v>5070</v>
      </c>
      <c r="AO254" s="74">
        <f t="shared" si="153"/>
        <v>823.33333333333337</v>
      </c>
      <c r="AP254" s="72">
        <f t="shared" si="154"/>
        <v>9880</v>
      </c>
      <c r="AQ254" s="73">
        <f t="shared" si="142"/>
        <v>9880</v>
      </c>
      <c r="AR254" s="74">
        <f t="shared" si="155"/>
        <v>9880</v>
      </c>
      <c r="AS254" s="74">
        <f t="shared" si="156"/>
        <v>1646.6666666666667</v>
      </c>
      <c r="AT254" s="73"/>
      <c r="AU254" s="73"/>
      <c r="AW254" s="75">
        <f t="shared" si="162"/>
        <v>2340</v>
      </c>
      <c r="AX254" s="76">
        <f t="shared" si="160"/>
        <v>8970</v>
      </c>
      <c r="AY254" s="77">
        <f t="shared" si="158"/>
        <v>2730</v>
      </c>
      <c r="AZ254" s="75">
        <f t="shared" si="136"/>
        <v>975</v>
      </c>
      <c r="BA254" s="76">
        <f t="shared" si="161"/>
        <v>9945</v>
      </c>
      <c r="BB254" s="77">
        <f t="shared" si="137"/>
        <v>1755</v>
      </c>
    </row>
    <row r="255" spans="1:54" s="5" customFormat="1" ht="12.75">
      <c r="A255" s="144">
        <v>8</v>
      </c>
      <c r="B255" s="67" t="s">
        <v>183</v>
      </c>
      <c r="C255" s="67">
        <v>17</v>
      </c>
      <c r="D255" s="67" t="s">
        <v>62</v>
      </c>
      <c r="E255" s="67" t="s">
        <v>243</v>
      </c>
      <c r="F255" s="67" t="s">
        <v>244</v>
      </c>
      <c r="G255" s="67">
        <v>4545</v>
      </c>
      <c r="H255" s="67" t="s">
        <v>65</v>
      </c>
      <c r="I255" s="67" t="s">
        <v>245</v>
      </c>
      <c r="J255" s="67"/>
      <c r="K255" s="65">
        <v>42451</v>
      </c>
      <c r="L255" s="65">
        <v>42613</v>
      </c>
      <c r="M255" s="65">
        <f t="shared" si="143"/>
        <v>45535</v>
      </c>
      <c r="N255" s="65">
        <v>42614</v>
      </c>
      <c r="O255" s="158" t="str">
        <f t="shared" si="138"/>
        <v>1</v>
      </c>
      <c r="P255" s="66">
        <f>+DATEDIF([1]Curico!O$5,M255,"m")</f>
        <v>90</v>
      </c>
      <c r="Q255" s="162" t="str">
        <f>IF(R255=P255,"C",IF(P255+24=R255,"C24","T"))</f>
        <v>T</v>
      </c>
      <c r="R255" s="66"/>
      <c r="S255" s="67">
        <v>60</v>
      </c>
      <c r="T255" s="87">
        <v>11700</v>
      </c>
      <c r="U255" s="69">
        <v>3</v>
      </c>
      <c r="V255" s="69">
        <v>2017</v>
      </c>
      <c r="W255" s="69"/>
      <c r="X255" s="69">
        <f>+([1]Curico!$D$3-V255)*12+[1]Curico!$C$3-U255+1</f>
        <v>10</v>
      </c>
      <c r="Y255" s="69">
        <f>+([1]Curico!D$5-V255)*12+[1]Curico!C$5-U255+1</f>
        <v>22</v>
      </c>
      <c r="Z255" s="70">
        <f t="shared" si="159"/>
        <v>34</v>
      </c>
      <c r="AA255" s="70">
        <f t="shared" si="159"/>
        <v>46</v>
      </c>
      <c r="AB255" s="70">
        <f t="shared" si="139"/>
        <v>51</v>
      </c>
      <c r="AC255" s="82">
        <f t="shared" si="134"/>
        <v>9</v>
      </c>
      <c r="AD255" s="69">
        <f t="shared" si="144"/>
        <v>195</v>
      </c>
      <c r="AE255" s="69">
        <f t="shared" si="164"/>
        <v>0</v>
      </c>
      <c r="AF255" s="82">
        <f t="shared" si="145"/>
        <v>1950</v>
      </c>
      <c r="AG255" s="69">
        <f t="shared" si="146"/>
        <v>1950</v>
      </c>
      <c r="AH255" s="69">
        <f t="shared" si="147"/>
        <v>2340</v>
      </c>
      <c r="AI255" s="70">
        <f t="shared" si="148"/>
        <v>4290</v>
      </c>
      <c r="AJ255" s="70">
        <f t="shared" si="149"/>
        <v>7410</v>
      </c>
      <c r="AK255" s="70">
        <f t="shared" si="150"/>
        <v>2340</v>
      </c>
      <c r="AL255" s="72">
        <f t="shared" si="151"/>
        <v>6630</v>
      </c>
      <c r="AM255" s="74">
        <f t="shared" si="152"/>
        <v>5070</v>
      </c>
      <c r="AO255" s="74">
        <f t="shared" si="153"/>
        <v>823.33333333333337</v>
      </c>
      <c r="AP255" s="72">
        <f t="shared" si="154"/>
        <v>9880</v>
      </c>
      <c r="AQ255" s="73">
        <f t="shared" si="142"/>
        <v>9880</v>
      </c>
      <c r="AR255" s="74">
        <f t="shared" si="155"/>
        <v>9880</v>
      </c>
      <c r="AS255" s="74">
        <f t="shared" si="156"/>
        <v>1646.6666666666667</v>
      </c>
      <c r="AT255" s="73"/>
      <c r="AU255" s="73"/>
      <c r="AW255" s="75">
        <f t="shared" si="162"/>
        <v>2340</v>
      </c>
      <c r="AX255" s="76">
        <f t="shared" si="160"/>
        <v>8970</v>
      </c>
      <c r="AY255" s="77">
        <f t="shared" si="158"/>
        <v>2730</v>
      </c>
      <c r="AZ255" s="75">
        <f t="shared" si="136"/>
        <v>975</v>
      </c>
      <c r="BA255" s="76">
        <f t="shared" si="161"/>
        <v>9945</v>
      </c>
      <c r="BB255" s="77">
        <f t="shared" si="137"/>
        <v>1755</v>
      </c>
    </row>
    <row r="256" spans="1:54" s="5" customFormat="1" ht="12.75">
      <c r="A256" s="144">
        <v>8</v>
      </c>
      <c r="B256" s="67" t="s">
        <v>183</v>
      </c>
      <c r="C256" s="67">
        <v>17</v>
      </c>
      <c r="D256" s="67" t="s">
        <v>62</v>
      </c>
      <c r="E256" s="67" t="s">
        <v>243</v>
      </c>
      <c r="F256" s="67" t="s">
        <v>244</v>
      </c>
      <c r="G256" s="67">
        <v>4545</v>
      </c>
      <c r="H256" s="67" t="s">
        <v>65</v>
      </c>
      <c r="I256" s="67" t="s">
        <v>245</v>
      </c>
      <c r="J256" s="67"/>
      <c r="K256" s="65">
        <v>42451</v>
      </c>
      <c r="L256" s="65">
        <v>42613</v>
      </c>
      <c r="M256" s="65">
        <f t="shared" si="143"/>
        <v>45535</v>
      </c>
      <c r="N256" s="65">
        <v>42614</v>
      </c>
      <c r="O256" s="158" t="str">
        <f t="shared" si="138"/>
        <v>1</v>
      </c>
      <c r="P256" s="66">
        <f>+DATEDIF([1]Curico!O$5,M256,"m")</f>
        <v>90</v>
      </c>
      <c r="Q256" s="162" t="str">
        <f>IF(R256=P256,"C",IF(P256+24=R256,"C24","T"))</f>
        <v>T</v>
      </c>
      <c r="R256" s="66"/>
      <c r="S256" s="67">
        <v>60</v>
      </c>
      <c r="T256" s="87">
        <v>11700</v>
      </c>
      <c r="U256" s="69">
        <v>3</v>
      </c>
      <c r="V256" s="69">
        <v>2017</v>
      </c>
      <c r="W256" s="69"/>
      <c r="X256" s="69">
        <f>+([1]Curico!$D$3-V256)*12+[1]Curico!$C$3-U256+1</f>
        <v>10</v>
      </c>
      <c r="Y256" s="69">
        <f>+([1]Curico!D$5-V256)*12+[1]Curico!C$5-U256+1</f>
        <v>22</v>
      </c>
      <c r="Z256" s="70">
        <f t="shared" si="159"/>
        <v>34</v>
      </c>
      <c r="AA256" s="70">
        <f t="shared" si="159"/>
        <v>46</v>
      </c>
      <c r="AB256" s="70">
        <f t="shared" si="139"/>
        <v>51</v>
      </c>
      <c r="AC256" s="82">
        <f t="shared" si="134"/>
        <v>9</v>
      </c>
      <c r="AD256" s="69">
        <f t="shared" si="144"/>
        <v>195</v>
      </c>
      <c r="AE256" s="69">
        <f t="shared" si="164"/>
        <v>0</v>
      </c>
      <c r="AF256" s="82">
        <f t="shared" si="145"/>
        <v>1950</v>
      </c>
      <c r="AG256" s="69">
        <f t="shared" si="146"/>
        <v>1950</v>
      </c>
      <c r="AH256" s="69">
        <f t="shared" si="147"/>
        <v>2340</v>
      </c>
      <c r="AI256" s="70">
        <f t="shared" si="148"/>
        <v>4290</v>
      </c>
      <c r="AJ256" s="70">
        <f t="shared" si="149"/>
        <v>7410</v>
      </c>
      <c r="AK256" s="70">
        <f t="shared" si="150"/>
        <v>2340</v>
      </c>
      <c r="AL256" s="72">
        <f t="shared" si="151"/>
        <v>6630</v>
      </c>
      <c r="AM256" s="74">
        <f t="shared" si="152"/>
        <v>5070</v>
      </c>
      <c r="AO256" s="74">
        <f t="shared" si="153"/>
        <v>823.33333333333337</v>
      </c>
      <c r="AP256" s="72">
        <f t="shared" si="154"/>
        <v>9880</v>
      </c>
      <c r="AQ256" s="73">
        <f t="shared" si="142"/>
        <v>9880</v>
      </c>
      <c r="AR256" s="74">
        <f t="shared" si="155"/>
        <v>9880</v>
      </c>
      <c r="AS256" s="74">
        <f t="shared" si="156"/>
        <v>1646.6666666666667</v>
      </c>
      <c r="AT256" s="73"/>
      <c r="AU256" s="73"/>
      <c r="AW256" s="75">
        <f t="shared" si="162"/>
        <v>2340</v>
      </c>
      <c r="AX256" s="76">
        <f t="shared" si="160"/>
        <v>8970</v>
      </c>
      <c r="AY256" s="77">
        <f t="shared" si="158"/>
        <v>2730</v>
      </c>
      <c r="AZ256" s="75">
        <f t="shared" si="136"/>
        <v>975</v>
      </c>
      <c r="BA256" s="76">
        <f t="shared" si="161"/>
        <v>9945</v>
      </c>
      <c r="BB256" s="77">
        <f t="shared" si="137"/>
        <v>1755</v>
      </c>
    </row>
    <row r="257" spans="1:54" s="5" customFormat="1" ht="12.75">
      <c r="A257" s="144">
        <v>8</v>
      </c>
      <c r="B257" s="67" t="s">
        <v>183</v>
      </c>
      <c r="C257" s="67">
        <v>17</v>
      </c>
      <c r="D257" s="67" t="s">
        <v>62</v>
      </c>
      <c r="E257" s="67" t="s">
        <v>243</v>
      </c>
      <c r="F257" s="67" t="s">
        <v>244</v>
      </c>
      <c r="G257" s="67">
        <v>4545</v>
      </c>
      <c r="H257" s="67" t="s">
        <v>65</v>
      </c>
      <c r="I257" s="67" t="s">
        <v>245</v>
      </c>
      <c r="J257" s="67"/>
      <c r="K257" s="65">
        <v>42451</v>
      </c>
      <c r="L257" s="65">
        <v>42613</v>
      </c>
      <c r="M257" s="65">
        <f t="shared" si="143"/>
        <v>45535</v>
      </c>
      <c r="N257" s="65">
        <v>42614</v>
      </c>
      <c r="O257" s="158" t="str">
        <f t="shared" si="138"/>
        <v>1</v>
      </c>
      <c r="P257" s="66">
        <f>+DATEDIF([1]Curico!O$5,M257,"m")</f>
        <v>90</v>
      </c>
      <c r="Q257" s="162" t="str">
        <f>IF(R257=P257,"C",IF(P257+24=R257,"C24","T"))</f>
        <v>T</v>
      </c>
      <c r="R257" s="66"/>
      <c r="S257" s="67">
        <v>60</v>
      </c>
      <c r="T257" s="87">
        <v>11700</v>
      </c>
      <c r="U257" s="69">
        <v>3</v>
      </c>
      <c r="V257" s="69">
        <v>2017</v>
      </c>
      <c r="W257" s="69"/>
      <c r="X257" s="69">
        <f>+([1]Curico!$D$3-V257)*12+[1]Curico!$C$3-U257+1</f>
        <v>10</v>
      </c>
      <c r="Y257" s="69">
        <f>+([1]Curico!D$5-V257)*12+[1]Curico!C$5-U257+1</f>
        <v>22</v>
      </c>
      <c r="Z257" s="70">
        <f t="shared" si="159"/>
        <v>34</v>
      </c>
      <c r="AA257" s="70">
        <f t="shared" si="159"/>
        <v>46</v>
      </c>
      <c r="AB257" s="70">
        <f t="shared" si="139"/>
        <v>51</v>
      </c>
      <c r="AC257" s="82">
        <f t="shared" si="134"/>
        <v>9</v>
      </c>
      <c r="AD257" s="69">
        <f t="shared" si="144"/>
        <v>195</v>
      </c>
      <c r="AE257" s="69">
        <f t="shared" si="164"/>
        <v>0</v>
      </c>
      <c r="AF257" s="82">
        <f t="shared" si="145"/>
        <v>1950</v>
      </c>
      <c r="AG257" s="69">
        <f t="shared" si="146"/>
        <v>1950</v>
      </c>
      <c r="AH257" s="69">
        <f t="shared" si="147"/>
        <v>2340</v>
      </c>
      <c r="AI257" s="70">
        <f t="shared" si="148"/>
        <v>4290</v>
      </c>
      <c r="AJ257" s="70">
        <f t="shared" si="149"/>
        <v>7410</v>
      </c>
      <c r="AK257" s="70">
        <f t="shared" si="150"/>
        <v>2340</v>
      </c>
      <c r="AL257" s="72">
        <f t="shared" si="151"/>
        <v>6630</v>
      </c>
      <c r="AM257" s="74">
        <f t="shared" si="152"/>
        <v>5070</v>
      </c>
      <c r="AO257" s="74">
        <f t="shared" si="153"/>
        <v>823.33333333333337</v>
      </c>
      <c r="AP257" s="72">
        <f t="shared" si="154"/>
        <v>9880</v>
      </c>
      <c r="AQ257" s="73">
        <f t="shared" si="142"/>
        <v>9880</v>
      </c>
      <c r="AR257" s="74">
        <f t="shared" si="155"/>
        <v>9880</v>
      </c>
      <c r="AS257" s="74">
        <f t="shared" si="156"/>
        <v>1646.6666666666667</v>
      </c>
      <c r="AT257" s="73"/>
      <c r="AU257" s="73"/>
      <c r="AW257" s="75">
        <f t="shared" si="162"/>
        <v>2340</v>
      </c>
      <c r="AX257" s="76">
        <f t="shared" si="160"/>
        <v>8970</v>
      </c>
      <c r="AY257" s="77">
        <f t="shared" si="158"/>
        <v>2730</v>
      </c>
      <c r="AZ257" s="75">
        <f t="shared" si="136"/>
        <v>975</v>
      </c>
      <c r="BA257" s="76">
        <f t="shared" si="161"/>
        <v>9945</v>
      </c>
      <c r="BB257" s="77">
        <f t="shared" si="137"/>
        <v>1755</v>
      </c>
    </row>
    <row r="258" spans="1:54" s="5" customFormat="1" ht="12.75">
      <c r="A258" s="144">
        <v>8</v>
      </c>
      <c r="B258" s="67" t="s">
        <v>183</v>
      </c>
      <c r="C258" s="67">
        <v>17</v>
      </c>
      <c r="D258" s="67" t="s">
        <v>62</v>
      </c>
      <c r="E258" s="67" t="s">
        <v>243</v>
      </c>
      <c r="F258" s="67" t="s">
        <v>244</v>
      </c>
      <c r="G258" s="67">
        <v>4545</v>
      </c>
      <c r="H258" s="67" t="s">
        <v>65</v>
      </c>
      <c r="I258" s="67" t="s">
        <v>245</v>
      </c>
      <c r="J258" s="67"/>
      <c r="K258" s="65">
        <v>42451</v>
      </c>
      <c r="L258" s="65">
        <v>42613</v>
      </c>
      <c r="M258" s="65">
        <f t="shared" si="143"/>
        <v>45535</v>
      </c>
      <c r="N258" s="65">
        <v>42614</v>
      </c>
      <c r="O258" s="158" t="str">
        <f t="shared" si="138"/>
        <v>1</v>
      </c>
      <c r="P258" s="66">
        <f>+DATEDIF([1]Curico!O$5,M258,"m")</f>
        <v>90</v>
      </c>
      <c r="Q258" s="162" t="str">
        <f>IF(R258=P258,"C",IF(P258+24=R258,"C24","T"))</f>
        <v>T</v>
      </c>
      <c r="R258" s="66"/>
      <c r="S258" s="67">
        <v>60</v>
      </c>
      <c r="T258" s="87">
        <v>11700</v>
      </c>
      <c r="U258" s="69">
        <v>3</v>
      </c>
      <c r="V258" s="69">
        <v>2017</v>
      </c>
      <c r="W258" s="69"/>
      <c r="X258" s="69">
        <f>+([1]Curico!$D$3-V258)*12+[1]Curico!$C$3-U258+1</f>
        <v>10</v>
      </c>
      <c r="Y258" s="69">
        <f>+([1]Curico!D$5-V258)*12+[1]Curico!C$5-U258+1</f>
        <v>22</v>
      </c>
      <c r="Z258" s="70">
        <f t="shared" si="159"/>
        <v>34</v>
      </c>
      <c r="AA258" s="70">
        <f t="shared" si="159"/>
        <v>46</v>
      </c>
      <c r="AB258" s="70">
        <f t="shared" si="139"/>
        <v>51</v>
      </c>
      <c r="AC258" s="82">
        <f t="shared" si="134"/>
        <v>9</v>
      </c>
      <c r="AD258" s="69">
        <f t="shared" si="144"/>
        <v>195</v>
      </c>
      <c r="AE258" s="69">
        <f t="shared" si="164"/>
        <v>0</v>
      </c>
      <c r="AF258" s="82">
        <f t="shared" si="145"/>
        <v>1950</v>
      </c>
      <c r="AG258" s="69">
        <f t="shared" si="146"/>
        <v>1950</v>
      </c>
      <c r="AH258" s="69">
        <f t="shared" si="147"/>
        <v>2340</v>
      </c>
      <c r="AI258" s="70">
        <f t="shared" si="148"/>
        <v>4290</v>
      </c>
      <c r="AJ258" s="70">
        <f t="shared" si="149"/>
        <v>7410</v>
      </c>
      <c r="AK258" s="70">
        <f t="shared" si="150"/>
        <v>2340</v>
      </c>
      <c r="AL258" s="72">
        <f t="shared" si="151"/>
        <v>6630</v>
      </c>
      <c r="AM258" s="74">
        <f t="shared" si="152"/>
        <v>5070</v>
      </c>
      <c r="AO258" s="74">
        <f t="shared" si="153"/>
        <v>823.33333333333337</v>
      </c>
      <c r="AP258" s="72">
        <f t="shared" si="154"/>
        <v>9880</v>
      </c>
      <c r="AQ258" s="73">
        <f t="shared" si="142"/>
        <v>9880</v>
      </c>
      <c r="AR258" s="74">
        <f t="shared" si="155"/>
        <v>9880</v>
      </c>
      <c r="AS258" s="74">
        <f t="shared" si="156"/>
        <v>1646.6666666666667</v>
      </c>
      <c r="AT258" s="73"/>
      <c r="AU258" s="73"/>
      <c r="AW258" s="75">
        <f t="shared" si="162"/>
        <v>2340</v>
      </c>
      <c r="AX258" s="76">
        <f t="shared" si="160"/>
        <v>8970</v>
      </c>
      <c r="AY258" s="77">
        <f t="shared" si="158"/>
        <v>2730</v>
      </c>
      <c r="AZ258" s="75">
        <f t="shared" si="136"/>
        <v>975</v>
      </c>
      <c r="BA258" s="76">
        <f t="shared" si="161"/>
        <v>9945</v>
      </c>
      <c r="BB258" s="77">
        <f t="shared" si="137"/>
        <v>1755</v>
      </c>
    </row>
    <row r="259" spans="1:54" s="5" customFormat="1" ht="12.75">
      <c r="A259" s="144">
        <v>8</v>
      </c>
      <c r="B259" s="67" t="s">
        <v>183</v>
      </c>
      <c r="C259" s="67">
        <v>17</v>
      </c>
      <c r="D259" s="67" t="s">
        <v>62</v>
      </c>
      <c r="E259" s="67" t="s">
        <v>243</v>
      </c>
      <c r="F259" s="67" t="s">
        <v>244</v>
      </c>
      <c r="G259" s="67">
        <v>4545</v>
      </c>
      <c r="H259" s="67" t="s">
        <v>65</v>
      </c>
      <c r="I259" s="67" t="s">
        <v>245</v>
      </c>
      <c r="J259" s="67"/>
      <c r="K259" s="65">
        <v>42451</v>
      </c>
      <c r="L259" s="65">
        <v>42613</v>
      </c>
      <c r="M259" s="65">
        <f t="shared" si="143"/>
        <v>45535</v>
      </c>
      <c r="N259" s="65">
        <v>42614</v>
      </c>
      <c r="O259" s="158" t="str">
        <f t="shared" si="138"/>
        <v>1</v>
      </c>
      <c r="P259" s="66">
        <f>+DATEDIF([1]Curico!O$5,M259,"m")</f>
        <v>90</v>
      </c>
      <c r="Q259" s="162" t="str">
        <f>IF(R259=P259,"C",IF(P259+24=R259,"C24","T"))</f>
        <v>T</v>
      </c>
      <c r="R259" s="66"/>
      <c r="S259" s="67">
        <v>60</v>
      </c>
      <c r="T259" s="87">
        <v>11700</v>
      </c>
      <c r="U259" s="69">
        <v>3</v>
      </c>
      <c r="V259" s="69">
        <v>2017</v>
      </c>
      <c r="W259" s="69"/>
      <c r="X259" s="69">
        <f>+([1]Curico!$D$3-V259)*12+[1]Curico!$C$3-U259+1</f>
        <v>10</v>
      </c>
      <c r="Y259" s="69">
        <f>+([1]Curico!D$5-V259)*12+[1]Curico!C$5-U259+1</f>
        <v>22</v>
      </c>
      <c r="Z259" s="70">
        <f t="shared" si="159"/>
        <v>34</v>
      </c>
      <c r="AA259" s="70">
        <f t="shared" si="159"/>
        <v>46</v>
      </c>
      <c r="AB259" s="70">
        <f t="shared" si="139"/>
        <v>51</v>
      </c>
      <c r="AC259" s="82">
        <f t="shared" si="134"/>
        <v>9</v>
      </c>
      <c r="AD259" s="69">
        <f t="shared" si="144"/>
        <v>195</v>
      </c>
      <c r="AE259" s="69">
        <f t="shared" si="164"/>
        <v>0</v>
      </c>
      <c r="AF259" s="82">
        <f t="shared" si="145"/>
        <v>1950</v>
      </c>
      <c r="AG259" s="69">
        <f t="shared" si="146"/>
        <v>1950</v>
      </c>
      <c r="AH259" s="69">
        <f t="shared" si="147"/>
        <v>2340</v>
      </c>
      <c r="AI259" s="70">
        <f t="shared" si="148"/>
        <v>4290</v>
      </c>
      <c r="AJ259" s="70">
        <f t="shared" si="149"/>
        <v>7410</v>
      </c>
      <c r="AK259" s="70">
        <f t="shared" si="150"/>
        <v>2340</v>
      </c>
      <c r="AL259" s="72">
        <f t="shared" si="151"/>
        <v>6630</v>
      </c>
      <c r="AM259" s="74">
        <f t="shared" si="152"/>
        <v>5070</v>
      </c>
      <c r="AO259" s="74">
        <f t="shared" si="153"/>
        <v>823.33333333333337</v>
      </c>
      <c r="AP259" s="72">
        <f t="shared" si="154"/>
        <v>9880</v>
      </c>
      <c r="AQ259" s="73">
        <f t="shared" si="142"/>
        <v>9880</v>
      </c>
      <c r="AR259" s="74">
        <f t="shared" si="155"/>
        <v>9880</v>
      </c>
      <c r="AS259" s="74">
        <f t="shared" si="156"/>
        <v>1646.6666666666667</v>
      </c>
      <c r="AT259" s="73"/>
      <c r="AU259" s="73"/>
      <c r="AW259" s="75">
        <f t="shared" si="162"/>
        <v>2340</v>
      </c>
      <c r="AX259" s="76">
        <f t="shared" si="160"/>
        <v>8970</v>
      </c>
      <c r="AY259" s="77">
        <f t="shared" si="158"/>
        <v>2730</v>
      </c>
      <c r="AZ259" s="75">
        <f t="shared" si="136"/>
        <v>975</v>
      </c>
      <c r="BA259" s="76">
        <f t="shared" si="161"/>
        <v>9945</v>
      </c>
      <c r="BB259" s="77">
        <f t="shared" si="137"/>
        <v>1755</v>
      </c>
    </row>
    <row r="260" spans="1:54" s="5" customFormat="1" ht="12.75">
      <c r="A260" s="144">
        <v>8</v>
      </c>
      <c r="B260" s="67" t="s">
        <v>183</v>
      </c>
      <c r="C260" s="67">
        <v>17</v>
      </c>
      <c r="D260" s="67" t="s">
        <v>62</v>
      </c>
      <c r="E260" s="67" t="s">
        <v>243</v>
      </c>
      <c r="F260" s="67" t="s">
        <v>244</v>
      </c>
      <c r="G260" s="67">
        <v>4545</v>
      </c>
      <c r="H260" s="67" t="s">
        <v>65</v>
      </c>
      <c r="I260" s="67" t="s">
        <v>245</v>
      </c>
      <c r="J260" s="67"/>
      <c r="K260" s="65">
        <v>42451</v>
      </c>
      <c r="L260" s="65">
        <v>42613</v>
      </c>
      <c r="M260" s="65">
        <f t="shared" si="143"/>
        <v>45535</v>
      </c>
      <c r="N260" s="65">
        <v>42614</v>
      </c>
      <c r="O260" s="158" t="str">
        <f t="shared" si="138"/>
        <v>1</v>
      </c>
      <c r="P260" s="66">
        <f>+DATEDIF([1]Curico!O$5,M260,"m")</f>
        <v>90</v>
      </c>
      <c r="Q260" s="162" t="str">
        <f>IF(R260=P260,"C",IF(P260+24=R260,"C24","T"))</f>
        <v>T</v>
      </c>
      <c r="R260" s="66"/>
      <c r="S260" s="67">
        <v>60</v>
      </c>
      <c r="T260" s="87">
        <v>11700</v>
      </c>
      <c r="U260" s="69">
        <v>3</v>
      </c>
      <c r="V260" s="69">
        <v>2017</v>
      </c>
      <c r="W260" s="69"/>
      <c r="X260" s="69">
        <f>+([1]Curico!$D$3-V260)*12+[1]Curico!$C$3-U260+1</f>
        <v>10</v>
      </c>
      <c r="Y260" s="69">
        <f>+([1]Curico!D$5-V260)*12+[1]Curico!C$5-U260+1</f>
        <v>22</v>
      </c>
      <c r="Z260" s="70">
        <f t="shared" si="159"/>
        <v>34</v>
      </c>
      <c r="AA260" s="70">
        <f t="shared" si="159"/>
        <v>46</v>
      </c>
      <c r="AB260" s="70">
        <f t="shared" si="139"/>
        <v>51</v>
      </c>
      <c r="AC260" s="82">
        <f t="shared" si="134"/>
        <v>9</v>
      </c>
      <c r="AD260" s="69">
        <f t="shared" si="144"/>
        <v>195</v>
      </c>
      <c r="AE260" s="69">
        <f t="shared" si="164"/>
        <v>0</v>
      </c>
      <c r="AF260" s="82">
        <f t="shared" si="145"/>
        <v>1950</v>
      </c>
      <c r="AG260" s="69">
        <f t="shared" si="146"/>
        <v>1950</v>
      </c>
      <c r="AH260" s="69">
        <f t="shared" si="147"/>
        <v>2340</v>
      </c>
      <c r="AI260" s="70">
        <f t="shared" si="148"/>
        <v>4290</v>
      </c>
      <c r="AJ260" s="70">
        <f t="shared" si="149"/>
        <v>7410</v>
      </c>
      <c r="AK260" s="70">
        <f t="shared" si="150"/>
        <v>2340</v>
      </c>
      <c r="AL260" s="72">
        <f t="shared" si="151"/>
        <v>6630</v>
      </c>
      <c r="AM260" s="74">
        <f t="shared" si="152"/>
        <v>5070</v>
      </c>
      <c r="AO260" s="74">
        <f t="shared" si="153"/>
        <v>823.33333333333337</v>
      </c>
      <c r="AP260" s="72">
        <f t="shared" si="154"/>
        <v>9880</v>
      </c>
      <c r="AQ260" s="73">
        <f t="shared" si="142"/>
        <v>9880</v>
      </c>
      <c r="AR260" s="74">
        <f t="shared" si="155"/>
        <v>9880</v>
      </c>
      <c r="AS260" s="74">
        <f t="shared" si="156"/>
        <v>1646.6666666666667</v>
      </c>
      <c r="AT260" s="73"/>
      <c r="AU260" s="73"/>
      <c r="AW260" s="75">
        <f t="shared" si="162"/>
        <v>2340</v>
      </c>
      <c r="AX260" s="76">
        <f t="shared" si="160"/>
        <v>8970</v>
      </c>
      <c r="AY260" s="77">
        <f t="shared" si="158"/>
        <v>2730</v>
      </c>
      <c r="AZ260" s="75">
        <f t="shared" si="136"/>
        <v>975</v>
      </c>
      <c r="BA260" s="76">
        <f t="shared" si="161"/>
        <v>9945</v>
      </c>
      <c r="BB260" s="77">
        <f t="shared" si="137"/>
        <v>1755</v>
      </c>
    </row>
    <row r="261" spans="1:54" s="5" customFormat="1" ht="12.75">
      <c r="A261" s="144">
        <v>8</v>
      </c>
      <c r="B261" s="67" t="s">
        <v>183</v>
      </c>
      <c r="C261" s="67">
        <v>17</v>
      </c>
      <c r="D261" s="67" t="s">
        <v>62</v>
      </c>
      <c r="E261" s="67" t="s">
        <v>243</v>
      </c>
      <c r="F261" s="67" t="s">
        <v>244</v>
      </c>
      <c r="G261" s="67">
        <v>4545</v>
      </c>
      <c r="H261" s="67" t="s">
        <v>65</v>
      </c>
      <c r="I261" s="67" t="s">
        <v>245</v>
      </c>
      <c r="J261" s="67"/>
      <c r="K261" s="65">
        <v>42451</v>
      </c>
      <c r="L261" s="65">
        <v>42613</v>
      </c>
      <c r="M261" s="65">
        <f t="shared" si="143"/>
        <v>45535</v>
      </c>
      <c r="N261" s="65">
        <v>42614</v>
      </c>
      <c r="O261" s="158" t="str">
        <f t="shared" si="138"/>
        <v>1</v>
      </c>
      <c r="P261" s="66">
        <f>+DATEDIF([1]Curico!O$5,M261,"m")</f>
        <v>90</v>
      </c>
      <c r="Q261" s="162" t="str">
        <f>IF(R261=P261,"C",IF(P261+24=R261,"C24","T"))</f>
        <v>T</v>
      </c>
      <c r="R261" s="66"/>
      <c r="S261" s="67">
        <v>60</v>
      </c>
      <c r="T261" s="87">
        <v>11700</v>
      </c>
      <c r="U261" s="69">
        <v>3</v>
      </c>
      <c r="V261" s="69">
        <v>2017</v>
      </c>
      <c r="W261" s="69"/>
      <c r="X261" s="69">
        <f>+([1]Curico!$D$3-V261)*12+[1]Curico!$C$3-U261+1</f>
        <v>10</v>
      </c>
      <c r="Y261" s="69">
        <f>+([1]Curico!D$5-V261)*12+[1]Curico!C$5-U261+1</f>
        <v>22</v>
      </c>
      <c r="Z261" s="70">
        <f t="shared" si="159"/>
        <v>34</v>
      </c>
      <c r="AA261" s="70">
        <f t="shared" si="159"/>
        <v>46</v>
      </c>
      <c r="AB261" s="70">
        <f t="shared" si="139"/>
        <v>51</v>
      </c>
      <c r="AC261" s="82">
        <f t="shared" si="134"/>
        <v>9</v>
      </c>
      <c r="AD261" s="69">
        <f t="shared" si="144"/>
        <v>195</v>
      </c>
      <c r="AE261" s="69">
        <f t="shared" si="164"/>
        <v>0</v>
      </c>
      <c r="AF261" s="82">
        <f t="shared" si="145"/>
        <v>1950</v>
      </c>
      <c r="AG261" s="69">
        <f t="shared" si="146"/>
        <v>1950</v>
      </c>
      <c r="AH261" s="69">
        <f t="shared" si="147"/>
        <v>2340</v>
      </c>
      <c r="AI261" s="70">
        <f t="shared" si="148"/>
        <v>4290</v>
      </c>
      <c r="AJ261" s="70">
        <f t="shared" si="149"/>
        <v>7410</v>
      </c>
      <c r="AK261" s="70">
        <f t="shared" si="150"/>
        <v>2340</v>
      </c>
      <c r="AL261" s="72">
        <f t="shared" si="151"/>
        <v>6630</v>
      </c>
      <c r="AM261" s="74">
        <f t="shared" si="152"/>
        <v>5070</v>
      </c>
      <c r="AO261" s="74">
        <f t="shared" si="153"/>
        <v>823.33333333333337</v>
      </c>
      <c r="AP261" s="72">
        <f t="shared" si="154"/>
        <v>9880</v>
      </c>
      <c r="AQ261" s="73">
        <f t="shared" si="142"/>
        <v>9880</v>
      </c>
      <c r="AR261" s="74">
        <f t="shared" si="155"/>
        <v>9880</v>
      </c>
      <c r="AS261" s="74">
        <f t="shared" si="156"/>
        <v>1646.6666666666667</v>
      </c>
      <c r="AT261" s="73"/>
      <c r="AU261" s="73"/>
      <c r="AW261" s="75">
        <f t="shared" si="162"/>
        <v>2340</v>
      </c>
      <c r="AX261" s="76">
        <f t="shared" si="160"/>
        <v>8970</v>
      </c>
      <c r="AY261" s="77">
        <f t="shared" si="158"/>
        <v>2730</v>
      </c>
      <c r="AZ261" s="75">
        <f t="shared" si="136"/>
        <v>975</v>
      </c>
      <c r="BA261" s="76">
        <f t="shared" si="161"/>
        <v>9945</v>
      </c>
      <c r="BB261" s="77">
        <f t="shared" si="137"/>
        <v>1755</v>
      </c>
    </row>
    <row r="262" spans="1:54" s="5" customFormat="1" ht="12.75">
      <c r="A262" s="144">
        <v>8</v>
      </c>
      <c r="B262" s="67" t="s">
        <v>183</v>
      </c>
      <c r="C262" s="67">
        <v>17</v>
      </c>
      <c r="D262" s="67" t="s">
        <v>62</v>
      </c>
      <c r="E262" s="63" t="s">
        <v>243</v>
      </c>
      <c r="F262" s="63" t="s">
        <v>244</v>
      </c>
      <c r="G262" s="63">
        <v>4545</v>
      </c>
      <c r="H262" s="67" t="s">
        <v>65</v>
      </c>
      <c r="I262" s="67" t="s">
        <v>245</v>
      </c>
      <c r="J262" s="63"/>
      <c r="K262" s="80">
        <v>42451</v>
      </c>
      <c r="L262" s="65">
        <v>42613</v>
      </c>
      <c r="M262" s="65">
        <f t="shared" si="143"/>
        <v>45535</v>
      </c>
      <c r="N262" s="65">
        <v>42614</v>
      </c>
      <c r="O262" s="158" t="str">
        <f t="shared" si="138"/>
        <v>1</v>
      </c>
      <c r="P262" s="66">
        <f>+DATEDIF([1]Curico!O$5,M262,"m")</f>
        <v>90</v>
      </c>
      <c r="Q262" s="162" t="str">
        <f>IF(R262=P262,"C",IF(P262+24=R262,"C24","T"))</f>
        <v>T</v>
      </c>
      <c r="R262" s="66"/>
      <c r="S262" s="67">
        <v>60</v>
      </c>
      <c r="T262" s="87">
        <v>11700</v>
      </c>
      <c r="U262" s="69">
        <v>3</v>
      </c>
      <c r="V262" s="69">
        <v>2017</v>
      </c>
      <c r="W262" s="69"/>
      <c r="X262" s="69">
        <f>+([1]Curico!$D$3-V262)*12+[1]Curico!$C$3-U262+1</f>
        <v>10</v>
      </c>
      <c r="Y262" s="69">
        <f>+([1]Curico!D$5-V262)*12+[1]Curico!C$5-U262+1</f>
        <v>22</v>
      </c>
      <c r="Z262" s="70">
        <f t="shared" si="159"/>
        <v>34</v>
      </c>
      <c r="AA262" s="70">
        <f t="shared" si="159"/>
        <v>46</v>
      </c>
      <c r="AB262" s="70">
        <f t="shared" si="139"/>
        <v>51</v>
      </c>
      <c r="AC262" s="82">
        <f t="shared" si="134"/>
        <v>9</v>
      </c>
      <c r="AD262" s="69">
        <f t="shared" si="144"/>
        <v>195</v>
      </c>
      <c r="AE262" s="69">
        <f t="shared" si="164"/>
        <v>0</v>
      </c>
      <c r="AF262" s="82">
        <f t="shared" si="145"/>
        <v>1950</v>
      </c>
      <c r="AG262" s="69">
        <f t="shared" si="146"/>
        <v>1950</v>
      </c>
      <c r="AH262" s="69">
        <f t="shared" si="147"/>
        <v>2340</v>
      </c>
      <c r="AI262" s="70">
        <f t="shared" si="148"/>
        <v>4290</v>
      </c>
      <c r="AJ262" s="70">
        <f t="shared" si="149"/>
        <v>7410</v>
      </c>
      <c r="AK262" s="70">
        <f t="shared" si="150"/>
        <v>2340</v>
      </c>
      <c r="AL262" s="72">
        <f t="shared" si="151"/>
        <v>6630</v>
      </c>
      <c r="AM262" s="74">
        <f t="shared" si="152"/>
        <v>5070</v>
      </c>
      <c r="AO262" s="74">
        <f t="shared" si="153"/>
        <v>823.33333333333337</v>
      </c>
      <c r="AP262" s="72">
        <f t="shared" si="154"/>
        <v>9880</v>
      </c>
      <c r="AQ262" s="73">
        <f t="shared" si="142"/>
        <v>9880</v>
      </c>
      <c r="AR262" s="74">
        <f t="shared" si="155"/>
        <v>9880</v>
      </c>
      <c r="AS262" s="74">
        <f t="shared" si="156"/>
        <v>1646.6666666666667</v>
      </c>
      <c r="AT262" s="73"/>
      <c r="AU262" s="73"/>
      <c r="AW262" s="75">
        <f t="shared" si="162"/>
        <v>2340</v>
      </c>
      <c r="AX262" s="76">
        <f t="shared" si="160"/>
        <v>8970</v>
      </c>
      <c r="AY262" s="77">
        <f t="shared" si="158"/>
        <v>2730</v>
      </c>
      <c r="AZ262" s="75">
        <f t="shared" si="136"/>
        <v>975</v>
      </c>
      <c r="BA262" s="76">
        <f t="shared" si="161"/>
        <v>9945</v>
      </c>
      <c r="BB262" s="77">
        <f t="shared" si="137"/>
        <v>1755</v>
      </c>
    </row>
    <row r="263" spans="1:54" s="5" customFormat="1" ht="12.75">
      <c r="A263" s="144">
        <v>8</v>
      </c>
      <c r="B263" s="67" t="s">
        <v>183</v>
      </c>
      <c r="C263" s="67">
        <v>17</v>
      </c>
      <c r="D263" s="67" t="s">
        <v>62</v>
      </c>
      <c r="E263" s="63" t="s">
        <v>243</v>
      </c>
      <c r="F263" s="67" t="s">
        <v>244</v>
      </c>
      <c r="G263" s="67">
        <v>4545</v>
      </c>
      <c r="H263" s="67" t="s">
        <v>65</v>
      </c>
      <c r="I263" s="67" t="s">
        <v>245</v>
      </c>
      <c r="J263" s="67"/>
      <c r="K263" s="65">
        <v>42451</v>
      </c>
      <c r="L263" s="65">
        <v>42613</v>
      </c>
      <c r="M263" s="65">
        <f t="shared" si="143"/>
        <v>45535</v>
      </c>
      <c r="N263" s="65">
        <v>42614</v>
      </c>
      <c r="O263" s="158" t="str">
        <f t="shared" si="138"/>
        <v>1</v>
      </c>
      <c r="P263" s="66">
        <f>+DATEDIF([1]Curico!O$5,M263,"m")</f>
        <v>90</v>
      </c>
      <c r="Q263" s="162" t="str">
        <f>IF(R263=P263,"C",IF(P263+24=R263,"C24","T"))</f>
        <v>T</v>
      </c>
      <c r="R263" s="66"/>
      <c r="S263" s="67">
        <v>60</v>
      </c>
      <c r="T263" s="87">
        <v>11700</v>
      </c>
      <c r="U263" s="69">
        <v>3</v>
      </c>
      <c r="V263" s="69">
        <v>2017</v>
      </c>
      <c r="W263" s="69"/>
      <c r="X263" s="69">
        <f>+([1]Curico!$D$3-V263)*12+[1]Curico!$C$3-U263+1</f>
        <v>10</v>
      </c>
      <c r="Y263" s="69">
        <f>+([1]Curico!D$5-V263)*12+[1]Curico!C$5-U263+1</f>
        <v>22</v>
      </c>
      <c r="Z263" s="70">
        <f t="shared" si="159"/>
        <v>34</v>
      </c>
      <c r="AA263" s="70">
        <f t="shared" si="159"/>
        <v>46</v>
      </c>
      <c r="AB263" s="70">
        <f t="shared" si="139"/>
        <v>51</v>
      </c>
      <c r="AC263" s="82">
        <f t="shared" si="134"/>
        <v>9</v>
      </c>
      <c r="AD263" s="69">
        <f t="shared" si="144"/>
        <v>195</v>
      </c>
      <c r="AE263" s="69">
        <f t="shared" si="164"/>
        <v>0</v>
      </c>
      <c r="AF263" s="82">
        <f t="shared" si="145"/>
        <v>1950</v>
      </c>
      <c r="AG263" s="69">
        <f t="shared" si="146"/>
        <v>1950</v>
      </c>
      <c r="AH263" s="69">
        <f t="shared" si="147"/>
        <v>2340</v>
      </c>
      <c r="AI263" s="70">
        <f t="shared" si="148"/>
        <v>4290</v>
      </c>
      <c r="AJ263" s="70">
        <f t="shared" si="149"/>
        <v>7410</v>
      </c>
      <c r="AK263" s="70">
        <f t="shared" si="150"/>
        <v>2340</v>
      </c>
      <c r="AL263" s="72">
        <f t="shared" si="151"/>
        <v>6630</v>
      </c>
      <c r="AM263" s="74">
        <f t="shared" si="152"/>
        <v>5070</v>
      </c>
      <c r="AO263" s="74">
        <f t="shared" si="153"/>
        <v>823.33333333333337</v>
      </c>
      <c r="AP263" s="72">
        <f t="shared" si="154"/>
        <v>9880</v>
      </c>
      <c r="AQ263" s="73">
        <f t="shared" si="142"/>
        <v>9880</v>
      </c>
      <c r="AR263" s="74">
        <f t="shared" si="155"/>
        <v>9880</v>
      </c>
      <c r="AS263" s="74">
        <f t="shared" si="156"/>
        <v>1646.6666666666667</v>
      </c>
      <c r="AT263" s="73"/>
      <c r="AU263" s="73"/>
      <c r="AW263" s="75">
        <f t="shared" si="162"/>
        <v>2340</v>
      </c>
      <c r="AX263" s="76">
        <f t="shared" si="160"/>
        <v>8970</v>
      </c>
      <c r="AY263" s="77">
        <f t="shared" si="158"/>
        <v>2730</v>
      </c>
      <c r="AZ263" s="75">
        <f t="shared" si="136"/>
        <v>975</v>
      </c>
      <c r="BA263" s="76">
        <f t="shared" si="161"/>
        <v>9945</v>
      </c>
      <c r="BB263" s="77">
        <f t="shared" si="137"/>
        <v>1755</v>
      </c>
    </row>
    <row r="264" spans="1:54" s="5" customFormat="1" ht="12.75">
      <c r="A264" s="144">
        <v>8</v>
      </c>
      <c r="B264" s="67" t="s">
        <v>183</v>
      </c>
      <c r="C264" s="67">
        <v>17</v>
      </c>
      <c r="D264" s="67" t="s">
        <v>62</v>
      </c>
      <c r="E264" s="67" t="s">
        <v>243</v>
      </c>
      <c r="F264" s="67" t="s">
        <v>244</v>
      </c>
      <c r="G264" s="67">
        <v>4545</v>
      </c>
      <c r="H264" s="67" t="s">
        <v>65</v>
      </c>
      <c r="I264" s="67" t="s">
        <v>245</v>
      </c>
      <c r="J264" s="67"/>
      <c r="K264" s="65">
        <v>42451</v>
      </c>
      <c r="L264" s="65">
        <v>42613</v>
      </c>
      <c r="M264" s="65">
        <f t="shared" si="143"/>
        <v>45535</v>
      </c>
      <c r="N264" s="65">
        <v>42614</v>
      </c>
      <c r="O264" s="158" t="str">
        <f t="shared" si="138"/>
        <v>1</v>
      </c>
      <c r="P264" s="66">
        <f>+DATEDIF([1]Curico!O$5,M264,"m")</f>
        <v>90</v>
      </c>
      <c r="Q264" s="162" t="str">
        <f>IF(R264=P264,"C",IF(P264+24=R264,"C24","T"))</f>
        <v>T</v>
      </c>
      <c r="R264" s="66"/>
      <c r="S264" s="67">
        <v>60</v>
      </c>
      <c r="T264" s="87">
        <v>11700</v>
      </c>
      <c r="U264" s="69">
        <v>3</v>
      </c>
      <c r="V264" s="69">
        <v>2017</v>
      </c>
      <c r="W264" s="69"/>
      <c r="X264" s="69">
        <f>+([1]Curico!$D$3-V264)*12+[1]Curico!$C$3-U264+1</f>
        <v>10</v>
      </c>
      <c r="Y264" s="69">
        <f>+([1]Curico!D$5-V264)*12+[1]Curico!C$5-U264+1</f>
        <v>22</v>
      </c>
      <c r="Z264" s="70">
        <f t="shared" si="159"/>
        <v>34</v>
      </c>
      <c r="AA264" s="70">
        <f t="shared" si="159"/>
        <v>46</v>
      </c>
      <c r="AB264" s="70">
        <f t="shared" si="139"/>
        <v>51</v>
      </c>
      <c r="AC264" s="82">
        <f t="shared" si="134"/>
        <v>9</v>
      </c>
      <c r="AD264" s="69">
        <f t="shared" si="144"/>
        <v>195</v>
      </c>
      <c r="AE264" s="69">
        <f t="shared" si="164"/>
        <v>0</v>
      </c>
      <c r="AF264" s="82">
        <f t="shared" si="145"/>
        <v>1950</v>
      </c>
      <c r="AG264" s="69">
        <f t="shared" si="146"/>
        <v>1950</v>
      </c>
      <c r="AH264" s="69">
        <f t="shared" si="147"/>
        <v>2340</v>
      </c>
      <c r="AI264" s="70">
        <f t="shared" si="148"/>
        <v>4290</v>
      </c>
      <c r="AJ264" s="70">
        <f t="shared" si="149"/>
        <v>7410</v>
      </c>
      <c r="AK264" s="70">
        <f t="shared" si="150"/>
        <v>2340</v>
      </c>
      <c r="AL264" s="72">
        <f t="shared" si="151"/>
        <v>6630</v>
      </c>
      <c r="AM264" s="74">
        <f t="shared" si="152"/>
        <v>5070</v>
      </c>
      <c r="AO264" s="74">
        <f t="shared" si="153"/>
        <v>823.33333333333337</v>
      </c>
      <c r="AP264" s="72">
        <f t="shared" si="154"/>
        <v>9880</v>
      </c>
      <c r="AQ264" s="73">
        <f t="shared" si="142"/>
        <v>9880</v>
      </c>
      <c r="AR264" s="74">
        <f t="shared" si="155"/>
        <v>9880</v>
      </c>
      <c r="AS264" s="74">
        <f t="shared" si="156"/>
        <v>1646.6666666666667</v>
      </c>
      <c r="AT264" s="73"/>
      <c r="AU264" s="73"/>
      <c r="AW264" s="75">
        <f t="shared" si="162"/>
        <v>2340</v>
      </c>
      <c r="AX264" s="76">
        <f t="shared" si="160"/>
        <v>8970</v>
      </c>
      <c r="AY264" s="77">
        <f t="shared" si="158"/>
        <v>2730</v>
      </c>
      <c r="AZ264" s="75">
        <f t="shared" si="136"/>
        <v>975</v>
      </c>
      <c r="BA264" s="76">
        <f t="shared" si="161"/>
        <v>9945</v>
      </c>
      <c r="BB264" s="77">
        <f t="shared" si="137"/>
        <v>1755</v>
      </c>
    </row>
    <row r="265" spans="1:54" s="5" customFormat="1" ht="12.75">
      <c r="A265" s="144">
        <v>8</v>
      </c>
      <c r="B265" s="67" t="s">
        <v>183</v>
      </c>
      <c r="C265" s="67">
        <v>17</v>
      </c>
      <c r="D265" s="67" t="s">
        <v>62</v>
      </c>
      <c r="E265" s="67" t="s">
        <v>243</v>
      </c>
      <c r="F265" s="67" t="s">
        <v>244</v>
      </c>
      <c r="G265" s="67">
        <v>4545</v>
      </c>
      <c r="H265" s="67" t="s">
        <v>65</v>
      </c>
      <c r="I265" s="67" t="s">
        <v>245</v>
      </c>
      <c r="J265" s="67"/>
      <c r="K265" s="65">
        <v>42451</v>
      </c>
      <c r="L265" s="65">
        <v>42613</v>
      </c>
      <c r="M265" s="65">
        <f t="shared" si="143"/>
        <v>45535</v>
      </c>
      <c r="N265" s="65">
        <v>42614</v>
      </c>
      <c r="O265" s="158" t="str">
        <f t="shared" si="138"/>
        <v>1</v>
      </c>
      <c r="P265" s="66">
        <f>+DATEDIF([1]Curico!O$5,M265,"m")</f>
        <v>90</v>
      </c>
      <c r="Q265" s="162" t="str">
        <f>IF(R265=P265,"C",IF(P265+24=R265,"C24","T"))</f>
        <v>T</v>
      </c>
      <c r="R265" s="66"/>
      <c r="S265" s="67">
        <v>60</v>
      </c>
      <c r="T265" s="87">
        <v>11700</v>
      </c>
      <c r="U265" s="69">
        <v>3</v>
      </c>
      <c r="V265" s="69">
        <v>2017</v>
      </c>
      <c r="W265" s="69"/>
      <c r="X265" s="69">
        <f>+([1]Curico!$D$3-V265)*12+[1]Curico!$C$3-U265+1</f>
        <v>10</v>
      </c>
      <c r="Y265" s="69">
        <f>+([1]Curico!D$5-V265)*12+[1]Curico!C$5-U265+1</f>
        <v>22</v>
      </c>
      <c r="Z265" s="70">
        <f t="shared" si="159"/>
        <v>34</v>
      </c>
      <c r="AA265" s="70">
        <f t="shared" si="159"/>
        <v>46</v>
      </c>
      <c r="AB265" s="70">
        <f t="shared" si="139"/>
        <v>51</v>
      </c>
      <c r="AC265" s="82">
        <f t="shared" ref="AC265:AC328" si="165">+S265-AB265</f>
        <v>9</v>
      </c>
      <c r="AD265" s="69">
        <f t="shared" si="144"/>
        <v>195</v>
      </c>
      <c r="AE265" s="69">
        <f t="shared" si="164"/>
        <v>0</v>
      </c>
      <c r="AF265" s="82">
        <f t="shared" si="145"/>
        <v>1950</v>
      </c>
      <c r="AG265" s="69">
        <f t="shared" si="146"/>
        <v>1950</v>
      </c>
      <c r="AH265" s="69">
        <f t="shared" si="147"/>
        <v>2340</v>
      </c>
      <c r="AI265" s="70">
        <f t="shared" si="148"/>
        <v>4290</v>
      </c>
      <c r="AJ265" s="70">
        <f t="shared" si="149"/>
        <v>7410</v>
      </c>
      <c r="AK265" s="70">
        <f t="shared" si="150"/>
        <v>2340</v>
      </c>
      <c r="AL265" s="72">
        <f t="shared" si="151"/>
        <v>6630</v>
      </c>
      <c r="AM265" s="74">
        <f t="shared" si="152"/>
        <v>5070</v>
      </c>
      <c r="AO265" s="74">
        <f t="shared" si="153"/>
        <v>823.33333333333337</v>
      </c>
      <c r="AP265" s="72">
        <f t="shared" si="154"/>
        <v>9880</v>
      </c>
      <c r="AQ265" s="73">
        <f t="shared" si="142"/>
        <v>9880</v>
      </c>
      <c r="AR265" s="74">
        <f t="shared" si="155"/>
        <v>9880</v>
      </c>
      <c r="AS265" s="74">
        <f t="shared" si="156"/>
        <v>1646.6666666666667</v>
      </c>
      <c r="AT265" s="73"/>
      <c r="AU265" s="73"/>
      <c r="AW265" s="75">
        <f t="shared" si="162"/>
        <v>2340</v>
      </c>
      <c r="AX265" s="76">
        <f t="shared" si="160"/>
        <v>8970</v>
      </c>
      <c r="AY265" s="77">
        <f t="shared" si="158"/>
        <v>2730</v>
      </c>
      <c r="AZ265" s="75">
        <f t="shared" ref="AZ265:AZ328" si="166">(AB265-AA265)*AD265</f>
        <v>975</v>
      </c>
      <c r="BA265" s="76">
        <f t="shared" si="161"/>
        <v>9945</v>
      </c>
      <c r="BB265" s="77">
        <f t="shared" ref="BB265:BB328" si="167">T265-BA265</f>
        <v>1755</v>
      </c>
    </row>
    <row r="266" spans="1:54" s="5" customFormat="1" ht="12.75">
      <c r="A266" s="144">
        <v>8</v>
      </c>
      <c r="B266" s="67" t="s">
        <v>183</v>
      </c>
      <c r="C266" s="67">
        <v>17</v>
      </c>
      <c r="D266" s="67" t="s">
        <v>62</v>
      </c>
      <c r="E266" s="67" t="s">
        <v>243</v>
      </c>
      <c r="F266" s="67" t="s">
        <v>244</v>
      </c>
      <c r="G266" s="67">
        <v>4545</v>
      </c>
      <c r="H266" s="67" t="s">
        <v>65</v>
      </c>
      <c r="I266" s="67" t="s">
        <v>245</v>
      </c>
      <c r="J266" s="67"/>
      <c r="K266" s="65">
        <v>42451</v>
      </c>
      <c r="L266" s="65">
        <v>42613</v>
      </c>
      <c r="M266" s="65">
        <f t="shared" si="143"/>
        <v>45535</v>
      </c>
      <c r="N266" s="65">
        <v>42614</v>
      </c>
      <c r="O266" s="158" t="str">
        <f t="shared" ref="O266:O329" si="168">IF(+DATEDIF(P$4,M266,"m")=P266,"0","1")</f>
        <v>1</v>
      </c>
      <c r="P266" s="66">
        <f>+DATEDIF([1]Curico!O$5,M266,"m")</f>
        <v>90</v>
      </c>
      <c r="Q266" s="162" t="str">
        <f>IF(R266=P266,"C",IF(P266+24=R266,"C24","T"))</f>
        <v>T</v>
      </c>
      <c r="R266" s="66"/>
      <c r="S266" s="67">
        <v>60</v>
      </c>
      <c r="T266" s="87">
        <v>11700</v>
      </c>
      <c r="U266" s="69">
        <v>3</v>
      </c>
      <c r="V266" s="69">
        <v>2017</v>
      </c>
      <c r="W266" s="69"/>
      <c r="X266" s="69">
        <f>+([1]Curico!$D$3-V266)*12+[1]Curico!$C$3-U266+1</f>
        <v>10</v>
      </c>
      <c r="Y266" s="69">
        <f>+([1]Curico!D$5-V266)*12+[1]Curico!C$5-U266+1</f>
        <v>22</v>
      </c>
      <c r="Z266" s="70">
        <f t="shared" si="159"/>
        <v>34</v>
      </c>
      <c r="AA266" s="70">
        <f t="shared" si="159"/>
        <v>46</v>
      </c>
      <c r="AB266" s="70">
        <f t="shared" si="139"/>
        <v>51</v>
      </c>
      <c r="AC266" s="82">
        <f t="shared" si="165"/>
        <v>9</v>
      </c>
      <c r="AD266" s="69">
        <f t="shared" si="144"/>
        <v>195</v>
      </c>
      <c r="AE266" s="69">
        <f t="shared" si="164"/>
        <v>0</v>
      </c>
      <c r="AF266" s="82">
        <f t="shared" si="145"/>
        <v>1950</v>
      </c>
      <c r="AG266" s="69">
        <f t="shared" si="146"/>
        <v>1950</v>
      </c>
      <c r="AH266" s="69">
        <f t="shared" si="147"/>
        <v>2340</v>
      </c>
      <c r="AI266" s="70">
        <f t="shared" si="148"/>
        <v>4290</v>
      </c>
      <c r="AJ266" s="70">
        <f t="shared" si="149"/>
        <v>7410</v>
      </c>
      <c r="AK266" s="70">
        <f t="shared" si="150"/>
        <v>2340</v>
      </c>
      <c r="AL266" s="72">
        <f t="shared" si="151"/>
        <v>6630</v>
      </c>
      <c r="AM266" s="74">
        <f t="shared" si="152"/>
        <v>5070</v>
      </c>
      <c r="AO266" s="74">
        <f t="shared" si="153"/>
        <v>823.33333333333337</v>
      </c>
      <c r="AP266" s="72">
        <f t="shared" si="154"/>
        <v>9880</v>
      </c>
      <c r="AQ266" s="73">
        <f t="shared" si="142"/>
        <v>9880</v>
      </c>
      <c r="AR266" s="74">
        <f t="shared" si="155"/>
        <v>9880</v>
      </c>
      <c r="AS266" s="74">
        <f t="shared" si="156"/>
        <v>1646.6666666666667</v>
      </c>
      <c r="AT266" s="73"/>
      <c r="AU266" s="73"/>
      <c r="AW266" s="75">
        <f t="shared" si="162"/>
        <v>2340</v>
      </c>
      <c r="AX266" s="76">
        <f t="shared" si="160"/>
        <v>8970</v>
      </c>
      <c r="AY266" s="77">
        <f t="shared" si="158"/>
        <v>2730</v>
      </c>
      <c r="AZ266" s="75">
        <f t="shared" si="166"/>
        <v>975</v>
      </c>
      <c r="BA266" s="76">
        <f t="shared" si="161"/>
        <v>9945</v>
      </c>
      <c r="BB266" s="77">
        <f t="shared" si="167"/>
        <v>1755</v>
      </c>
    </row>
    <row r="267" spans="1:54" s="5" customFormat="1" ht="12.75">
      <c r="A267" s="144">
        <v>8</v>
      </c>
      <c r="B267" s="67" t="s">
        <v>183</v>
      </c>
      <c r="C267" s="67">
        <v>17</v>
      </c>
      <c r="D267" s="67" t="s">
        <v>62</v>
      </c>
      <c r="E267" s="67" t="s">
        <v>243</v>
      </c>
      <c r="F267" s="67" t="s">
        <v>244</v>
      </c>
      <c r="G267" s="67">
        <v>4545</v>
      </c>
      <c r="H267" s="67" t="s">
        <v>65</v>
      </c>
      <c r="I267" s="67" t="s">
        <v>245</v>
      </c>
      <c r="J267" s="67"/>
      <c r="K267" s="65">
        <v>42451</v>
      </c>
      <c r="L267" s="65">
        <v>42613</v>
      </c>
      <c r="M267" s="65">
        <f t="shared" si="143"/>
        <v>45535</v>
      </c>
      <c r="N267" s="65">
        <v>42614</v>
      </c>
      <c r="O267" s="158" t="str">
        <f t="shared" si="168"/>
        <v>1</v>
      </c>
      <c r="P267" s="66">
        <f>+DATEDIF([1]Curico!O$5,M267,"m")</f>
        <v>90</v>
      </c>
      <c r="Q267" s="162" t="str">
        <f>IF(R267=P267,"C",IF(P267+24=R267,"C24","T"))</f>
        <v>T</v>
      </c>
      <c r="R267" s="66"/>
      <c r="S267" s="67">
        <v>60</v>
      </c>
      <c r="T267" s="87">
        <v>11700</v>
      </c>
      <c r="U267" s="69">
        <v>3</v>
      </c>
      <c r="V267" s="69">
        <v>2017</v>
      </c>
      <c r="W267" s="69"/>
      <c r="X267" s="69">
        <f>+([1]Curico!$D$3-V267)*12+[1]Curico!$C$3-U267+1</f>
        <v>10</v>
      </c>
      <c r="Y267" s="69">
        <f>+([1]Curico!D$5-V267)*12+[1]Curico!C$5-U267+1</f>
        <v>22</v>
      </c>
      <c r="Z267" s="70">
        <f t="shared" si="159"/>
        <v>34</v>
      </c>
      <c r="AA267" s="70">
        <f t="shared" si="159"/>
        <v>46</v>
      </c>
      <c r="AB267" s="70">
        <f t="shared" si="139"/>
        <v>51</v>
      </c>
      <c r="AC267" s="82">
        <f t="shared" si="165"/>
        <v>9</v>
      </c>
      <c r="AD267" s="69">
        <f t="shared" si="144"/>
        <v>195</v>
      </c>
      <c r="AE267" s="69">
        <f t="shared" si="164"/>
        <v>0</v>
      </c>
      <c r="AF267" s="82">
        <f t="shared" si="145"/>
        <v>1950</v>
      </c>
      <c r="AG267" s="69">
        <f t="shared" si="146"/>
        <v>1950</v>
      </c>
      <c r="AH267" s="69">
        <f t="shared" si="147"/>
        <v>2340</v>
      </c>
      <c r="AI267" s="70">
        <f t="shared" si="148"/>
        <v>4290</v>
      </c>
      <c r="AJ267" s="70">
        <f t="shared" si="149"/>
        <v>7410</v>
      </c>
      <c r="AK267" s="70">
        <f t="shared" si="150"/>
        <v>2340</v>
      </c>
      <c r="AL267" s="72">
        <f t="shared" si="151"/>
        <v>6630</v>
      </c>
      <c r="AM267" s="74">
        <f t="shared" si="152"/>
        <v>5070</v>
      </c>
      <c r="AO267" s="74">
        <f t="shared" si="153"/>
        <v>823.33333333333337</v>
      </c>
      <c r="AP267" s="72">
        <f t="shared" si="154"/>
        <v>9880</v>
      </c>
      <c r="AQ267" s="73">
        <f t="shared" si="142"/>
        <v>9880</v>
      </c>
      <c r="AR267" s="74">
        <f t="shared" si="155"/>
        <v>9880</v>
      </c>
      <c r="AS267" s="74">
        <f t="shared" si="156"/>
        <v>1646.6666666666667</v>
      </c>
      <c r="AT267" s="73"/>
      <c r="AU267" s="73"/>
      <c r="AW267" s="75">
        <f t="shared" si="162"/>
        <v>2340</v>
      </c>
      <c r="AX267" s="76">
        <f t="shared" si="160"/>
        <v>8970</v>
      </c>
      <c r="AY267" s="77">
        <f t="shared" si="158"/>
        <v>2730</v>
      </c>
      <c r="AZ267" s="75">
        <f t="shared" si="166"/>
        <v>975</v>
      </c>
      <c r="BA267" s="76">
        <f t="shared" si="161"/>
        <v>9945</v>
      </c>
      <c r="BB267" s="77">
        <f t="shared" si="167"/>
        <v>1755</v>
      </c>
    </row>
    <row r="268" spans="1:54" s="5" customFormat="1" ht="12.75">
      <c r="A268" s="144">
        <v>8</v>
      </c>
      <c r="B268" s="67" t="s">
        <v>183</v>
      </c>
      <c r="C268" s="67">
        <v>17</v>
      </c>
      <c r="D268" s="67" t="s">
        <v>62</v>
      </c>
      <c r="E268" s="67" t="s">
        <v>243</v>
      </c>
      <c r="F268" s="67" t="s">
        <v>244</v>
      </c>
      <c r="G268" s="67">
        <v>4545</v>
      </c>
      <c r="H268" s="67" t="s">
        <v>65</v>
      </c>
      <c r="I268" s="67" t="s">
        <v>245</v>
      </c>
      <c r="J268" s="67"/>
      <c r="K268" s="65">
        <v>42451</v>
      </c>
      <c r="L268" s="65">
        <v>42613</v>
      </c>
      <c r="M268" s="65">
        <f t="shared" si="143"/>
        <v>45535</v>
      </c>
      <c r="N268" s="65">
        <v>42614</v>
      </c>
      <c r="O268" s="158" t="str">
        <f t="shared" si="168"/>
        <v>1</v>
      </c>
      <c r="P268" s="66">
        <f>+DATEDIF([1]Curico!O$5,M268,"m")</f>
        <v>90</v>
      </c>
      <c r="Q268" s="162" t="str">
        <f>IF(R268=P268,"C",IF(P268+24=R268,"C24","T"))</f>
        <v>T</v>
      </c>
      <c r="R268" s="66"/>
      <c r="S268" s="67">
        <v>60</v>
      </c>
      <c r="T268" s="87">
        <v>11700</v>
      </c>
      <c r="U268" s="69">
        <v>3</v>
      </c>
      <c r="V268" s="69">
        <v>2017</v>
      </c>
      <c r="W268" s="69"/>
      <c r="X268" s="69">
        <f>+([1]Curico!$D$3-V268)*12+[1]Curico!$C$3-U268+1</f>
        <v>10</v>
      </c>
      <c r="Y268" s="69">
        <f>+([1]Curico!D$5-V268)*12+[1]Curico!C$5-U268+1</f>
        <v>22</v>
      </c>
      <c r="Z268" s="70">
        <f t="shared" si="159"/>
        <v>34</v>
      </c>
      <c r="AA268" s="70">
        <f t="shared" si="159"/>
        <v>46</v>
      </c>
      <c r="AB268" s="70">
        <f t="shared" ref="AB268:AB331" si="169">+AA268+AB$5</f>
        <v>51</v>
      </c>
      <c r="AC268" s="82">
        <f t="shared" si="165"/>
        <v>9</v>
      </c>
      <c r="AD268" s="69">
        <f t="shared" si="144"/>
        <v>195</v>
      </c>
      <c r="AE268" s="69">
        <f t="shared" si="164"/>
        <v>0</v>
      </c>
      <c r="AF268" s="82">
        <f t="shared" si="145"/>
        <v>1950</v>
      </c>
      <c r="AG268" s="69">
        <f t="shared" si="146"/>
        <v>1950</v>
      </c>
      <c r="AH268" s="69">
        <f t="shared" si="147"/>
        <v>2340</v>
      </c>
      <c r="AI268" s="70">
        <f t="shared" si="148"/>
        <v>4290</v>
      </c>
      <c r="AJ268" s="70">
        <f t="shared" si="149"/>
        <v>7410</v>
      </c>
      <c r="AK268" s="70">
        <f t="shared" si="150"/>
        <v>2340</v>
      </c>
      <c r="AL268" s="72">
        <f t="shared" si="151"/>
        <v>6630</v>
      </c>
      <c r="AM268" s="74">
        <f t="shared" si="152"/>
        <v>5070</v>
      </c>
      <c r="AO268" s="74">
        <f t="shared" si="153"/>
        <v>823.33333333333337</v>
      </c>
      <c r="AP268" s="72">
        <f t="shared" si="154"/>
        <v>9880</v>
      </c>
      <c r="AQ268" s="73">
        <f t="shared" si="142"/>
        <v>9880</v>
      </c>
      <c r="AR268" s="74">
        <f t="shared" si="155"/>
        <v>9880</v>
      </c>
      <c r="AS268" s="74">
        <f t="shared" si="156"/>
        <v>1646.6666666666667</v>
      </c>
      <c r="AT268" s="73"/>
      <c r="AU268" s="73"/>
      <c r="AW268" s="75">
        <f t="shared" si="162"/>
        <v>2340</v>
      </c>
      <c r="AX268" s="76">
        <f t="shared" si="160"/>
        <v>8970</v>
      </c>
      <c r="AY268" s="77">
        <f t="shared" si="158"/>
        <v>2730</v>
      </c>
      <c r="AZ268" s="75">
        <f t="shared" si="166"/>
        <v>975</v>
      </c>
      <c r="BA268" s="76">
        <f t="shared" si="161"/>
        <v>9945</v>
      </c>
      <c r="BB268" s="77">
        <f t="shared" si="167"/>
        <v>1755</v>
      </c>
    </row>
    <row r="269" spans="1:54" s="5" customFormat="1" ht="12.75">
      <c r="A269" s="144">
        <v>8</v>
      </c>
      <c r="B269" s="67" t="s">
        <v>183</v>
      </c>
      <c r="C269" s="67">
        <v>17</v>
      </c>
      <c r="D269" s="67" t="s">
        <v>62</v>
      </c>
      <c r="E269" s="67" t="s">
        <v>243</v>
      </c>
      <c r="F269" s="67" t="s">
        <v>244</v>
      </c>
      <c r="G269" s="67">
        <v>4545</v>
      </c>
      <c r="H269" s="67" t="s">
        <v>65</v>
      </c>
      <c r="I269" s="67" t="s">
        <v>245</v>
      </c>
      <c r="J269" s="67"/>
      <c r="K269" s="65">
        <v>42451</v>
      </c>
      <c r="L269" s="65">
        <v>42613</v>
      </c>
      <c r="M269" s="65">
        <f t="shared" si="143"/>
        <v>45535</v>
      </c>
      <c r="N269" s="65">
        <v>42614</v>
      </c>
      <c r="O269" s="158" t="str">
        <f t="shared" si="168"/>
        <v>1</v>
      </c>
      <c r="P269" s="66">
        <f>+DATEDIF([1]Curico!O$5,M269,"m")</f>
        <v>90</v>
      </c>
      <c r="Q269" s="162" t="str">
        <f>IF(R269=P269,"C",IF(P269+24=R269,"C24","T"))</f>
        <v>T</v>
      </c>
      <c r="R269" s="66"/>
      <c r="S269" s="67">
        <v>60</v>
      </c>
      <c r="T269" s="87">
        <v>11700</v>
      </c>
      <c r="U269" s="69">
        <v>3</v>
      </c>
      <c r="V269" s="69">
        <v>2017</v>
      </c>
      <c r="W269" s="69"/>
      <c r="X269" s="69">
        <f>+([1]Curico!$D$3-V269)*12+[1]Curico!$C$3-U269+1</f>
        <v>10</v>
      </c>
      <c r="Y269" s="69">
        <f>+([1]Curico!D$5-V269)*12+[1]Curico!C$5-U269+1</f>
        <v>22</v>
      </c>
      <c r="Z269" s="70">
        <f t="shared" si="159"/>
        <v>34</v>
      </c>
      <c r="AA269" s="70">
        <f t="shared" si="159"/>
        <v>46</v>
      </c>
      <c r="AB269" s="70">
        <f t="shared" si="169"/>
        <v>51</v>
      </c>
      <c r="AC269" s="82">
        <f t="shared" si="165"/>
        <v>9</v>
      </c>
      <c r="AD269" s="69">
        <f t="shared" si="144"/>
        <v>195</v>
      </c>
      <c r="AE269" s="69">
        <f t="shared" si="164"/>
        <v>0</v>
      </c>
      <c r="AF269" s="82">
        <f t="shared" si="145"/>
        <v>1950</v>
      </c>
      <c r="AG269" s="69">
        <f t="shared" si="146"/>
        <v>1950</v>
      </c>
      <c r="AH269" s="69">
        <f t="shared" si="147"/>
        <v>2340</v>
      </c>
      <c r="AI269" s="70">
        <f t="shared" si="148"/>
        <v>4290</v>
      </c>
      <c r="AJ269" s="70">
        <f t="shared" si="149"/>
        <v>7410</v>
      </c>
      <c r="AK269" s="70">
        <f t="shared" si="150"/>
        <v>2340</v>
      </c>
      <c r="AL269" s="72">
        <f t="shared" si="151"/>
        <v>6630</v>
      </c>
      <c r="AM269" s="74">
        <f t="shared" si="152"/>
        <v>5070</v>
      </c>
      <c r="AO269" s="74">
        <f t="shared" si="153"/>
        <v>823.33333333333337</v>
      </c>
      <c r="AP269" s="72">
        <f t="shared" si="154"/>
        <v>9880</v>
      </c>
      <c r="AQ269" s="73">
        <f t="shared" si="142"/>
        <v>9880</v>
      </c>
      <c r="AR269" s="74">
        <f t="shared" si="155"/>
        <v>9880</v>
      </c>
      <c r="AS269" s="74">
        <f t="shared" si="156"/>
        <v>1646.6666666666667</v>
      </c>
      <c r="AT269" s="73"/>
      <c r="AU269" s="73"/>
      <c r="AW269" s="75">
        <f t="shared" si="162"/>
        <v>2340</v>
      </c>
      <c r="AX269" s="76">
        <f t="shared" si="160"/>
        <v>8970</v>
      </c>
      <c r="AY269" s="77">
        <f t="shared" si="158"/>
        <v>2730</v>
      </c>
      <c r="AZ269" s="75">
        <f t="shared" si="166"/>
        <v>975</v>
      </c>
      <c r="BA269" s="76">
        <f t="shared" si="161"/>
        <v>9945</v>
      </c>
      <c r="BB269" s="77">
        <f t="shared" si="167"/>
        <v>1755</v>
      </c>
    </row>
    <row r="270" spans="1:54" s="5" customFormat="1" ht="12.75">
      <c r="A270" s="144">
        <v>8</v>
      </c>
      <c r="B270" s="67" t="s">
        <v>183</v>
      </c>
      <c r="C270" s="67">
        <v>17</v>
      </c>
      <c r="D270" s="108" t="s">
        <v>62</v>
      </c>
      <c r="E270" s="67" t="s">
        <v>243</v>
      </c>
      <c r="F270" s="108" t="s">
        <v>244</v>
      </c>
      <c r="G270" s="108">
        <v>4545</v>
      </c>
      <c r="H270" s="108" t="s">
        <v>65</v>
      </c>
      <c r="I270" s="108" t="s">
        <v>189</v>
      </c>
      <c r="J270" s="108"/>
      <c r="K270" s="65">
        <v>42451</v>
      </c>
      <c r="L270" s="65">
        <v>42613</v>
      </c>
      <c r="M270" s="65">
        <f t="shared" si="143"/>
        <v>45535</v>
      </c>
      <c r="N270" s="65">
        <v>42614</v>
      </c>
      <c r="O270" s="158" t="str">
        <f t="shared" si="168"/>
        <v>1</v>
      </c>
      <c r="P270" s="66">
        <f>+DATEDIF([1]Curico!O$5,M270,"m")</f>
        <v>90</v>
      </c>
      <c r="Q270" s="162" t="str">
        <f>IF(R270=P270,"C",IF(P270+24=R270,"C24","T"))</f>
        <v>T</v>
      </c>
      <c r="R270" s="66"/>
      <c r="S270" s="67">
        <v>60</v>
      </c>
      <c r="T270" s="87">
        <v>11700</v>
      </c>
      <c r="U270" s="69">
        <v>3</v>
      </c>
      <c r="V270" s="69">
        <v>2017</v>
      </c>
      <c r="W270" s="69"/>
      <c r="X270" s="69">
        <f>+([1]Curico!$D$3-V270)*12+[1]Curico!$C$3-U270+1</f>
        <v>10</v>
      </c>
      <c r="Y270" s="69">
        <f>+([1]Curico!D$5-V270)*12+[1]Curico!C$5-U270+1</f>
        <v>22</v>
      </c>
      <c r="Z270" s="70">
        <f t="shared" si="159"/>
        <v>34</v>
      </c>
      <c r="AA270" s="70">
        <f t="shared" si="159"/>
        <v>46</v>
      </c>
      <c r="AB270" s="70">
        <f t="shared" si="169"/>
        <v>51</v>
      </c>
      <c r="AC270" s="82">
        <f t="shared" si="165"/>
        <v>9</v>
      </c>
      <c r="AD270" s="69">
        <f t="shared" si="144"/>
        <v>195</v>
      </c>
      <c r="AE270" s="69">
        <f t="shared" si="164"/>
        <v>0</v>
      </c>
      <c r="AF270" s="82">
        <f t="shared" si="145"/>
        <v>1950</v>
      </c>
      <c r="AG270" s="69">
        <f t="shared" si="146"/>
        <v>1950</v>
      </c>
      <c r="AH270" s="69">
        <f t="shared" si="147"/>
        <v>2340</v>
      </c>
      <c r="AI270" s="70">
        <f t="shared" si="148"/>
        <v>4290</v>
      </c>
      <c r="AJ270" s="70">
        <f t="shared" si="149"/>
        <v>7410</v>
      </c>
      <c r="AK270" s="70">
        <f t="shared" si="150"/>
        <v>2340</v>
      </c>
      <c r="AL270" s="72">
        <f t="shared" si="151"/>
        <v>6630</v>
      </c>
      <c r="AM270" s="74">
        <f t="shared" si="152"/>
        <v>5070</v>
      </c>
      <c r="AO270" s="74">
        <f t="shared" si="153"/>
        <v>823.33333333333337</v>
      </c>
      <c r="AP270" s="72">
        <f t="shared" si="154"/>
        <v>9880</v>
      </c>
      <c r="AQ270" s="73">
        <f t="shared" si="142"/>
        <v>9880</v>
      </c>
      <c r="AR270" s="74">
        <f t="shared" si="155"/>
        <v>9880</v>
      </c>
      <c r="AS270" s="74">
        <f t="shared" si="156"/>
        <v>1646.6666666666667</v>
      </c>
      <c r="AT270" s="73"/>
      <c r="AU270" s="73"/>
      <c r="AW270" s="75">
        <f t="shared" si="162"/>
        <v>2340</v>
      </c>
      <c r="AX270" s="76">
        <f t="shared" si="160"/>
        <v>8970</v>
      </c>
      <c r="AY270" s="77">
        <f t="shared" si="158"/>
        <v>2730</v>
      </c>
      <c r="AZ270" s="75">
        <f t="shared" si="166"/>
        <v>975</v>
      </c>
      <c r="BA270" s="76">
        <f t="shared" si="161"/>
        <v>9945</v>
      </c>
      <c r="BB270" s="77">
        <f t="shared" si="167"/>
        <v>1755</v>
      </c>
    </row>
    <row r="271" spans="1:54" s="5" customFormat="1" ht="12.75">
      <c r="A271" s="144">
        <v>8</v>
      </c>
      <c r="B271" s="67" t="s">
        <v>183</v>
      </c>
      <c r="C271" s="67">
        <v>17</v>
      </c>
      <c r="D271" s="108" t="s">
        <v>62</v>
      </c>
      <c r="E271" s="67" t="s">
        <v>243</v>
      </c>
      <c r="F271" s="108" t="s">
        <v>244</v>
      </c>
      <c r="G271" s="108">
        <v>4545</v>
      </c>
      <c r="H271" s="108" t="s">
        <v>65</v>
      </c>
      <c r="I271" s="108" t="s">
        <v>189</v>
      </c>
      <c r="J271" s="108"/>
      <c r="K271" s="65">
        <v>42451</v>
      </c>
      <c r="L271" s="65">
        <v>42613</v>
      </c>
      <c r="M271" s="65">
        <f t="shared" si="143"/>
        <v>45535</v>
      </c>
      <c r="N271" s="65">
        <v>42614</v>
      </c>
      <c r="O271" s="158" t="str">
        <f t="shared" si="168"/>
        <v>1</v>
      </c>
      <c r="P271" s="66">
        <f>+DATEDIF([1]Curico!O$5,M271,"m")</f>
        <v>90</v>
      </c>
      <c r="Q271" s="162" t="str">
        <f>IF(R271=P271,"C",IF(P271+24=R271,"C24","T"))</f>
        <v>T</v>
      </c>
      <c r="R271" s="66"/>
      <c r="S271" s="67">
        <v>60</v>
      </c>
      <c r="T271" s="87">
        <v>11700</v>
      </c>
      <c r="U271" s="69">
        <v>3</v>
      </c>
      <c r="V271" s="69">
        <v>2017</v>
      </c>
      <c r="W271" s="69"/>
      <c r="X271" s="69">
        <f>+([1]Curico!$D$3-V271)*12+[1]Curico!$C$3-U271+1</f>
        <v>10</v>
      </c>
      <c r="Y271" s="69">
        <f>+([1]Curico!D$5-V271)*12+[1]Curico!C$5-U271+1</f>
        <v>22</v>
      </c>
      <c r="Z271" s="70">
        <f t="shared" si="159"/>
        <v>34</v>
      </c>
      <c r="AA271" s="70">
        <f t="shared" si="159"/>
        <v>46</v>
      </c>
      <c r="AB271" s="70">
        <f t="shared" si="169"/>
        <v>51</v>
      </c>
      <c r="AC271" s="82">
        <f t="shared" si="165"/>
        <v>9</v>
      </c>
      <c r="AD271" s="69">
        <f t="shared" si="144"/>
        <v>195</v>
      </c>
      <c r="AE271" s="69">
        <f t="shared" si="164"/>
        <v>0</v>
      </c>
      <c r="AF271" s="82">
        <f t="shared" si="145"/>
        <v>1950</v>
      </c>
      <c r="AG271" s="69">
        <f t="shared" si="146"/>
        <v>1950</v>
      </c>
      <c r="AH271" s="69">
        <f t="shared" si="147"/>
        <v>2340</v>
      </c>
      <c r="AI271" s="70">
        <f t="shared" si="148"/>
        <v>4290</v>
      </c>
      <c r="AJ271" s="70">
        <f t="shared" si="149"/>
        <v>7410</v>
      </c>
      <c r="AK271" s="70">
        <f t="shared" si="150"/>
        <v>2340</v>
      </c>
      <c r="AL271" s="72">
        <f t="shared" si="151"/>
        <v>6630</v>
      </c>
      <c r="AM271" s="74">
        <f t="shared" si="152"/>
        <v>5070</v>
      </c>
      <c r="AO271" s="74">
        <f t="shared" si="153"/>
        <v>823.33333333333337</v>
      </c>
      <c r="AP271" s="72">
        <f t="shared" si="154"/>
        <v>9880</v>
      </c>
      <c r="AQ271" s="73">
        <f t="shared" si="142"/>
        <v>9880</v>
      </c>
      <c r="AR271" s="74">
        <f t="shared" si="155"/>
        <v>9880</v>
      </c>
      <c r="AS271" s="74">
        <f t="shared" si="156"/>
        <v>1646.6666666666667</v>
      </c>
      <c r="AT271" s="73"/>
      <c r="AU271" s="73"/>
      <c r="AW271" s="75">
        <f t="shared" si="162"/>
        <v>2340</v>
      </c>
      <c r="AX271" s="76">
        <f t="shared" si="160"/>
        <v>8970</v>
      </c>
      <c r="AY271" s="77">
        <f t="shared" si="158"/>
        <v>2730</v>
      </c>
      <c r="AZ271" s="75">
        <f t="shared" si="166"/>
        <v>975</v>
      </c>
      <c r="BA271" s="76">
        <f t="shared" si="161"/>
        <v>9945</v>
      </c>
      <c r="BB271" s="77">
        <f t="shared" si="167"/>
        <v>1755</v>
      </c>
    </row>
    <row r="272" spans="1:54" s="5" customFormat="1" ht="12.75">
      <c r="A272" s="144">
        <v>8</v>
      </c>
      <c r="B272" s="67" t="s">
        <v>183</v>
      </c>
      <c r="C272" s="67">
        <v>17</v>
      </c>
      <c r="D272" s="67" t="s">
        <v>62</v>
      </c>
      <c r="E272" s="67" t="s">
        <v>246</v>
      </c>
      <c r="F272" s="67" t="s">
        <v>244</v>
      </c>
      <c r="G272" s="67">
        <v>4545</v>
      </c>
      <c r="H272" s="67" t="s">
        <v>65</v>
      </c>
      <c r="I272" s="67" t="s">
        <v>245</v>
      </c>
      <c r="J272" s="67"/>
      <c r="K272" s="65">
        <v>42451</v>
      </c>
      <c r="L272" s="65">
        <v>42613</v>
      </c>
      <c r="M272" s="65">
        <f t="shared" si="143"/>
        <v>45535</v>
      </c>
      <c r="N272" s="65">
        <v>42614</v>
      </c>
      <c r="O272" s="158" t="str">
        <f t="shared" si="168"/>
        <v>1</v>
      </c>
      <c r="P272" s="66">
        <f>+DATEDIF([1]Curico!O$5,M272,"m")</f>
        <v>90</v>
      </c>
      <c r="Q272" s="162" t="str">
        <f>IF(R272=P272,"C",IF(P272+24=R272,"C24","T"))</f>
        <v>T</v>
      </c>
      <c r="R272" s="66"/>
      <c r="S272" s="67">
        <v>60</v>
      </c>
      <c r="T272" s="87">
        <v>12313</v>
      </c>
      <c r="U272" s="69">
        <v>3</v>
      </c>
      <c r="V272" s="69">
        <v>2017</v>
      </c>
      <c r="W272" s="69"/>
      <c r="X272" s="69">
        <f>+([1]Curico!$D$3-V272)*12+[1]Curico!$C$3-U272+1</f>
        <v>10</v>
      </c>
      <c r="Y272" s="69">
        <f>+([1]Curico!D$5-V272)*12+[1]Curico!C$5-U272+1</f>
        <v>22</v>
      </c>
      <c r="Z272" s="70">
        <f t="shared" si="159"/>
        <v>34</v>
      </c>
      <c r="AA272" s="70">
        <f t="shared" si="159"/>
        <v>46</v>
      </c>
      <c r="AB272" s="70">
        <f t="shared" si="169"/>
        <v>51</v>
      </c>
      <c r="AC272" s="82">
        <f t="shared" si="165"/>
        <v>9</v>
      </c>
      <c r="AD272" s="69">
        <f t="shared" si="144"/>
        <v>205.21666666666667</v>
      </c>
      <c r="AE272" s="69">
        <f t="shared" si="164"/>
        <v>0</v>
      </c>
      <c r="AF272" s="82">
        <f t="shared" si="145"/>
        <v>2052.1666666666665</v>
      </c>
      <c r="AG272" s="69">
        <f t="shared" si="146"/>
        <v>2052.1666666666665</v>
      </c>
      <c r="AH272" s="69">
        <f t="shared" si="147"/>
        <v>2462.6</v>
      </c>
      <c r="AI272" s="70">
        <f t="shared" si="148"/>
        <v>4514.7666666666664</v>
      </c>
      <c r="AJ272" s="70">
        <f t="shared" si="149"/>
        <v>7798.2333333333336</v>
      </c>
      <c r="AK272" s="70">
        <f t="shared" si="150"/>
        <v>2462.6</v>
      </c>
      <c r="AL272" s="72">
        <f t="shared" si="151"/>
        <v>6977.3666666666668</v>
      </c>
      <c r="AM272" s="74">
        <f t="shared" si="152"/>
        <v>5335.6333333333332</v>
      </c>
      <c r="AO272" s="74">
        <f t="shared" si="153"/>
        <v>866.47037037037035</v>
      </c>
      <c r="AP272" s="72">
        <f t="shared" si="154"/>
        <v>10397.644444444444</v>
      </c>
      <c r="AQ272" s="73">
        <f t="shared" si="142"/>
        <v>10397.644444444444</v>
      </c>
      <c r="AR272" s="74">
        <f t="shared" si="155"/>
        <v>10397.644444444444</v>
      </c>
      <c r="AS272" s="74">
        <f t="shared" si="156"/>
        <v>1732.9407407407407</v>
      </c>
      <c r="AT272" s="73"/>
      <c r="AU272" s="73"/>
      <c r="AW272" s="75">
        <f t="shared" si="162"/>
        <v>2462.6</v>
      </c>
      <c r="AX272" s="76">
        <f t="shared" si="160"/>
        <v>9439.9666666666672</v>
      </c>
      <c r="AY272" s="77">
        <f t="shared" si="158"/>
        <v>2873.0333333333328</v>
      </c>
      <c r="AZ272" s="75">
        <f t="shared" si="166"/>
        <v>1026.0833333333333</v>
      </c>
      <c r="BA272" s="76">
        <f t="shared" si="161"/>
        <v>10466.050000000001</v>
      </c>
      <c r="BB272" s="77">
        <f t="shared" si="167"/>
        <v>1846.9499999999989</v>
      </c>
    </row>
    <row r="273" spans="1:54" s="5" customFormat="1" ht="12.75">
      <c r="A273" s="144">
        <v>8</v>
      </c>
      <c r="B273" s="67" t="s">
        <v>183</v>
      </c>
      <c r="C273" s="67">
        <v>17</v>
      </c>
      <c r="D273" s="67" t="s">
        <v>62</v>
      </c>
      <c r="E273" s="67" t="s">
        <v>246</v>
      </c>
      <c r="F273" s="67" t="s">
        <v>244</v>
      </c>
      <c r="G273" s="67">
        <v>4545</v>
      </c>
      <c r="H273" s="67" t="s">
        <v>65</v>
      </c>
      <c r="I273" s="67" t="s">
        <v>245</v>
      </c>
      <c r="J273" s="67"/>
      <c r="K273" s="65">
        <v>42451</v>
      </c>
      <c r="L273" s="65">
        <v>42613</v>
      </c>
      <c r="M273" s="65">
        <f t="shared" si="143"/>
        <v>45535</v>
      </c>
      <c r="N273" s="65">
        <v>42614</v>
      </c>
      <c r="O273" s="158" t="str">
        <f t="shared" si="168"/>
        <v>1</v>
      </c>
      <c r="P273" s="66">
        <f>+DATEDIF([1]Curico!O$5,M273,"m")</f>
        <v>90</v>
      </c>
      <c r="Q273" s="162" t="str">
        <f>IF(R273=P273,"C",IF(P273+24=R273,"C24","T"))</f>
        <v>T</v>
      </c>
      <c r="R273" s="66"/>
      <c r="S273" s="67">
        <v>60</v>
      </c>
      <c r="T273" s="87">
        <v>12313</v>
      </c>
      <c r="U273" s="69">
        <v>3</v>
      </c>
      <c r="V273" s="69">
        <v>2017</v>
      </c>
      <c r="W273" s="69"/>
      <c r="X273" s="69">
        <f>+([1]Curico!$D$3-V273)*12+[1]Curico!$C$3-U273+1</f>
        <v>10</v>
      </c>
      <c r="Y273" s="69">
        <f>+([1]Curico!D$5-V273)*12+[1]Curico!C$5-U273+1</f>
        <v>22</v>
      </c>
      <c r="Z273" s="70">
        <f t="shared" si="159"/>
        <v>34</v>
      </c>
      <c r="AA273" s="70">
        <f t="shared" si="159"/>
        <v>46</v>
      </c>
      <c r="AB273" s="70">
        <f t="shared" si="169"/>
        <v>51</v>
      </c>
      <c r="AC273" s="82">
        <f t="shared" si="165"/>
        <v>9</v>
      </c>
      <c r="AD273" s="69">
        <f t="shared" si="144"/>
        <v>205.21666666666667</v>
      </c>
      <c r="AE273" s="69">
        <f t="shared" si="164"/>
        <v>0</v>
      </c>
      <c r="AF273" s="82">
        <f t="shared" si="145"/>
        <v>2052.1666666666665</v>
      </c>
      <c r="AG273" s="69">
        <f t="shared" si="146"/>
        <v>2052.1666666666665</v>
      </c>
      <c r="AH273" s="69">
        <f t="shared" si="147"/>
        <v>2462.6</v>
      </c>
      <c r="AI273" s="70">
        <f t="shared" si="148"/>
        <v>4514.7666666666664</v>
      </c>
      <c r="AJ273" s="70">
        <f t="shared" si="149"/>
        <v>7798.2333333333336</v>
      </c>
      <c r="AK273" s="70">
        <f t="shared" si="150"/>
        <v>2462.6</v>
      </c>
      <c r="AL273" s="72">
        <f t="shared" si="151"/>
        <v>6977.3666666666668</v>
      </c>
      <c r="AM273" s="74">
        <f t="shared" si="152"/>
        <v>5335.6333333333332</v>
      </c>
      <c r="AO273" s="74">
        <f t="shared" si="153"/>
        <v>866.47037037037035</v>
      </c>
      <c r="AP273" s="72">
        <f t="shared" si="154"/>
        <v>10397.644444444444</v>
      </c>
      <c r="AQ273" s="73">
        <f t="shared" si="142"/>
        <v>10397.644444444444</v>
      </c>
      <c r="AR273" s="74">
        <f t="shared" si="155"/>
        <v>10397.644444444444</v>
      </c>
      <c r="AS273" s="74">
        <f t="shared" si="156"/>
        <v>1732.9407407407407</v>
      </c>
      <c r="AT273" s="73"/>
      <c r="AU273" s="73"/>
      <c r="AW273" s="75">
        <f t="shared" si="162"/>
        <v>2462.6</v>
      </c>
      <c r="AX273" s="76">
        <f t="shared" si="160"/>
        <v>9439.9666666666672</v>
      </c>
      <c r="AY273" s="77">
        <f t="shared" si="158"/>
        <v>2873.0333333333328</v>
      </c>
      <c r="AZ273" s="75">
        <f t="shared" si="166"/>
        <v>1026.0833333333333</v>
      </c>
      <c r="BA273" s="76">
        <f t="shared" si="161"/>
        <v>10466.050000000001</v>
      </c>
      <c r="BB273" s="77">
        <f t="shared" si="167"/>
        <v>1846.9499999999989</v>
      </c>
    </row>
    <row r="274" spans="1:54" s="5" customFormat="1" ht="12.75">
      <c r="A274" s="144">
        <v>8</v>
      </c>
      <c r="B274" s="67" t="s">
        <v>183</v>
      </c>
      <c r="C274" s="67">
        <v>17</v>
      </c>
      <c r="D274" s="67" t="s">
        <v>62</v>
      </c>
      <c r="E274" s="67" t="s">
        <v>246</v>
      </c>
      <c r="F274" s="67" t="s">
        <v>244</v>
      </c>
      <c r="G274" s="67">
        <v>4545</v>
      </c>
      <c r="H274" s="67" t="s">
        <v>65</v>
      </c>
      <c r="I274" s="67" t="s">
        <v>245</v>
      </c>
      <c r="J274" s="67"/>
      <c r="K274" s="65">
        <v>42451</v>
      </c>
      <c r="L274" s="65">
        <v>42613</v>
      </c>
      <c r="M274" s="65">
        <f t="shared" si="143"/>
        <v>45535</v>
      </c>
      <c r="N274" s="65">
        <v>42614</v>
      </c>
      <c r="O274" s="158" t="str">
        <f t="shared" si="168"/>
        <v>1</v>
      </c>
      <c r="P274" s="66">
        <f>+DATEDIF([1]Curico!O$5,M274,"m")</f>
        <v>90</v>
      </c>
      <c r="Q274" s="162" t="str">
        <f>IF(R274=P274,"C",IF(P274+24=R274,"C24","T"))</f>
        <v>T</v>
      </c>
      <c r="R274" s="66"/>
      <c r="S274" s="67">
        <v>60</v>
      </c>
      <c r="T274" s="87">
        <v>12313</v>
      </c>
      <c r="U274" s="69">
        <v>3</v>
      </c>
      <c r="V274" s="69">
        <v>2017</v>
      </c>
      <c r="W274" s="69"/>
      <c r="X274" s="69">
        <f>+([1]Curico!$D$3-V274)*12+[1]Curico!$C$3-U274+1</f>
        <v>10</v>
      </c>
      <c r="Y274" s="69">
        <f>+([1]Curico!D$5-V274)*12+[1]Curico!C$5-U274+1</f>
        <v>22</v>
      </c>
      <c r="Z274" s="70">
        <f t="shared" si="159"/>
        <v>34</v>
      </c>
      <c r="AA274" s="70">
        <f t="shared" si="159"/>
        <v>46</v>
      </c>
      <c r="AB274" s="70">
        <f t="shared" si="169"/>
        <v>51</v>
      </c>
      <c r="AC274" s="82">
        <f t="shared" si="165"/>
        <v>9</v>
      </c>
      <c r="AD274" s="69">
        <f t="shared" si="144"/>
        <v>205.21666666666667</v>
      </c>
      <c r="AE274" s="69">
        <f t="shared" si="164"/>
        <v>0</v>
      </c>
      <c r="AF274" s="82">
        <f t="shared" si="145"/>
        <v>2052.1666666666665</v>
      </c>
      <c r="AG274" s="69">
        <f t="shared" si="146"/>
        <v>2052.1666666666665</v>
      </c>
      <c r="AH274" s="69">
        <f t="shared" si="147"/>
        <v>2462.6</v>
      </c>
      <c r="AI274" s="70">
        <f t="shared" si="148"/>
        <v>4514.7666666666664</v>
      </c>
      <c r="AJ274" s="70">
        <f t="shared" si="149"/>
        <v>7798.2333333333336</v>
      </c>
      <c r="AK274" s="70">
        <f t="shared" si="150"/>
        <v>2462.6</v>
      </c>
      <c r="AL274" s="72">
        <f t="shared" si="151"/>
        <v>6977.3666666666668</v>
      </c>
      <c r="AM274" s="74">
        <f t="shared" si="152"/>
        <v>5335.6333333333332</v>
      </c>
      <c r="AO274" s="74">
        <f t="shared" si="153"/>
        <v>866.47037037037035</v>
      </c>
      <c r="AP274" s="72">
        <f t="shared" si="154"/>
        <v>10397.644444444444</v>
      </c>
      <c r="AQ274" s="73">
        <f t="shared" si="142"/>
        <v>10397.644444444444</v>
      </c>
      <c r="AR274" s="74">
        <f t="shared" si="155"/>
        <v>10397.644444444444</v>
      </c>
      <c r="AS274" s="74">
        <f t="shared" si="156"/>
        <v>1732.9407407407407</v>
      </c>
      <c r="AT274" s="73"/>
      <c r="AU274" s="73"/>
      <c r="AW274" s="75">
        <f t="shared" si="162"/>
        <v>2462.6</v>
      </c>
      <c r="AX274" s="76">
        <f t="shared" si="160"/>
        <v>9439.9666666666672</v>
      </c>
      <c r="AY274" s="77">
        <f t="shared" si="158"/>
        <v>2873.0333333333328</v>
      </c>
      <c r="AZ274" s="75">
        <f t="shared" si="166"/>
        <v>1026.0833333333333</v>
      </c>
      <c r="BA274" s="76">
        <f t="shared" si="161"/>
        <v>10466.050000000001</v>
      </c>
      <c r="BB274" s="77">
        <f t="shared" si="167"/>
        <v>1846.9499999999989</v>
      </c>
    </row>
    <row r="275" spans="1:54" s="5" customFormat="1" ht="12.75">
      <c r="A275" s="144">
        <v>8</v>
      </c>
      <c r="B275" s="67" t="s">
        <v>183</v>
      </c>
      <c r="C275" s="67">
        <v>17</v>
      </c>
      <c r="D275" s="67" t="s">
        <v>62</v>
      </c>
      <c r="E275" s="63" t="s">
        <v>246</v>
      </c>
      <c r="F275" s="67" t="s">
        <v>244</v>
      </c>
      <c r="G275" s="67">
        <v>4545</v>
      </c>
      <c r="H275" s="67" t="s">
        <v>65</v>
      </c>
      <c r="I275" s="67" t="s">
        <v>245</v>
      </c>
      <c r="J275" s="67"/>
      <c r="K275" s="65">
        <v>42451</v>
      </c>
      <c r="L275" s="65">
        <v>42613</v>
      </c>
      <c r="M275" s="65">
        <f t="shared" si="143"/>
        <v>45535</v>
      </c>
      <c r="N275" s="65">
        <v>42614</v>
      </c>
      <c r="O275" s="158" t="str">
        <f t="shared" si="168"/>
        <v>1</v>
      </c>
      <c r="P275" s="66">
        <f>+DATEDIF([1]Curico!O$5,M275,"m")</f>
        <v>90</v>
      </c>
      <c r="Q275" s="162" t="str">
        <f>IF(R275=P275,"C",IF(P275+24=R275,"C24","T"))</f>
        <v>T</v>
      </c>
      <c r="R275" s="66"/>
      <c r="S275" s="67">
        <v>60</v>
      </c>
      <c r="T275" s="87">
        <v>12313</v>
      </c>
      <c r="U275" s="69">
        <v>3</v>
      </c>
      <c r="V275" s="69">
        <v>2017</v>
      </c>
      <c r="W275" s="69"/>
      <c r="X275" s="69">
        <f>+([1]Curico!$D$3-V275)*12+[1]Curico!$C$3-U275+1</f>
        <v>10</v>
      </c>
      <c r="Y275" s="69">
        <f>+([1]Curico!D$5-V275)*12+[1]Curico!C$5-U275+1</f>
        <v>22</v>
      </c>
      <c r="Z275" s="70">
        <f t="shared" si="159"/>
        <v>34</v>
      </c>
      <c r="AA275" s="70">
        <f t="shared" si="159"/>
        <v>46</v>
      </c>
      <c r="AB275" s="70">
        <f t="shared" si="169"/>
        <v>51</v>
      </c>
      <c r="AC275" s="82">
        <f t="shared" si="165"/>
        <v>9</v>
      </c>
      <c r="AD275" s="69">
        <f t="shared" si="144"/>
        <v>205.21666666666667</v>
      </c>
      <c r="AE275" s="69">
        <f t="shared" si="164"/>
        <v>0</v>
      </c>
      <c r="AF275" s="82">
        <f t="shared" si="145"/>
        <v>2052.1666666666665</v>
      </c>
      <c r="AG275" s="69">
        <f t="shared" si="146"/>
        <v>2052.1666666666665</v>
      </c>
      <c r="AH275" s="69">
        <f t="shared" si="147"/>
        <v>2462.6</v>
      </c>
      <c r="AI275" s="70">
        <f t="shared" si="148"/>
        <v>4514.7666666666664</v>
      </c>
      <c r="AJ275" s="70">
        <f t="shared" si="149"/>
        <v>7798.2333333333336</v>
      </c>
      <c r="AK275" s="70">
        <f t="shared" si="150"/>
        <v>2462.6</v>
      </c>
      <c r="AL275" s="72">
        <f t="shared" si="151"/>
        <v>6977.3666666666668</v>
      </c>
      <c r="AM275" s="74">
        <f t="shared" si="152"/>
        <v>5335.6333333333332</v>
      </c>
      <c r="AO275" s="74">
        <f t="shared" si="153"/>
        <v>866.47037037037035</v>
      </c>
      <c r="AP275" s="72">
        <f t="shared" si="154"/>
        <v>10397.644444444444</v>
      </c>
      <c r="AQ275" s="73">
        <f t="shared" si="142"/>
        <v>10397.644444444444</v>
      </c>
      <c r="AR275" s="74">
        <f t="shared" si="155"/>
        <v>10397.644444444444</v>
      </c>
      <c r="AS275" s="74">
        <f t="shared" si="156"/>
        <v>1732.9407407407407</v>
      </c>
      <c r="AT275" s="73"/>
      <c r="AU275" s="73"/>
      <c r="AW275" s="75">
        <f t="shared" si="162"/>
        <v>2462.6</v>
      </c>
      <c r="AX275" s="76">
        <f t="shared" si="160"/>
        <v>9439.9666666666672</v>
      </c>
      <c r="AY275" s="77">
        <f t="shared" si="158"/>
        <v>2873.0333333333328</v>
      </c>
      <c r="AZ275" s="75">
        <f t="shared" si="166"/>
        <v>1026.0833333333333</v>
      </c>
      <c r="BA275" s="76">
        <f t="shared" si="161"/>
        <v>10466.050000000001</v>
      </c>
      <c r="BB275" s="77">
        <f t="shared" si="167"/>
        <v>1846.9499999999989</v>
      </c>
    </row>
    <row r="276" spans="1:54" s="5" customFormat="1" ht="12.75">
      <c r="A276" s="144">
        <v>8</v>
      </c>
      <c r="B276" s="67" t="s">
        <v>183</v>
      </c>
      <c r="C276" s="67">
        <v>17</v>
      </c>
      <c r="D276" s="67" t="s">
        <v>62</v>
      </c>
      <c r="E276" s="67" t="s">
        <v>246</v>
      </c>
      <c r="F276" s="67" t="s">
        <v>244</v>
      </c>
      <c r="G276" s="67">
        <v>4545</v>
      </c>
      <c r="H276" s="67" t="s">
        <v>65</v>
      </c>
      <c r="I276" s="67" t="s">
        <v>245</v>
      </c>
      <c r="J276" s="67"/>
      <c r="K276" s="65">
        <v>42451</v>
      </c>
      <c r="L276" s="65">
        <v>42613</v>
      </c>
      <c r="M276" s="65">
        <f t="shared" si="143"/>
        <v>45535</v>
      </c>
      <c r="N276" s="65">
        <v>42614</v>
      </c>
      <c r="O276" s="158" t="str">
        <f t="shared" si="168"/>
        <v>1</v>
      </c>
      <c r="P276" s="66">
        <f>+DATEDIF([1]Curico!O$5,M276,"m")</f>
        <v>90</v>
      </c>
      <c r="Q276" s="162" t="str">
        <f>IF(R276=P276,"C",IF(P276+24=R276,"C24","T"))</f>
        <v>T</v>
      </c>
      <c r="R276" s="66"/>
      <c r="S276" s="67">
        <v>60</v>
      </c>
      <c r="T276" s="87">
        <v>12313</v>
      </c>
      <c r="U276" s="69">
        <v>3</v>
      </c>
      <c r="V276" s="69">
        <v>2017</v>
      </c>
      <c r="W276" s="69"/>
      <c r="X276" s="69">
        <f>+([1]Curico!$D$3-V276)*12+[1]Curico!$C$3-U276+1</f>
        <v>10</v>
      </c>
      <c r="Y276" s="69">
        <f>+([1]Curico!D$5-V276)*12+[1]Curico!C$5-U276+1</f>
        <v>22</v>
      </c>
      <c r="Z276" s="70">
        <f t="shared" si="159"/>
        <v>34</v>
      </c>
      <c r="AA276" s="70">
        <f t="shared" si="159"/>
        <v>46</v>
      </c>
      <c r="AB276" s="70">
        <f t="shared" si="169"/>
        <v>51</v>
      </c>
      <c r="AC276" s="82">
        <f t="shared" si="165"/>
        <v>9</v>
      </c>
      <c r="AD276" s="69">
        <f t="shared" si="144"/>
        <v>205.21666666666667</v>
      </c>
      <c r="AE276" s="69">
        <f t="shared" si="164"/>
        <v>0</v>
      </c>
      <c r="AF276" s="82">
        <f t="shared" si="145"/>
        <v>2052.1666666666665</v>
      </c>
      <c r="AG276" s="69">
        <f t="shared" si="146"/>
        <v>2052.1666666666665</v>
      </c>
      <c r="AH276" s="69">
        <f t="shared" si="147"/>
        <v>2462.6</v>
      </c>
      <c r="AI276" s="70">
        <f t="shared" si="148"/>
        <v>4514.7666666666664</v>
      </c>
      <c r="AJ276" s="70">
        <f t="shared" si="149"/>
        <v>7798.2333333333336</v>
      </c>
      <c r="AK276" s="70">
        <f t="shared" si="150"/>
        <v>2462.6</v>
      </c>
      <c r="AL276" s="72">
        <f t="shared" si="151"/>
        <v>6977.3666666666668</v>
      </c>
      <c r="AM276" s="74">
        <f t="shared" si="152"/>
        <v>5335.6333333333332</v>
      </c>
      <c r="AO276" s="74">
        <f t="shared" si="153"/>
        <v>866.47037037037035</v>
      </c>
      <c r="AP276" s="72">
        <f t="shared" si="154"/>
        <v>10397.644444444444</v>
      </c>
      <c r="AQ276" s="73">
        <f t="shared" si="142"/>
        <v>10397.644444444444</v>
      </c>
      <c r="AR276" s="74">
        <f t="shared" si="155"/>
        <v>10397.644444444444</v>
      </c>
      <c r="AS276" s="74">
        <f t="shared" si="156"/>
        <v>1732.9407407407407</v>
      </c>
      <c r="AT276" s="73"/>
      <c r="AU276" s="73"/>
      <c r="AW276" s="75">
        <f t="shared" si="162"/>
        <v>2462.6</v>
      </c>
      <c r="AX276" s="76">
        <f t="shared" si="160"/>
        <v>9439.9666666666672</v>
      </c>
      <c r="AY276" s="77">
        <f t="shared" si="158"/>
        <v>2873.0333333333328</v>
      </c>
      <c r="AZ276" s="75">
        <f t="shared" si="166"/>
        <v>1026.0833333333333</v>
      </c>
      <c r="BA276" s="76">
        <f t="shared" si="161"/>
        <v>10466.050000000001</v>
      </c>
      <c r="BB276" s="77">
        <f t="shared" si="167"/>
        <v>1846.9499999999989</v>
      </c>
    </row>
    <row r="277" spans="1:54" s="5" customFormat="1" ht="12.75">
      <c r="A277" s="144">
        <v>8</v>
      </c>
      <c r="B277" s="67" t="s">
        <v>183</v>
      </c>
      <c r="C277" s="67">
        <v>17</v>
      </c>
      <c r="D277" s="67" t="s">
        <v>62</v>
      </c>
      <c r="E277" s="67" t="s">
        <v>247</v>
      </c>
      <c r="F277" s="67" t="s">
        <v>244</v>
      </c>
      <c r="G277" s="67">
        <v>4545</v>
      </c>
      <c r="H277" s="67" t="s">
        <v>65</v>
      </c>
      <c r="I277" s="67" t="s">
        <v>189</v>
      </c>
      <c r="J277" s="67"/>
      <c r="K277" s="65">
        <v>42451</v>
      </c>
      <c r="L277" s="65">
        <v>42613</v>
      </c>
      <c r="M277" s="65">
        <f t="shared" si="143"/>
        <v>45535</v>
      </c>
      <c r="N277" s="65">
        <v>42614</v>
      </c>
      <c r="O277" s="158" t="str">
        <f t="shared" si="168"/>
        <v>1</v>
      </c>
      <c r="P277" s="66">
        <f>+DATEDIF([1]Curico!O$5,M277,"m")</f>
        <v>90</v>
      </c>
      <c r="Q277" s="162" t="str">
        <f>IF(R277=P277,"C",IF(P277+24=R277,"C24","T"))</f>
        <v>T</v>
      </c>
      <c r="R277" s="66"/>
      <c r="S277" s="67">
        <v>60</v>
      </c>
      <c r="T277" s="87">
        <v>39500</v>
      </c>
      <c r="U277" s="69">
        <v>3</v>
      </c>
      <c r="V277" s="69">
        <v>2017</v>
      </c>
      <c r="W277" s="69"/>
      <c r="X277" s="69">
        <f>+([1]Curico!$D$3-V277)*12+[1]Curico!$C$3-U277+1</f>
        <v>10</v>
      </c>
      <c r="Y277" s="69">
        <f>+([1]Curico!D$5-V277)*12+[1]Curico!C$5-U277+1</f>
        <v>22</v>
      </c>
      <c r="Z277" s="70">
        <f t="shared" si="159"/>
        <v>34</v>
      </c>
      <c r="AA277" s="70">
        <f t="shared" si="159"/>
        <v>46</v>
      </c>
      <c r="AB277" s="70">
        <f t="shared" si="169"/>
        <v>51</v>
      </c>
      <c r="AC277" s="82">
        <f t="shared" si="165"/>
        <v>9</v>
      </c>
      <c r="AD277" s="69">
        <f t="shared" si="144"/>
        <v>658.33333333333337</v>
      </c>
      <c r="AE277" s="69">
        <f t="shared" si="164"/>
        <v>0</v>
      </c>
      <c r="AF277" s="82">
        <f t="shared" si="145"/>
        <v>6583.3333333333339</v>
      </c>
      <c r="AG277" s="69">
        <f t="shared" si="146"/>
        <v>6583.3333333333339</v>
      </c>
      <c r="AH277" s="69">
        <f t="shared" si="147"/>
        <v>7900</v>
      </c>
      <c r="AI277" s="70">
        <f t="shared" si="148"/>
        <v>14483.333333333334</v>
      </c>
      <c r="AJ277" s="70">
        <f t="shared" si="149"/>
        <v>25016.666666666664</v>
      </c>
      <c r="AK277" s="70">
        <f t="shared" si="150"/>
        <v>7900</v>
      </c>
      <c r="AL277" s="72">
        <f t="shared" si="151"/>
        <v>22383.333333333336</v>
      </c>
      <c r="AM277" s="74">
        <f t="shared" si="152"/>
        <v>17116.666666666664</v>
      </c>
      <c r="AO277" s="74">
        <f t="shared" si="153"/>
        <v>2779.6296296296296</v>
      </c>
      <c r="AP277" s="72">
        <f t="shared" si="154"/>
        <v>33355.555555555555</v>
      </c>
      <c r="AQ277" s="73">
        <f t="shared" si="142"/>
        <v>33355.555555555555</v>
      </c>
      <c r="AR277" s="74">
        <f t="shared" si="155"/>
        <v>33355.555555555555</v>
      </c>
      <c r="AS277" s="74">
        <f t="shared" si="156"/>
        <v>5559.2592592592591</v>
      </c>
      <c r="AT277" s="73"/>
      <c r="AU277" s="73"/>
      <c r="AW277" s="75">
        <f t="shared" si="162"/>
        <v>7900</v>
      </c>
      <c r="AX277" s="76">
        <f t="shared" si="160"/>
        <v>30283.333333333336</v>
      </c>
      <c r="AY277" s="77">
        <f t="shared" si="158"/>
        <v>9216.6666666666642</v>
      </c>
      <c r="AZ277" s="75">
        <f t="shared" si="166"/>
        <v>3291.666666666667</v>
      </c>
      <c r="BA277" s="76">
        <f t="shared" si="161"/>
        <v>33575</v>
      </c>
      <c r="BB277" s="77">
        <f t="shared" si="167"/>
        <v>5925</v>
      </c>
    </row>
    <row r="278" spans="1:54" s="5" customFormat="1" ht="12.75">
      <c r="A278" s="144">
        <v>8</v>
      </c>
      <c r="B278" s="67" t="s">
        <v>183</v>
      </c>
      <c r="C278" s="67">
        <v>17</v>
      </c>
      <c r="D278" s="67" t="s">
        <v>62</v>
      </c>
      <c r="E278" s="67" t="s">
        <v>247</v>
      </c>
      <c r="F278" s="67" t="s">
        <v>244</v>
      </c>
      <c r="G278" s="67">
        <v>4545</v>
      </c>
      <c r="H278" s="67" t="s">
        <v>65</v>
      </c>
      <c r="I278" s="67" t="s">
        <v>189</v>
      </c>
      <c r="J278" s="67"/>
      <c r="K278" s="65">
        <v>42451</v>
      </c>
      <c r="L278" s="65">
        <v>42613</v>
      </c>
      <c r="M278" s="65">
        <f t="shared" si="143"/>
        <v>45535</v>
      </c>
      <c r="N278" s="65">
        <v>42614</v>
      </c>
      <c r="O278" s="158" t="str">
        <f t="shared" si="168"/>
        <v>1</v>
      </c>
      <c r="P278" s="66">
        <f>+DATEDIF([1]Curico!O$5,M278,"m")</f>
        <v>90</v>
      </c>
      <c r="Q278" s="162" t="str">
        <f>IF(R278=P278,"C",IF(P278+24=R278,"C24","T"))</f>
        <v>T</v>
      </c>
      <c r="R278" s="66"/>
      <c r="S278" s="67">
        <v>60</v>
      </c>
      <c r="T278" s="87">
        <v>39500</v>
      </c>
      <c r="U278" s="69">
        <v>3</v>
      </c>
      <c r="V278" s="69">
        <v>2017</v>
      </c>
      <c r="W278" s="69"/>
      <c r="X278" s="69">
        <f>+([1]Curico!$D$3-V278)*12+[1]Curico!$C$3-U278+1</f>
        <v>10</v>
      </c>
      <c r="Y278" s="69">
        <f>+([1]Curico!D$5-V278)*12+[1]Curico!C$5-U278+1</f>
        <v>22</v>
      </c>
      <c r="Z278" s="70">
        <f t="shared" si="159"/>
        <v>34</v>
      </c>
      <c r="AA278" s="70">
        <f t="shared" si="159"/>
        <v>46</v>
      </c>
      <c r="AB278" s="70">
        <f t="shared" si="169"/>
        <v>51</v>
      </c>
      <c r="AC278" s="82">
        <f t="shared" si="165"/>
        <v>9</v>
      </c>
      <c r="AD278" s="69">
        <f t="shared" si="144"/>
        <v>658.33333333333337</v>
      </c>
      <c r="AE278" s="69">
        <f t="shared" si="164"/>
        <v>0</v>
      </c>
      <c r="AF278" s="82">
        <f t="shared" si="145"/>
        <v>6583.3333333333339</v>
      </c>
      <c r="AG278" s="69">
        <f t="shared" si="146"/>
        <v>6583.3333333333339</v>
      </c>
      <c r="AH278" s="69">
        <f t="shared" si="147"/>
        <v>7900</v>
      </c>
      <c r="AI278" s="70">
        <f t="shared" si="148"/>
        <v>14483.333333333334</v>
      </c>
      <c r="AJ278" s="70">
        <f t="shared" si="149"/>
        <v>25016.666666666664</v>
      </c>
      <c r="AK278" s="70">
        <f t="shared" si="150"/>
        <v>7900</v>
      </c>
      <c r="AL278" s="72">
        <f t="shared" si="151"/>
        <v>22383.333333333336</v>
      </c>
      <c r="AM278" s="74">
        <f t="shared" si="152"/>
        <v>17116.666666666664</v>
      </c>
      <c r="AO278" s="74">
        <f t="shared" si="153"/>
        <v>2779.6296296296296</v>
      </c>
      <c r="AP278" s="72">
        <f t="shared" si="154"/>
        <v>33355.555555555555</v>
      </c>
      <c r="AQ278" s="73">
        <f t="shared" si="142"/>
        <v>33355.555555555555</v>
      </c>
      <c r="AR278" s="74">
        <f t="shared" si="155"/>
        <v>33355.555555555555</v>
      </c>
      <c r="AS278" s="74">
        <f t="shared" si="156"/>
        <v>5559.2592592592591</v>
      </c>
      <c r="AT278" s="73"/>
      <c r="AU278" s="73"/>
      <c r="AW278" s="75">
        <f t="shared" si="162"/>
        <v>7900</v>
      </c>
      <c r="AX278" s="76">
        <f t="shared" si="160"/>
        <v>30283.333333333336</v>
      </c>
      <c r="AY278" s="77">
        <f t="shared" si="158"/>
        <v>9216.6666666666642</v>
      </c>
      <c r="AZ278" s="75">
        <f t="shared" si="166"/>
        <v>3291.666666666667</v>
      </c>
      <c r="BA278" s="76">
        <f t="shared" si="161"/>
        <v>33575</v>
      </c>
      <c r="BB278" s="77">
        <f t="shared" si="167"/>
        <v>5925</v>
      </c>
    </row>
    <row r="279" spans="1:54" s="5" customFormat="1" ht="12.75">
      <c r="A279" s="144">
        <v>8</v>
      </c>
      <c r="B279" s="67" t="s">
        <v>183</v>
      </c>
      <c r="C279" s="67">
        <v>17</v>
      </c>
      <c r="D279" s="67" t="s">
        <v>62</v>
      </c>
      <c r="E279" s="67" t="s">
        <v>247</v>
      </c>
      <c r="F279" s="67" t="s">
        <v>244</v>
      </c>
      <c r="G279" s="67">
        <v>4545</v>
      </c>
      <c r="H279" s="67" t="s">
        <v>65</v>
      </c>
      <c r="I279" s="67" t="s">
        <v>189</v>
      </c>
      <c r="J279" s="67"/>
      <c r="K279" s="65">
        <v>42451</v>
      </c>
      <c r="L279" s="65">
        <v>42613</v>
      </c>
      <c r="M279" s="65">
        <f t="shared" si="143"/>
        <v>45535</v>
      </c>
      <c r="N279" s="65">
        <v>42614</v>
      </c>
      <c r="O279" s="158" t="str">
        <f t="shared" si="168"/>
        <v>1</v>
      </c>
      <c r="P279" s="66">
        <f>+DATEDIF([1]Curico!O$5,M279,"m")</f>
        <v>90</v>
      </c>
      <c r="Q279" s="162" t="str">
        <f>IF(R279=P279,"C",IF(P279+24=R279,"C24","T"))</f>
        <v>T</v>
      </c>
      <c r="R279" s="66"/>
      <c r="S279" s="67">
        <v>60</v>
      </c>
      <c r="T279" s="87">
        <v>39500</v>
      </c>
      <c r="U279" s="69">
        <v>3</v>
      </c>
      <c r="V279" s="69">
        <v>2017</v>
      </c>
      <c r="W279" s="69"/>
      <c r="X279" s="69">
        <f>+([1]Curico!$D$3-V279)*12+[1]Curico!$C$3-U279+1</f>
        <v>10</v>
      </c>
      <c r="Y279" s="69">
        <f>+([1]Curico!D$5-V279)*12+[1]Curico!C$5-U279+1</f>
        <v>22</v>
      </c>
      <c r="Z279" s="70">
        <f t="shared" si="159"/>
        <v>34</v>
      </c>
      <c r="AA279" s="70">
        <f t="shared" si="159"/>
        <v>46</v>
      </c>
      <c r="AB279" s="70">
        <f t="shared" si="169"/>
        <v>51</v>
      </c>
      <c r="AC279" s="82">
        <f t="shared" si="165"/>
        <v>9</v>
      </c>
      <c r="AD279" s="69">
        <f t="shared" si="144"/>
        <v>658.33333333333337</v>
      </c>
      <c r="AE279" s="69">
        <f t="shared" si="164"/>
        <v>0</v>
      </c>
      <c r="AF279" s="82">
        <f t="shared" si="145"/>
        <v>6583.3333333333339</v>
      </c>
      <c r="AG279" s="69">
        <f t="shared" si="146"/>
        <v>6583.3333333333339</v>
      </c>
      <c r="AH279" s="69">
        <f t="shared" si="147"/>
        <v>7900</v>
      </c>
      <c r="AI279" s="70">
        <f t="shared" si="148"/>
        <v>14483.333333333334</v>
      </c>
      <c r="AJ279" s="70">
        <f t="shared" si="149"/>
        <v>25016.666666666664</v>
      </c>
      <c r="AK279" s="70">
        <f t="shared" si="150"/>
        <v>7900</v>
      </c>
      <c r="AL279" s="72">
        <f t="shared" si="151"/>
        <v>22383.333333333336</v>
      </c>
      <c r="AM279" s="74">
        <f t="shared" si="152"/>
        <v>17116.666666666664</v>
      </c>
      <c r="AO279" s="74">
        <f t="shared" si="153"/>
        <v>2779.6296296296296</v>
      </c>
      <c r="AP279" s="72">
        <f t="shared" si="154"/>
        <v>33355.555555555555</v>
      </c>
      <c r="AQ279" s="73">
        <f t="shared" si="142"/>
        <v>33355.555555555555</v>
      </c>
      <c r="AR279" s="74">
        <f t="shared" si="155"/>
        <v>33355.555555555555</v>
      </c>
      <c r="AS279" s="74">
        <f t="shared" si="156"/>
        <v>5559.2592592592591</v>
      </c>
      <c r="AT279" s="73"/>
      <c r="AU279" s="73"/>
      <c r="AW279" s="75">
        <f t="shared" si="162"/>
        <v>7900</v>
      </c>
      <c r="AX279" s="76">
        <f t="shared" si="160"/>
        <v>30283.333333333336</v>
      </c>
      <c r="AY279" s="77">
        <f t="shared" si="158"/>
        <v>9216.6666666666642</v>
      </c>
      <c r="AZ279" s="75">
        <f t="shared" si="166"/>
        <v>3291.666666666667</v>
      </c>
      <c r="BA279" s="76">
        <f t="shared" si="161"/>
        <v>33575</v>
      </c>
      <c r="BB279" s="77">
        <f t="shared" si="167"/>
        <v>5925</v>
      </c>
    </row>
    <row r="280" spans="1:54" s="5" customFormat="1" ht="12.75">
      <c r="A280" s="144">
        <v>8</v>
      </c>
      <c r="B280" s="67" t="s">
        <v>183</v>
      </c>
      <c r="C280" s="67">
        <v>17</v>
      </c>
      <c r="D280" s="67" t="s">
        <v>62</v>
      </c>
      <c r="E280" s="67" t="s">
        <v>248</v>
      </c>
      <c r="F280" s="67" t="s">
        <v>244</v>
      </c>
      <c r="G280" s="67">
        <v>4545</v>
      </c>
      <c r="H280" s="67" t="s">
        <v>65</v>
      </c>
      <c r="I280" s="67" t="s">
        <v>189</v>
      </c>
      <c r="J280" s="67"/>
      <c r="K280" s="65">
        <v>42451</v>
      </c>
      <c r="L280" s="65">
        <v>42613</v>
      </c>
      <c r="M280" s="65">
        <f t="shared" si="143"/>
        <v>45535</v>
      </c>
      <c r="N280" s="65">
        <v>42614</v>
      </c>
      <c r="O280" s="158" t="str">
        <f t="shared" si="168"/>
        <v>1</v>
      </c>
      <c r="P280" s="66">
        <f>+DATEDIF([1]Curico!O$5,M280,"m")</f>
        <v>90</v>
      </c>
      <c r="Q280" s="162" t="str">
        <f>IF(R280=P280,"C",IF(P280+24=R280,"C24","T"))</f>
        <v>T</v>
      </c>
      <c r="R280" s="66"/>
      <c r="S280" s="67">
        <v>60</v>
      </c>
      <c r="T280" s="87">
        <v>72523</v>
      </c>
      <c r="U280" s="69">
        <v>3</v>
      </c>
      <c r="V280" s="69">
        <v>2017</v>
      </c>
      <c r="W280" s="69"/>
      <c r="X280" s="69">
        <f>+([1]Curico!$D$3-V280)*12+[1]Curico!$C$3-U280+1</f>
        <v>10</v>
      </c>
      <c r="Y280" s="69">
        <f>+([1]Curico!D$5-V280)*12+[1]Curico!C$5-U280+1</f>
        <v>22</v>
      </c>
      <c r="Z280" s="70">
        <f t="shared" si="159"/>
        <v>34</v>
      </c>
      <c r="AA280" s="70">
        <f t="shared" si="159"/>
        <v>46</v>
      </c>
      <c r="AB280" s="70">
        <f t="shared" si="169"/>
        <v>51</v>
      </c>
      <c r="AC280" s="82">
        <f t="shared" si="165"/>
        <v>9</v>
      </c>
      <c r="AD280" s="69">
        <f t="shared" si="144"/>
        <v>1208.7166666666667</v>
      </c>
      <c r="AE280" s="69">
        <f t="shared" si="164"/>
        <v>0</v>
      </c>
      <c r="AF280" s="82">
        <f t="shared" si="145"/>
        <v>12087.166666666668</v>
      </c>
      <c r="AG280" s="69">
        <f t="shared" si="146"/>
        <v>12087.166666666668</v>
      </c>
      <c r="AH280" s="69">
        <f t="shared" si="147"/>
        <v>14504.6</v>
      </c>
      <c r="AI280" s="70">
        <f t="shared" si="148"/>
        <v>26591.76666666667</v>
      </c>
      <c r="AJ280" s="70">
        <f t="shared" si="149"/>
        <v>45931.23333333333</v>
      </c>
      <c r="AK280" s="70">
        <f t="shared" si="150"/>
        <v>14504.6</v>
      </c>
      <c r="AL280" s="72">
        <f t="shared" si="151"/>
        <v>41096.366666666669</v>
      </c>
      <c r="AM280" s="74">
        <f t="shared" si="152"/>
        <v>31426.633333333331</v>
      </c>
      <c r="AO280" s="74">
        <f t="shared" si="153"/>
        <v>5103.4703703703699</v>
      </c>
      <c r="AP280" s="72">
        <f t="shared" si="154"/>
        <v>61241.644444444435</v>
      </c>
      <c r="AQ280" s="73">
        <f t="shared" si="142"/>
        <v>61241.644444444435</v>
      </c>
      <c r="AR280" s="74">
        <f t="shared" si="155"/>
        <v>61241.644444444435</v>
      </c>
      <c r="AS280" s="74">
        <f t="shared" si="156"/>
        <v>10206.94074074074</v>
      </c>
      <c r="AT280" s="73"/>
      <c r="AU280" s="73"/>
      <c r="AW280" s="75">
        <f t="shared" si="162"/>
        <v>14504.6</v>
      </c>
      <c r="AX280" s="76">
        <f t="shared" si="160"/>
        <v>55600.966666666667</v>
      </c>
      <c r="AY280" s="77">
        <f t="shared" si="158"/>
        <v>16922.033333333333</v>
      </c>
      <c r="AZ280" s="75">
        <f t="shared" si="166"/>
        <v>6043.5833333333339</v>
      </c>
      <c r="BA280" s="76">
        <f t="shared" si="161"/>
        <v>61644.55</v>
      </c>
      <c r="BB280" s="77">
        <f t="shared" si="167"/>
        <v>10878.449999999997</v>
      </c>
    </row>
    <row r="281" spans="1:54" s="5" customFormat="1" ht="12.75">
      <c r="A281" s="144">
        <v>8</v>
      </c>
      <c r="B281" s="67" t="s">
        <v>183</v>
      </c>
      <c r="C281" s="67">
        <v>17</v>
      </c>
      <c r="D281" s="67" t="s">
        <v>62</v>
      </c>
      <c r="E281" s="67" t="s">
        <v>248</v>
      </c>
      <c r="F281" s="67" t="s">
        <v>244</v>
      </c>
      <c r="G281" s="67">
        <v>4545</v>
      </c>
      <c r="H281" s="67" t="s">
        <v>65</v>
      </c>
      <c r="I281" s="67" t="s">
        <v>189</v>
      </c>
      <c r="J281" s="67"/>
      <c r="K281" s="65">
        <v>42451</v>
      </c>
      <c r="L281" s="65">
        <v>42613</v>
      </c>
      <c r="M281" s="65">
        <f t="shared" si="143"/>
        <v>45535</v>
      </c>
      <c r="N281" s="65">
        <v>42614</v>
      </c>
      <c r="O281" s="158" t="str">
        <f t="shared" si="168"/>
        <v>1</v>
      </c>
      <c r="P281" s="66">
        <f>+DATEDIF([1]Curico!O$5,M281,"m")</f>
        <v>90</v>
      </c>
      <c r="Q281" s="162" t="str">
        <f>IF(R281=P281,"C",IF(P281+24=R281,"C24","T"))</f>
        <v>T</v>
      </c>
      <c r="R281" s="66"/>
      <c r="S281" s="67">
        <v>60</v>
      </c>
      <c r="T281" s="87">
        <v>72523</v>
      </c>
      <c r="U281" s="69">
        <v>3</v>
      </c>
      <c r="V281" s="69">
        <v>2017</v>
      </c>
      <c r="W281" s="69"/>
      <c r="X281" s="69">
        <f>+([1]Curico!$D$3-V281)*12+[1]Curico!$C$3-U281+1</f>
        <v>10</v>
      </c>
      <c r="Y281" s="69">
        <f>+([1]Curico!D$5-V281)*12+[1]Curico!C$5-U281+1</f>
        <v>22</v>
      </c>
      <c r="Z281" s="70">
        <f t="shared" si="159"/>
        <v>34</v>
      </c>
      <c r="AA281" s="70">
        <f t="shared" si="159"/>
        <v>46</v>
      </c>
      <c r="AB281" s="70">
        <f t="shared" si="169"/>
        <v>51</v>
      </c>
      <c r="AC281" s="82">
        <f t="shared" si="165"/>
        <v>9</v>
      </c>
      <c r="AD281" s="69">
        <f t="shared" si="144"/>
        <v>1208.7166666666667</v>
      </c>
      <c r="AE281" s="69">
        <f t="shared" si="164"/>
        <v>0</v>
      </c>
      <c r="AF281" s="82">
        <f t="shared" si="145"/>
        <v>12087.166666666668</v>
      </c>
      <c r="AG281" s="69">
        <f t="shared" si="146"/>
        <v>12087.166666666668</v>
      </c>
      <c r="AH281" s="69">
        <f t="shared" si="147"/>
        <v>14504.6</v>
      </c>
      <c r="AI281" s="70">
        <f t="shared" si="148"/>
        <v>26591.76666666667</v>
      </c>
      <c r="AJ281" s="70">
        <f t="shared" si="149"/>
        <v>45931.23333333333</v>
      </c>
      <c r="AK281" s="70">
        <f t="shared" si="150"/>
        <v>14504.6</v>
      </c>
      <c r="AL281" s="72">
        <f t="shared" si="151"/>
        <v>41096.366666666669</v>
      </c>
      <c r="AM281" s="74">
        <f t="shared" si="152"/>
        <v>31426.633333333331</v>
      </c>
      <c r="AO281" s="74">
        <f t="shared" si="153"/>
        <v>5103.4703703703699</v>
      </c>
      <c r="AP281" s="72">
        <f t="shared" si="154"/>
        <v>61241.644444444435</v>
      </c>
      <c r="AQ281" s="73">
        <f t="shared" ref="AQ281:AQ344" si="170">+(AJ281/AC281)*12</f>
        <v>61241.644444444435</v>
      </c>
      <c r="AR281" s="74">
        <f t="shared" si="155"/>
        <v>61241.644444444435</v>
      </c>
      <c r="AS281" s="74">
        <f t="shared" si="156"/>
        <v>10206.94074074074</v>
      </c>
      <c r="AT281" s="73"/>
      <c r="AU281" s="73"/>
      <c r="AW281" s="75">
        <f t="shared" si="162"/>
        <v>14504.6</v>
      </c>
      <c r="AX281" s="76">
        <f t="shared" si="160"/>
        <v>55600.966666666667</v>
      </c>
      <c r="AY281" s="77">
        <f t="shared" si="158"/>
        <v>16922.033333333333</v>
      </c>
      <c r="AZ281" s="75">
        <f t="shared" si="166"/>
        <v>6043.5833333333339</v>
      </c>
      <c r="BA281" s="76">
        <f t="shared" si="161"/>
        <v>61644.55</v>
      </c>
      <c r="BB281" s="77">
        <f t="shared" si="167"/>
        <v>10878.449999999997</v>
      </c>
    </row>
    <row r="282" spans="1:54" s="5" customFormat="1" ht="12.75">
      <c r="A282" s="144">
        <v>8</v>
      </c>
      <c r="B282" s="67" t="s">
        <v>183</v>
      </c>
      <c r="C282" s="112">
        <v>17</v>
      </c>
      <c r="D282" s="67" t="s">
        <v>62</v>
      </c>
      <c r="E282" s="67" t="s">
        <v>248</v>
      </c>
      <c r="F282" s="67" t="s">
        <v>244</v>
      </c>
      <c r="G282" s="67">
        <v>4545</v>
      </c>
      <c r="H282" s="67" t="s">
        <v>65</v>
      </c>
      <c r="I282" s="67" t="s">
        <v>189</v>
      </c>
      <c r="J282" s="67"/>
      <c r="K282" s="65">
        <v>42451</v>
      </c>
      <c r="L282" s="65">
        <v>42613</v>
      </c>
      <c r="M282" s="65">
        <f t="shared" ref="M282:M345" si="171">+EDATE(L282,96)</f>
        <v>45535</v>
      </c>
      <c r="N282" s="65">
        <v>42614</v>
      </c>
      <c r="O282" s="158" t="str">
        <f t="shared" si="168"/>
        <v>1</v>
      </c>
      <c r="P282" s="66">
        <f>+DATEDIF([1]Curico!O$5,M282,"m")</f>
        <v>90</v>
      </c>
      <c r="Q282" s="162" t="str">
        <f>IF(R282=P282,"C",IF(P282+24=R282,"C24","T"))</f>
        <v>T</v>
      </c>
      <c r="R282" s="66"/>
      <c r="S282" s="67">
        <v>60</v>
      </c>
      <c r="T282" s="87">
        <v>72523</v>
      </c>
      <c r="U282" s="69">
        <v>3</v>
      </c>
      <c r="V282" s="69">
        <v>2017</v>
      </c>
      <c r="W282" s="69"/>
      <c r="X282" s="69">
        <f>+([1]Curico!$D$3-V282)*12+[1]Curico!$C$3-U282+1</f>
        <v>10</v>
      </c>
      <c r="Y282" s="69">
        <f>+([1]Curico!D$5-V282)*12+[1]Curico!C$5-U282+1</f>
        <v>22</v>
      </c>
      <c r="Z282" s="70">
        <f t="shared" si="159"/>
        <v>34</v>
      </c>
      <c r="AA282" s="70">
        <f t="shared" si="159"/>
        <v>46</v>
      </c>
      <c r="AB282" s="70">
        <f t="shared" si="169"/>
        <v>51</v>
      </c>
      <c r="AC282" s="82">
        <f t="shared" si="165"/>
        <v>9</v>
      </c>
      <c r="AD282" s="69">
        <f t="shared" ref="AD282:AD345" si="172">+T282/S282</f>
        <v>1208.7166666666667</v>
      </c>
      <c r="AE282" s="69">
        <f t="shared" si="164"/>
        <v>0</v>
      </c>
      <c r="AF282" s="82">
        <f t="shared" ref="AF282:AF345" si="173">+(X282-W282)*AD282</f>
        <v>12087.166666666668</v>
      </c>
      <c r="AG282" s="69">
        <f t="shared" ref="AG282:AG345" si="174">+AE282+AF282</f>
        <v>12087.166666666668</v>
      </c>
      <c r="AH282" s="69">
        <f t="shared" ref="AH282:AH345" si="175">+(Y282-X282)*AD282</f>
        <v>14504.6</v>
      </c>
      <c r="AI282" s="70">
        <f t="shared" ref="AI282:AI345" si="176">+AG282+AH282</f>
        <v>26591.76666666667</v>
      </c>
      <c r="AJ282" s="70">
        <f t="shared" ref="AJ282:AJ345" si="177">+T282-AI282</f>
        <v>45931.23333333333</v>
      </c>
      <c r="AK282" s="70">
        <f t="shared" ref="AK282:AK345" si="178">+(Z282-Y282)*AD282</f>
        <v>14504.6</v>
      </c>
      <c r="AL282" s="72">
        <f t="shared" ref="AL282:AL345" si="179">+AI282+AK282</f>
        <v>41096.366666666669</v>
      </c>
      <c r="AM282" s="74">
        <f t="shared" ref="AM282:AM345" si="180">+T282-AL282</f>
        <v>31426.633333333331</v>
      </c>
      <c r="AO282" s="74">
        <f t="shared" ref="AO282:AO345" si="181">+(AJ282/AC282)*1</f>
        <v>5103.4703703703699</v>
      </c>
      <c r="AP282" s="72">
        <f t="shared" ref="AP282:AP345" si="182">+(AJ282/AC282)*12</f>
        <v>61241.644444444435</v>
      </c>
      <c r="AQ282" s="73">
        <f t="shared" si="170"/>
        <v>61241.644444444435</v>
      </c>
      <c r="AR282" s="74">
        <f t="shared" ref="AR282:AR345" si="183">+AQ282</f>
        <v>61241.644444444435</v>
      </c>
      <c r="AS282" s="74">
        <f t="shared" ref="AS282:AS345" si="184">+(AR282/12)*2</f>
        <v>10206.94074074074</v>
      </c>
      <c r="AT282" s="73"/>
      <c r="AU282" s="73"/>
      <c r="AW282" s="75">
        <f t="shared" si="162"/>
        <v>14504.6</v>
      </c>
      <c r="AX282" s="76">
        <f t="shared" si="160"/>
        <v>55600.966666666667</v>
      </c>
      <c r="AY282" s="77">
        <f t="shared" ref="AY282:AY345" si="185">+T282-AX282</f>
        <v>16922.033333333333</v>
      </c>
      <c r="AZ282" s="75">
        <f t="shared" si="166"/>
        <v>6043.5833333333339</v>
      </c>
      <c r="BA282" s="76">
        <f t="shared" si="161"/>
        <v>61644.55</v>
      </c>
      <c r="BB282" s="77">
        <f t="shared" si="167"/>
        <v>10878.449999999997</v>
      </c>
    </row>
    <row r="283" spans="1:54" s="5" customFormat="1" ht="12.75">
      <c r="A283" s="144">
        <v>8</v>
      </c>
      <c r="B283" s="67" t="s">
        <v>183</v>
      </c>
      <c r="C283" s="112">
        <v>17</v>
      </c>
      <c r="D283" s="67" t="s">
        <v>62</v>
      </c>
      <c r="E283" s="67" t="s">
        <v>249</v>
      </c>
      <c r="F283" s="67" t="s">
        <v>244</v>
      </c>
      <c r="G283" s="67">
        <v>4545</v>
      </c>
      <c r="H283" s="67" t="s">
        <v>65</v>
      </c>
      <c r="I283" s="67" t="s">
        <v>189</v>
      </c>
      <c r="J283" s="67"/>
      <c r="K283" s="65">
        <v>42451</v>
      </c>
      <c r="L283" s="65">
        <v>42613</v>
      </c>
      <c r="M283" s="65">
        <f t="shared" si="171"/>
        <v>45535</v>
      </c>
      <c r="N283" s="65">
        <v>42614</v>
      </c>
      <c r="O283" s="158" t="str">
        <f t="shared" si="168"/>
        <v>1</v>
      </c>
      <c r="P283" s="66">
        <f>+DATEDIF([1]Curico!O$5,M283,"m")</f>
        <v>90</v>
      </c>
      <c r="Q283" s="162" t="str">
        <f>IF(R283=P283,"C",IF(P283+24=R283,"C24","T"))</f>
        <v>T</v>
      </c>
      <c r="R283" s="66"/>
      <c r="S283" s="67">
        <v>60</v>
      </c>
      <c r="T283" s="87">
        <v>88501</v>
      </c>
      <c r="U283" s="69">
        <v>3</v>
      </c>
      <c r="V283" s="69">
        <v>2017</v>
      </c>
      <c r="W283" s="69"/>
      <c r="X283" s="69">
        <f>+([1]Curico!$D$3-V283)*12+[1]Curico!$C$3-U283+1</f>
        <v>10</v>
      </c>
      <c r="Y283" s="69">
        <f>+([1]Curico!D$5-V283)*12+[1]Curico!C$5-U283+1</f>
        <v>22</v>
      </c>
      <c r="Z283" s="70">
        <f t="shared" ref="Z283:AA346" si="186">+Y283+12</f>
        <v>34</v>
      </c>
      <c r="AA283" s="70">
        <f t="shared" si="186"/>
        <v>46</v>
      </c>
      <c r="AB283" s="70">
        <f t="shared" si="169"/>
        <v>51</v>
      </c>
      <c r="AC283" s="82">
        <f t="shared" si="165"/>
        <v>9</v>
      </c>
      <c r="AD283" s="69">
        <f t="shared" si="172"/>
        <v>1475.0166666666667</v>
      </c>
      <c r="AE283" s="69">
        <f t="shared" si="164"/>
        <v>0</v>
      </c>
      <c r="AF283" s="82">
        <f t="shared" si="173"/>
        <v>14750.166666666666</v>
      </c>
      <c r="AG283" s="69">
        <f t="shared" si="174"/>
        <v>14750.166666666666</v>
      </c>
      <c r="AH283" s="69">
        <f t="shared" si="175"/>
        <v>17700.2</v>
      </c>
      <c r="AI283" s="70">
        <f t="shared" si="176"/>
        <v>32450.366666666669</v>
      </c>
      <c r="AJ283" s="70">
        <f t="shared" si="177"/>
        <v>56050.633333333331</v>
      </c>
      <c r="AK283" s="70">
        <f t="shared" si="178"/>
        <v>17700.2</v>
      </c>
      <c r="AL283" s="72">
        <f t="shared" si="179"/>
        <v>50150.566666666666</v>
      </c>
      <c r="AM283" s="74">
        <f t="shared" si="180"/>
        <v>38350.433333333334</v>
      </c>
      <c r="AO283" s="74">
        <f t="shared" si="181"/>
        <v>6227.8481481481476</v>
      </c>
      <c r="AP283" s="72">
        <f t="shared" si="182"/>
        <v>74734.177777777775</v>
      </c>
      <c r="AQ283" s="73">
        <f t="shared" si="170"/>
        <v>74734.177777777775</v>
      </c>
      <c r="AR283" s="74">
        <f t="shared" si="183"/>
        <v>74734.177777777775</v>
      </c>
      <c r="AS283" s="74">
        <f t="shared" si="184"/>
        <v>12455.696296296295</v>
      </c>
      <c r="AT283" s="73"/>
      <c r="AU283" s="73"/>
      <c r="AW283" s="75">
        <f t="shared" si="162"/>
        <v>17700.2</v>
      </c>
      <c r="AX283" s="76">
        <f t="shared" ref="AX283:AX346" si="187">+AL283+AW283</f>
        <v>67850.766666666663</v>
      </c>
      <c r="AY283" s="77">
        <f t="shared" si="185"/>
        <v>20650.233333333337</v>
      </c>
      <c r="AZ283" s="75">
        <f t="shared" si="166"/>
        <v>7375.083333333333</v>
      </c>
      <c r="BA283" s="76">
        <f t="shared" ref="BA283:BA346" si="188">AX283+AZ283</f>
        <v>75225.849999999991</v>
      </c>
      <c r="BB283" s="77">
        <f t="shared" si="167"/>
        <v>13275.150000000009</v>
      </c>
    </row>
    <row r="284" spans="1:54" s="5" customFormat="1" ht="12.75">
      <c r="A284" s="144">
        <v>8</v>
      </c>
      <c r="B284" s="67" t="s">
        <v>183</v>
      </c>
      <c r="C284" s="67">
        <v>17</v>
      </c>
      <c r="D284" s="67" t="s">
        <v>62</v>
      </c>
      <c r="E284" s="67" t="s">
        <v>249</v>
      </c>
      <c r="F284" s="67" t="s">
        <v>244</v>
      </c>
      <c r="G284" s="67">
        <v>4545</v>
      </c>
      <c r="H284" s="67" t="s">
        <v>65</v>
      </c>
      <c r="I284" s="67" t="s">
        <v>189</v>
      </c>
      <c r="J284" s="67"/>
      <c r="K284" s="65">
        <v>42451</v>
      </c>
      <c r="L284" s="65">
        <v>42613</v>
      </c>
      <c r="M284" s="65">
        <f t="shared" si="171"/>
        <v>45535</v>
      </c>
      <c r="N284" s="65">
        <v>42614</v>
      </c>
      <c r="O284" s="158" t="str">
        <f t="shared" si="168"/>
        <v>1</v>
      </c>
      <c r="P284" s="66">
        <f>+DATEDIF([1]Curico!O$5,M284,"m")</f>
        <v>90</v>
      </c>
      <c r="Q284" s="162" t="str">
        <f>IF(R284=P284,"C",IF(P284+24=R284,"C24","T"))</f>
        <v>T</v>
      </c>
      <c r="R284" s="66"/>
      <c r="S284" s="67">
        <v>60</v>
      </c>
      <c r="T284" s="87">
        <v>88501</v>
      </c>
      <c r="U284" s="69">
        <v>3</v>
      </c>
      <c r="V284" s="69">
        <v>2017</v>
      </c>
      <c r="W284" s="69"/>
      <c r="X284" s="69">
        <f>+([1]Curico!$D$3-V284)*12+[1]Curico!$C$3-U284+1</f>
        <v>10</v>
      </c>
      <c r="Y284" s="69">
        <f>+([1]Curico!D$5-V284)*12+[1]Curico!C$5-U284+1</f>
        <v>22</v>
      </c>
      <c r="Z284" s="70">
        <f t="shared" si="186"/>
        <v>34</v>
      </c>
      <c r="AA284" s="70">
        <f t="shared" si="186"/>
        <v>46</v>
      </c>
      <c r="AB284" s="70">
        <f t="shared" si="169"/>
        <v>51</v>
      </c>
      <c r="AC284" s="82">
        <f t="shared" si="165"/>
        <v>9</v>
      </c>
      <c r="AD284" s="69">
        <f t="shared" si="172"/>
        <v>1475.0166666666667</v>
      </c>
      <c r="AE284" s="69">
        <f t="shared" si="164"/>
        <v>0</v>
      </c>
      <c r="AF284" s="82">
        <f t="shared" si="173"/>
        <v>14750.166666666666</v>
      </c>
      <c r="AG284" s="69">
        <f t="shared" si="174"/>
        <v>14750.166666666666</v>
      </c>
      <c r="AH284" s="69">
        <f t="shared" si="175"/>
        <v>17700.2</v>
      </c>
      <c r="AI284" s="70">
        <f t="shared" si="176"/>
        <v>32450.366666666669</v>
      </c>
      <c r="AJ284" s="70">
        <f t="shared" si="177"/>
        <v>56050.633333333331</v>
      </c>
      <c r="AK284" s="70">
        <f t="shared" si="178"/>
        <v>17700.2</v>
      </c>
      <c r="AL284" s="72">
        <f t="shared" si="179"/>
        <v>50150.566666666666</v>
      </c>
      <c r="AM284" s="74">
        <f t="shared" si="180"/>
        <v>38350.433333333334</v>
      </c>
      <c r="AO284" s="74">
        <f t="shared" si="181"/>
        <v>6227.8481481481476</v>
      </c>
      <c r="AP284" s="72">
        <f t="shared" si="182"/>
        <v>74734.177777777775</v>
      </c>
      <c r="AQ284" s="73">
        <f t="shared" si="170"/>
        <v>74734.177777777775</v>
      </c>
      <c r="AR284" s="74">
        <f t="shared" si="183"/>
        <v>74734.177777777775</v>
      </c>
      <c r="AS284" s="74">
        <f t="shared" si="184"/>
        <v>12455.696296296295</v>
      </c>
      <c r="AT284" s="73"/>
      <c r="AU284" s="73"/>
      <c r="AW284" s="75">
        <f t="shared" si="162"/>
        <v>17700.2</v>
      </c>
      <c r="AX284" s="76">
        <f t="shared" si="187"/>
        <v>67850.766666666663</v>
      </c>
      <c r="AY284" s="77">
        <f t="shared" si="185"/>
        <v>20650.233333333337</v>
      </c>
      <c r="AZ284" s="75">
        <f t="shared" si="166"/>
        <v>7375.083333333333</v>
      </c>
      <c r="BA284" s="76">
        <f t="shared" si="188"/>
        <v>75225.849999999991</v>
      </c>
      <c r="BB284" s="77">
        <f t="shared" si="167"/>
        <v>13275.150000000009</v>
      </c>
    </row>
    <row r="285" spans="1:54" s="5" customFormat="1" ht="12.75">
      <c r="A285" s="144">
        <v>8</v>
      </c>
      <c r="B285" s="67" t="s">
        <v>183</v>
      </c>
      <c r="C285" s="67">
        <v>17</v>
      </c>
      <c r="D285" s="67" t="s">
        <v>62</v>
      </c>
      <c r="E285" s="67" t="s">
        <v>249</v>
      </c>
      <c r="F285" s="67" t="s">
        <v>244</v>
      </c>
      <c r="G285" s="67">
        <v>4545</v>
      </c>
      <c r="H285" s="67" t="s">
        <v>65</v>
      </c>
      <c r="I285" s="67" t="s">
        <v>189</v>
      </c>
      <c r="J285" s="67"/>
      <c r="K285" s="65">
        <v>42451</v>
      </c>
      <c r="L285" s="65">
        <v>42613</v>
      </c>
      <c r="M285" s="65">
        <f t="shared" si="171"/>
        <v>45535</v>
      </c>
      <c r="N285" s="65">
        <v>42614</v>
      </c>
      <c r="O285" s="158" t="str">
        <f t="shared" si="168"/>
        <v>1</v>
      </c>
      <c r="P285" s="66">
        <f>+DATEDIF([1]Curico!O$5,M285,"m")</f>
        <v>90</v>
      </c>
      <c r="Q285" s="162" t="str">
        <f>IF(R285=P285,"C",IF(P285+24=R285,"C24","T"))</f>
        <v>T</v>
      </c>
      <c r="R285" s="66"/>
      <c r="S285" s="67">
        <v>60</v>
      </c>
      <c r="T285" s="87">
        <v>88501</v>
      </c>
      <c r="U285" s="69">
        <v>3</v>
      </c>
      <c r="V285" s="69">
        <v>2017</v>
      </c>
      <c r="W285" s="69"/>
      <c r="X285" s="69">
        <f>+([1]Curico!$D$3-V285)*12+[1]Curico!$C$3-U285+1</f>
        <v>10</v>
      </c>
      <c r="Y285" s="69">
        <f>+([1]Curico!D$5-V285)*12+[1]Curico!C$5-U285+1</f>
        <v>22</v>
      </c>
      <c r="Z285" s="70">
        <f t="shared" si="186"/>
        <v>34</v>
      </c>
      <c r="AA285" s="70">
        <f t="shared" si="186"/>
        <v>46</v>
      </c>
      <c r="AB285" s="70">
        <f t="shared" si="169"/>
        <v>51</v>
      </c>
      <c r="AC285" s="82">
        <f t="shared" si="165"/>
        <v>9</v>
      </c>
      <c r="AD285" s="69">
        <f t="shared" si="172"/>
        <v>1475.0166666666667</v>
      </c>
      <c r="AE285" s="69">
        <f t="shared" si="164"/>
        <v>0</v>
      </c>
      <c r="AF285" s="82">
        <f t="shared" si="173"/>
        <v>14750.166666666666</v>
      </c>
      <c r="AG285" s="69">
        <f t="shared" si="174"/>
        <v>14750.166666666666</v>
      </c>
      <c r="AH285" s="69">
        <f t="shared" si="175"/>
        <v>17700.2</v>
      </c>
      <c r="AI285" s="70">
        <f t="shared" si="176"/>
        <v>32450.366666666669</v>
      </c>
      <c r="AJ285" s="70">
        <f t="shared" si="177"/>
        <v>56050.633333333331</v>
      </c>
      <c r="AK285" s="70">
        <f t="shared" si="178"/>
        <v>17700.2</v>
      </c>
      <c r="AL285" s="72">
        <f t="shared" si="179"/>
        <v>50150.566666666666</v>
      </c>
      <c r="AM285" s="74">
        <f t="shared" si="180"/>
        <v>38350.433333333334</v>
      </c>
      <c r="AO285" s="74">
        <f t="shared" si="181"/>
        <v>6227.8481481481476</v>
      </c>
      <c r="AP285" s="72">
        <f t="shared" si="182"/>
        <v>74734.177777777775</v>
      </c>
      <c r="AQ285" s="73">
        <f t="shared" si="170"/>
        <v>74734.177777777775</v>
      </c>
      <c r="AR285" s="74">
        <f t="shared" si="183"/>
        <v>74734.177777777775</v>
      </c>
      <c r="AS285" s="74">
        <f t="shared" si="184"/>
        <v>12455.696296296295</v>
      </c>
      <c r="AT285" s="73"/>
      <c r="AU285" s="73"/>
      <c r="AW285" s="75">
        <f t="shared" si="162"/>
        <v>17700.2</v>
      </c>
      <c r="AX285" s="76">
        <f t="shared" si="187"/>
        <v>67850.766666666663</v>
      </c>
      <c r="AY285" s="77">
        <f t="shared" si="185"/>
        <v>20650.233333333337</v>
      </c>
      <c r="AZ285" s="75">
        <f t="shared" si="166"/>
        <v>7375.083333333333</v>
      </c>
      <c r="BA285" s="76">
        <f t="shared" si="188"/>
        <v>75225.849999999991</v>
      </c>
      <c r="BB285" s="77">
        <f t="shared" si="167"/>
        <v>13275.150000000009</v>
      </c>
    </row>
    <row r="286" spans="1:54" s="5" customFormat="1" ht="12.75">
      <c r="A286" s="144">
        <v>8</v>
      </c>
      <c r="B286" s="67" t="s">
        <v>183</v>
      </c>
      <c r="C286" s="67">
        <v>17</v>
      </c>
      <c r="D286" s="67" t="s">
        <v>62</v>
      </c>
      <c r="E286" s="67" t="s">
        <v>250</v>
      </c>
      <c r="F286" s="67" t="s">
        <v>244</v>
      </c>
      <c r="G286" s="67">
        <v>4545</v>
      </c>
      <c r="H286" s="67" t="s">
        <v>65</v>
      </c>
      <c r="I286" s="67" t="s">
        <v>251</v>
      </c>
      <c r="J286" s="67"/>
      <c r="K286" s="65">
        <v>42451</v>
      </c>
      <c r="L286" s="65">
        <v>42613</v>
      </c>
      <c r="M286" s="65">
        <f t="shared" si="171"/>
        <v>45535</v>
      </c>
      <c r="N286" s="65">
        <v>42614</v>
      </c>
      <c r="O286" s="158" t="str">
        <f t="shared" si="168"/>
        <v>1</v>
      </c>
      <c r="P286" s="66">
        <f>+DATEDIF([1]Curico!O$5,M286,"m")</f>
        <v>90</v>
      </c>
      <c r="Q286" s="162" t="str">
        <f>IF(R286=P286,"C",IF(P286+24=R286,"C24","T"))</f>
        <v>T</v>
      </c>
      <c r="R286" s="66"/>
      <c r="S286" s="67">
        <v>60</v>
      </c>
      <c r="T286" s="87">
        <v>104997</v>
      </c>
      <c r="U286" s="69">
        <v>3</v>
      </c>
      <c r="V286" s="69">
        <v>2017</v>
      </c>
      <c r="W286" s="69"/>
      <c r="X286" s="69">
        <f>+([1]Curico!$D$3-V286)*12+[1]Curico!$C$3-U286+1</f>
        <v>10</v>
      </c>
      <c r="Y286" s="69">
        <f>+([1]Curico!D$5-V286)*12+[1]Curico!C$5-U286+1</f>
        <v>22</v>
      </c>
      <c r="Z286" s="70">
        <f t="shared" si="186"/>
        <v>34</v>
      </c>
      <c r="AA286" s="70">
        <f t="shared" si="186"/>
        <v>46</v>
      </c>
      <c r="AB286" s="70">
        <f t="shared" si="169"/>
        <v>51</v>
      </c>
      <c r="AC286" s="82">
        <f t="shared" si="165"/>
        <v>9</v>
      </c>
      <c r="AD286" s="69">
        <f t="shared" si="172"/>
        <v>1749.95</v>
      </c>
      <c r="AE286" s="69">
        <f t="shared" si="164"/>
        <v>0</v>
      </c>
      <c r="AF286" s="82">
        <f t="shared" si="173"/>
        <v>17499.5</v>
      </c>
      <c r="AG286" s="69">
        <f t="shared" si="174"/>
        <v>17499.5</v>
      </c>
      <c r="AH286" s="69">
        <f t="shared" si="175"/>
        <v>20999.4</v>
      </c>
      <c r="AI286" s="70">
        <f t="shared" si="176"/>
        <v>38498.9</v>
      </c>
      <c r="AJ286" s="70">
        <f t="shared" si="177"/>
        <v>66498.100000000006</v>
      </c>
      <c r="AK286" s="70">
        <f t="shared" si="178"/>
        <v>20999.4</v>
      </c>
      <c r="AL286" s="72">
        <f t="shared" si="179"/>
        <v>59498.3</v>
      </c>
      <c r="AM286" s="74">
        <f t="shared" si="180"/>
        <v>45498.7</v>
      </c>
      <c r="AO286" s="74">
        <f t="shared" si="181"/>
        <v>7388.6777777777788</v>
      </c>
      <c r="AP286" s="72">
        <f t="shared" si="182"/>
        <v>88664.133333333346</v>
      </c>
      <c r="AQ286" s="73">
        <f t="shared" si="170"/>
        <v>88664.133333333346</v>
      </c>
      <c r="AR286" s="74">
        <f t="shared" si="183"/>
        <v>88664.133333333346</v>
      </c>
      <c r="AS286" s="74">
        <f t="shared" si="184"/>
        <v>14777.355555555558</v>
      </c>
      <c r="AT286" s="73"/>
      <c r="AU286" s="73"/>
      <c r="AW286" s="75">
        <f t="shared" si="162"/>
        <v>20999.4</v>
      </c>
      <c r="AX286" s="76">
        <f t="shared" si="187"/>
        <v>80497.700000000012</v>
      </c>
      <c r="AY286" s="77">
        <f t="shared" si="185"/>
        <v>24499.299999999988</v>
      </c>
      <c r="AZ286" s="75">
        <f t="shared" si="166"/>
        <v>8749.75</v>
      </c>
      <c r="BA286" s="76">
        <f t="shared" si="188"/>
        <v>89247.450000000012</v>
      </c>
      <c r="BB286" s="77">
        <f t="shared" si="167"/>
        <v>15749.549999999988</v>
      </c>
    </row>
    <row r="287" spans="1:54" s="5" customFormat="1" ht="12.75">
      <c r="A287" s="144">
        <v>8</v>
      </c>
      <c r="B287" s="67" t="s">
        <v>183</v>
      </c>
      <c r="C287" s="67">
        <v>17</v>
      </c>
      <c r="D287" s="67" t="s">
        <v>62</v>
      </c>
      <c r="E287" s="67" t="s">
        <v>252</v>
      </c>
      <c r="F287" s="67" t="s">
        <v>244</v>
      </c>
      <c r="G287" s="67">
        <v>4545</v>
      </c>
      <c r="H287" s="67" t="s">
        <v>65</v>
      </c>
      <c r="I287" s="67" t="s">
        <v>251</v>
      </c>
      <c r="J287" s="67"/>
      <c r="K287" s="65">
        <v>42451</v>
      </c>
      <c r="L287" s="65">
        <v>42613</v>
      </c>
      <c r="M287" s="65">
        <f t="shared" si="171"/>
        <v>45535</v>
      </c>
      <c r="N287" s="65">
        <v>42614</v>
      </c>
      <c r="O287" s="158" t="str">
        <f t="shared" si="168"/>
        <v>1</v>
      </c>
      <c r="P287" s="66">
        <f>+DATEDIF([1]Curico!O$5,M287,"m")</f>
        <v>90</v>
      </c>
      <c r="Q287" s="162" t="str">
        <f>IF(R287=P287,"C",IF(P287+24=R287,"C24","T"))</f>
        <v>T</v>
      </c>
      <c r="R287" s="66"/>
      <c r="S287" s="67">
        <v>60</v>
      </c>
      <c r="T287" s="87">
        <v>104997</v>
      </c>
      <c r="U287" s="69">
        <v>3</v>
      </c>
      <c r="V287" s="69">
        <v>2017</v>
      </c>
      <c r="W287" s="69"/>
      <c r="X287" s="69">
        <f>+([1]Curico!$D$3-V287)*12+[1]Curico!$C$3-U287+1</f>
        <v>10</v>
      </c>
      <c r="Y287" s="69">
        <f>+([1]Curico!D$5-V287)*12+[1]Curico!C$5-U287+1</f>
        <v>22</v>
      </c>
      <c r="Z287" s="70">
        <f t="shared" si="186"/>
        <v>34</v>
      </c>
      <c r="AA287" s="70">
        <f t="shared" si="186"/>
        <v>46</v>
      </c>
      <c r="AB287" s="70">
        <f t="shared" si="169"/>
        <v>51</v>
      </c>
      <c r="AC287" s="82">
        <f t="shared" si="165"/>
        <v>9</v>
      </c>
      <c r="AD287" s="69">
        <f t="shared" si="172"/>
        <v>1749.95</v>
      </c>
      <c r="AE287" s="69">
        <f t="shared" si="164"/>
        <v>0</v>
      </c>
      <c r="AF287" s="82">
        <f t="shared" si="173"/>
        <v>17499.5</v>
      </c>
      <c r="AG287" s="69">
        <f t="shared" si="174"/>
        <v>17499.5</v>
      </c>
      <c r="AH287" s="69">
        <f t="shared" si="175"/>
        <v>20999.4</v>
      </c>
      <c r="AI287" s="70">
        <f t="shared" si="176"/>
        <v>38498.9</v>
      </c>
      <c r="AJ287" s="70">
        <f t="shared" si="177"/>
        <v>66498.100000000006</v>
      </c>
      <c r="AK287" s="70">
        <f t="shared" si="178"/>
        <v>20999.4</v>
      </c>
      <c r="AL287" s="72">
        <f t="shared" si="179"/>
        <v>59498.3</v>
      </c>
      <c r="AM287" s="74">
        <f t="shared" si="180"/>
        <v>45498.7</v>
      </c>
      <c r="AO287" s="74">
        <f t="shared" si="181"/>
        <v>7388.6777777777788</v>
      </c>
      <c r="AP287" s="72">
        <f t="shared" si="182"/>
        <v>88664.133333333346</v>
      </c>
      <c r="AQ287" s="73">
        <f t="shared" si="170"/>
        <v>88664.133333333346</v>
      </c>
      <c r="AR287" s="74">
        <f t="shared" si="183"/>
        <v>88664.133333333346</v>
      </c>
      <c r="AS287" s="74">
        <f t="shared" si="184"/>
        <v>14777.355555555558</v>
      </c>
      <c r="AT287" s="73"/>
      <c r="AU287" s="73"/>
      <c r="AW287" s="75">
        <f t="shared" si="162"/>
        <v>20999.4</v>
      </c>
      <c r="AX287" s="76">
        <f t="shared" si="187"/>
        <v>80497.700000000012</v>
      </c>
      <c r="AY287" s="77">
        <f t="shared" si="185"/>
        <v>24499.299999999988</v>
      </c>
      <c r="AZ287" s="75">
        <f t="shared" si="166"/>
        <v>8749.75</v>
      </c>
      <c r="BA287" s="76">
        <f t="shared" si="188"/>
        <v>89247.450000000012</v>
      </c>
      <c r="BB287" s="77">
        <f t="shared" si="167"/>
        <v>15749.549999999988</v>
      </c>
    </row>
    <row r="288" spans="1:54" s="5" customFormat="1" ht="12.75">
      <c r="A288" s="144">
        <v>8</v>
      </c>
      <c r="B288" s="67" t="s">
        <v>183</v>
      </c>
      <c r="C288" s="67">
        <v>17</v>
      </c>
      <c r="D288" s="67" t="s">
        <v>62</v>
      </c>
      <c r="E288" s="67" t="s">
        <v>253</v>
      </c>
      <c r="F288" s="67" t="s">
        <v>244</v>
      </c>
      <c r="G288" s="67">
        <v>4545</v>
      </c>
      <c r="H288" s="67" t="s">
        <v>65</v>
      </c>
      <c r="I288" s="67" t="s">
        <v>189</v>
      </c>
      <c r="J288" s="67"/>
      <c r="K288" s="65">
        <v>42451</v>
      </c>
      <c r="L288" s="65">
        <v>42613</v>
      </c>
      <c r="M288" s="65">
        <f t="shared" si="171"/>
        <v>45535</v>
      </c>
      <c r="N288" s="65">
        <v>42614</v>
      </c>
      <c r="O288" s="158" t="str">
        <f t="shared" si="168"/>
        <v>1</v>
      </c>
      <c r="P288" s="66">
        <f>+DATEDIF([1]Curico!O$5,M288,"m")</f>
        <v>90</v>
      </c>
      <c r="Q288" s="162" t="str">
        <f>IF(R288=P288,"C",IF(P288+24=R288,"C24","T"))</f>
        <v>T</v>
      </c>
      <c r="R288" s="66"/>
      <c r="S288" s="67">
        <v>60</v>
      </c>
      <c r="T288" s="87">
        <v>151673</v>
      </c>
      <c r="U288" s="69">
        <v>3</v>
      </c>
      <c r="V288" s="69">
        <v>2017</v>
      </c>
      <c r="W288" s="69"/>
      <c r="X288" s="69">
        <f>+([1]Curico!$D$3-V288)*12+[1]Curico!$C$3-U288+1</f>
        <v>10</v>
      </c>
      <c r="Y288" s="69">
        <f>+([1]Curico!D$5-V288)*12+[1]Curico!C$5-U288+1</f>
        <v>22</v>
      </c>
      <c r="Z288" s="70">
        <f t="shared" si="186"/>
        <v>34</v>
      </c>
      <c r="AA288" s="70">
        <f t="shared" si="186"/>
        <v>46</v>
      </c>
      <c r="AB288" s="70">
        <f t="shared" si="169"/>
        <v>51</v>
      </c>
      <c r="AC288" s="82">
        <f t="shared" si="165"/>
        <v>9</v>
      </c>
      <c r="AD288" s="69">
        <f t="shared" si="172"/>
        <v>2527.8833333333332</v>
      </c>
      <c r="AE288" s="69">
        <f t="shared" si="164"/>
        <v>0</v>
      </c>
      <c r="AF288" s="82">
        <f t="shared" si="173"/>
        <v>25278.833333333332</v>
      </c>
      <c r="AG288" s="69">
        <f t="shared" si="174"/>
        <v>25278.833333333332</v>
      </c>
      <c r="AH288" s="69">
        <f t="shared" si="175"/>
        <v>30334.6</v>
      </c>
      <c r="AI288" s="70">
        <f t="shared" si="176"/>
        <v>55613.433333333334</v>
      </c>
      <c r="AJ288" s="70">
        <f t="shared" si="177"/>
        <v>96059.566666666666</v>
      </c>
      <c r="AK288" s="70">
        <f t="shared" si="178"/>
        <v>30334.6</v>
      </c>
      <c r="AL288" s="72">
        <f t="shared" si="179"/>
        <v>85948.033333333326</v>
      </c>
      <c r="AM288" s="74">
        <f t="shared" si="180"/>
        <v>65724.966666666674</v>
      </c>
      <c r="AO288" s="74">
        <f t="shared" si="181"/>
        <v>10673.285185185185</v>
      </c>
      <c r="AP288" s="72">
        <f t="shared" si="182"/>
        <v>128079.42222222222</v>
      </c>
      <c r="AQ288" s="73">
        <f t="shared" si="170"/>
        <v>128079.42222222222</v>
      </c>
      <c r="AR288" s="74">
        <f t="shared" si="183"/>
        <v>128079.42222222222</v>
      </c>
      <c r="AS288" s="74">
        <f t="shared" si="184"/>
        <v>21346.570370370369</v>
      </c>
      <c r="AT288" s="73"/>
      <c r="AU288" s="73"/>
      <c r="AW288" s="75">
        <f t="shared" si="162"/>
        <v>30334.6</v>
      </c>
      <c r="AX288" s="76">
        <f t="shared" si="187"/>
        <v>116282.63333333333</v>
      </c>
      <c r="AY288" s="77">
        <f t="shared" si="185"/>
        <v>35390.366666666669</v>
      </c>
      <c r="AZ288" s="75">
        <f t="shared" si="166"/>
        <v>12639.416666666666</v>
      </c>
      <c r="BA288" s="76">
        <f t="shared" si="188"/>
        <v>128922.05</v>
      </c>
      <c r="BB288" s="77">
        <f t="shared" si="167"/>
        <v>22750.949999999997</v>
      </c>
    </row>
    <row r="289" spans="1:54" s="5" customFormat="1" ht="12.75">
      <c r="A289" s="144">
        <v>8</v>
      </c>
      <c r="B289" s="67" t="s">
        <v>183</v>
      </c>
      <c r="C289" s="67">
        <v>17</v>
      </c>
      <c r="D289" s="67" t="s">
        <v>62</v>
      </c>
      <c r="E289" s="67" t="s">
        <v>254</v>
      </c>
      <c r="F289" s="67" t="s">
        <v>244</v>
      </c>
      <c r="G289" s="67">
        <v>4545</v>
      </c>
      <c r="H289" s="67" t="s">
        <v>65</v>
      </c>
      <c r="I289" s="67" t="s">
        <v>251</v>
      </c>
      <c r="J289" s="67"/>
      <c r="K289" s="65">
        <v>42451</v>
      </c>
      <c r="L289" s="65">
        <v>42613</v>
      </c>
      <c r="M289" s="65">
        <f t="shared" si="171"/>
        <v>45535</v>
      </c>
      <c r="N289" s="65">
        <v>42614</v>
      </c>
      <c r="O289" s="158" t="str">
        <f t="shared" si="168"/>
        <v>1</v>
      </c>
      <c r="P289" s="66">
        <f>+DATEDIF([1]Curico!O$5,M289,"m")</f>
        <v>90</v>
      </c>
      <c r="Q289" s="162" t="str">
        <f>IF(R289=P289,"C",IF(P289+24=R289,"C24","T"))</f>
        <v>T</v>
      </c>
      <c r="R289" s="66"/>
      <c r="S289" s="67">
        <v>60</v>
      </c>
      <c r="T289" s="87">
        <v>199905</v>
      </c>
      <c r="U289" s="69">
        <v>3</v>
      </c>
      <c r="V289" s="69">
        <v>2017</v>
      </c>
      <c r="W289" s="69"/>
      <c r="X289" s="69">
        <f>+([1]Curico!$D$3-V289)*12+[1]Curico!$C$3-U289+1</f>
        <v>10</v>
      </c>
      <c r="Y289" s="69">
        <f>+([1]Curico!D$5-V289)*12+[1]Curico!C$5-U289+1</f>
        <v>22</v>
      </c>
      <c r="Z289" s="70">
        <f t="shared" si="186"/>
        <v>34</v>
      </c>
      <c r="AA289" s="70">
        <f t="shared" si="186"/>
        <v>46</v>
      </c>
      <c r="AB289" s="70">
        <f t="shared" si="169"/>
        <v>51</v>
      </c>
      <c r="AC289" s="82">
        <f t="shared" si="165"/>
        <v>9</v>
      </c>
      <c r="AD289" s="69">
        <f t="shared" si="172"/>
        <v>3331.75</v>
      </c>
      <c r="AE289" s="69">
        <f t="shared" si="164"/>
        <v>0</v>
      </c>
      <c r="AF289" s="82">
        <f t="shared" si="173"/>
        <v>33317.5</v>
      </c>
      <c r="AG289" s="69">
        <f t="shared" si="174"/>
        <v>33317.5</v>
      </c>
      <c r="AH289" s="69">
        <f t="shared" si="175"/>
        <v>39981</v>
      </c>
      <c r="AI289" s="70">
        <f t="shared" si="176"/>
        <v>73298.5</v>
      </c>
      <c r="AJ289" s="70">
        <f t="shared" si="177"/>
        <v>126606.5</v>
      </c>
      <c r="AK289" s="70">
        <f t="shared" si="178"/>
        <v>39981</v>
      </c>
      <c r="AL289" s="72">
        <f t="shared" si="179"/>
        <v>113279.5</v>
      </c>
      <c r="AM289" s="74">
        <f t="shared" si="180"/>
        <v>86625.5</v>
      </c>
      <c r="AO289" s="74">
        <f t="shared" si="181"/>
        <v>14067.388888888889</v>
      </c>
      <c r="AP289" s="72">
        <f t="shared" si="182"/>
        <v>168808.66666666666</v>
      </c>
      <c r="AQ289" s="73">
        <f t="shared" si="170"/>
        <v>168808.66666666666</v>
      </c>
      <c r="AR289" s="74">
        <f t="shared" si="183"/>
        <v>168808.66666666666</v>
      </c>
      <c r="AS289" s="74">
        <f t="shared" si="184"/>
        <v>28134.777777777777</v>
      </c>
      <c r="AT289" s="73"/>
      <c r="AU289" s="73"/>
      <c r="AW289" s="75">
        <f t="shared" si="162"/>
        <v>39981</v>
      </c>
      <c r="AX289" s="76">
        <f t="shared" si="187"/>
        <v>153260.5</v>
      </c>
      <c r="AY289" s="77">
        <f t="shared" si="185"/>
        <v>46644.5</v>
      </c>
      <c r="AZ289" s="75">
        <f t="shared" si="166"/>
        <v>16658.75</v>
      </c>
      <c r="BA289" s="76">
        <f t="shared" si="188"/>
        <v>169919.25</v>
      </c>
      <c r="BB289" s="77">
        <f t="shared" si="167"/>
        <v>29985.75</v>
      </c>
    </row>
    <row r="290" spans="1:54" s="5" customFormat="1" ht="12.75">
      <c r="A290" s="144">
        <v>8</v>
      </c>
      <c r="B290" s="67" t="s">
        <v>183</v>
      </c>
      <c r="C290" s="83">
        <v>83</v>
      </c>
      <c r="D290" s="83" t="s">
        <v>62</v>
      </c>
      <c r="E290" s="67" t="s">
        <v>255</v>
      </c>
      <c r="F290" s="67" t="s">
        <v>87</v>
      </c>
      <c r="G290" s="67">
        <v>74890471</v>
      </c>
      <c r="H290" s="67" t="s">
        <v>65</v>
      </c>
      <c r="I290" s="83" t="s">
        <v>117</v>
      </c>
      <c r="J290" s="83"/>
      <c r="K290" s="84">
        <v>42460</v>
      </c>
      <c r="L290" s="65">
        <v>42613</v>
      </c>
      <c r="M290" s="65">
        <f t="shared" si="171"/>
        <v>45535</v>
      </c>
      <c r="N290" s="65">
        <v>42614</v>
      </c>
      <c r="O290" s="158" t="str">
        <f t="shared" si="168"/>
        <v>1</v>
      </c>
      <c r="P290" s="66">
        <f>+DATEDIF([1]Curico!O$5,M290,"m")</f>
        <v>90</v>
      </c>
      <c r="Q290" s="162" t="str">
        <f>IF(R290=P290,"C",IF(P290+24=R290,"C24","T"))</f>
        <v>T</v>
      </c>
      <c r="R290" s="66"/>
      <c r="S290" s="67">
        <v>60</v>
      </c>
      <c r="T290" s="87">
        <v>13017</v>
      </c>
      <c r="U290" s="69">
        <v>3</v>
      </c>
      <c r="V290" s="69">
        <v>2017</v>
      </c>
      <c r="W290" s="71"/>
      <c r="X290" s="71">
        <f>+([1]Curico!$D$3-V290)*12+[1]Curico!$C$3-U290+1</f>
        <v>10</v>
      </c>
      <c r="Y290" s="71">
        <f>+([1]Curico!D$5-V290)*12+[1]Curico!C$5-U290+1</f>
        <v>22</v>
      </c>
      <c r="Z290" s="70">
        <f t="shared" si="186"/>
        <v>34</v>
      </c>
      <c r="AA290" s="70">
        <f t="shared" si="186"/>
        <v>46</v>
      </c>
      <c r="AB290" s="70">
        <f t="shared" si="169"/>
        <v>51</v>
      </c>
      <c r="AC290" s="82">
        <f t="shared" si="165"/>
        <v>9</v>
      </c>
      <c r="AD290" s="69">
        <f t="shared" si="172"/>
        <v>216.95</v>
      </c>
      <c r="AE290" s="71">
        <f t="shared" ref="AE290:AE313" si="189">+W290*AD290</f>
        <v>0</v>
      </c>
      <c r="AF290" s="72">
        <f t="shared" si="173"/>
        <v>2169.5</v>
      </c>
      <c r="AG290" s="71">
        <f t="shared" si="174"/>
        <v>2169.5</v>
      </c>
      <c r="AH290" s="71">
        <f t="shared" si="175"/>
        <v>2603.3999999999996</v>
      </c>
      <c r="AI290" s="70">
        <f t="shared" si="176"/>
        <v>4772.8999999999996</v>
      </c>
      <c r="AJ290" s="70">
        <f t="shared" si="177"/>
        <v>8244.1</v>
      </c>
      <c r="AK290" s="70">
        <f t="shared" si="178"/>
        <v>2603.3999999999996</v>
      </c>
      <c r="AL290" s="72">
        <f t="shared" si="179"/>
        <v>7376.2999999999993</v>
      </c>
      <c r="AM290" s="74">
        <f t="shared" si="180"/>
        <v>5640.7000000000007</v>
      </c>
      <c r="AO290" s="74">
        <f t="shared" si="181"/>
        <v>916.01111111111118</v>
      </c>
      <c r="AP290" s="72">
        <f t="shared" si="182"/>
        <v>10992.133333333335</v>
      </c>
      <c r="AQ290" s="73">
        <f t="shared" si="170"/>
        <v>10992.133333333335</v>
      </c>
      <c r="AR290" s="74">
        <f t="shared" si="183"/>
        <v>10992.133333333335</v>
      </c>
      <c r="AS290" s="74">
        <f t="shared" si="184"/>
        <v>1832.0222222222226</v>
      </c>
      <c r="AT290" s="73"/>
      <c r="AU290" s="73"/>
      <c r="AW290" s="75">
        <f t="shared" ref="AW290:AW353" si="190">(AA290-Z290)*AD290</f>
        <v>2603.3999999999996</v>
      </c>
      <c r="AX290" s="76">
        <f t="shared" si="187"/>
        <v>9979.6999999999989</v>
      </c>
      <c r="AY290" s="77">
        <f t="shared" si="185"/>
        <v>3037.3000000000011</v>
      </c>
      <c r="AZ290" s="75">
        <f t="shared" si="166"/>
        <v>1084.75</v>
      </c>
      <c r="BA290" s="76">
        <f t="shared" si="188"/>
        <v>11064.449999999999</v>
      </c>
      <c r="BB290" s="77">
        <f t="shared" si="167"/>
        <v>1952.5500000000011</v>
      </c>
    </row>
    <row r="291" spans="1:54" s="5" customFormat="1" ht="12.75">
      <c r="A291" s="144">
        <v>8</v>
      </c>
      <c r="B291" s="67" t="s">
        <v>183</v>
      </c>
      <c r="C291" s="83">
        <v>82</v>
      </c>
      <c r="D291" s="83" t="s">
        <v>62</v>
      </c>
      <c r="E291" s="67" t="s">
        <v>256</v>
      </c>
      <c r="F291" s="67" t="s">
        <v>87</v>
      </c>
      <c r="G291" s="67">
        <v>75022526</v>
      </c>
      <c r="H291" s="67" t="s">
        <v>65</v>
      </c>
      <c r="I291" s="83" t="s">
        <v>117</v>
      </c>
      <c r="J291" s="83"/>
      <c r="K291" s="84">
        <v>42461</v>
      </c>
      <c r="L291" s="65">
        <v>42613</v>
      </c>
      <c r="M291" s="65">
        <f t="shared" si="171"/>
        <v>45535</v>
      </c>
      <c r="N291" s="65">
        <v>42614</v>
      </c>
      <c r="O291" s="158" t="str">
        <f t="shared" si="168"/>
        <v>1</v>
      </c>
      <c r="P291" s="66">
        <f>+DATEDIF([1]Curico!O$5,M291,"m")</f>
        <v>90</v>
      </c>
      <c r="Q291" s="162" t="str">
        <f>IF(R291=P291,"C",IF(P291+24=R291,"C24","T"))</f>
        <v>T</v>
      </c>
      <c r="R291" s="66"/>
      <c r="S291" s="67">
        <v>60</v>
      </c>
      <c r="T291" s="87">
        <v>13017</v>
      </c>
      <c r="U291" s="69">
        <v>3</v>
      </c>
      <c r="V291" s="69">
        <v>2017</v>
      </c>
      <c r="W291" s="71"/>
      <c r="X291" s="71">
        <f>+([1]Curico!$D$3-V291)*12+[1]Curico!$C$3-U291+1</f>
        <v>10</v>
      </c>
      <c r="Y291" s="71">
        <f>+([1]Curico!D$5-V291)*12+[1]Curico!C$5-U291+1</f>
        <v>22</v>
      </c>
      <c r="Z291" s="70">
        <f t="shared" si="186"/>
        <v>34</v>
      </c>
      <c r="AA291" s="70">
        <f t="shared" si="186"/>
        <v>46</v>
      </c>
      <c r="AB291" s="70">
        <f t="shared" si="169"/>
        <v>51</v>
      </c>
      <c r="AC291" s="82">
        <f t="shared" si="165"/>
        <v>9</v>
      </c>
      <c r="AD291" s="69">
        <f t="shared" si="172"/>
        <v>216.95</v>
      </c>
      <c r="AE291" s="71">
        <f t="shared" si="189"/>
        <v>0</v>
      </c>
      <c r="AF291" s="72">
        <f t="shared" si="173"/>
        <v>2169.5</v>
      </c>
      <c r="AG291" s="71">
        <f t="shared" si="174"/>
        <v>2169.5</v>
      </c>
      <c r="AH291" s="71">
        <f t="shared" si="175"/>
        <v>2603.3999999999996</v>
      </c>
      <c r="AI291" s="70">
        <f t="shared" si="176"/>
        <v>4772.8999999999996</v>
      </c>
      <c r="AJ291" s="70">
        <f t="shared" si="177"/>
        <v>8244.1</v>
      </c>
      <c r="AK291" s="70">
        <f t="shared" si="178"/>
        <v>2603.3999999999996</v>
      </c>
      <c r="AL291" s="72">
        <f t="shared" si="179"/>
        <v>7376.2999999999993</v>
      </c>
      <c r="AM291" s="74">
        <f t="shared" si="180"/>
        <v>5640.7000000000007</v>
      </c>
      <c r="AO291" s="74">
        <f t="shared" si="181"/>
        <v>916.01111111111118</v>
      </c>
      <c r="AP291" s="72">
        <f t="shared" si="182"/>
        <v>10992.133333333335</v>
      </c>
      <c r="AQ291" s="73">
        <f t="shared" si="170"/>
        <v>10992.133333333335</v>
      </c>
      <c r="AR291" s="74">
        <f t="shared" si="183"/>
        <v>10992.133333333335</v>
      </c>
      <c r="AS291" s="74">
        <f t="shared" si="184"/>
        <v>1832.0222222222226</v>
      </c>
      <c r="AT291" s="73"/>
      <c r="AU291" s="73"/>
      <c r="AW291" s="75">
        <f t="shared" si="190"/>
        <v>2603.3999999999996</v>
      </c>
      <c r="AX291" s="76">
        <f t="shared" si="187"/>
        <v>9979.6999999999989</v>
      </c>
      <c r="AY291" s="77">
        <f t="shared" si="185"/>
        <v>3037.3000000000011</v>
      </c>
      <c r="AZ291" s="75">
        <f t="shared" si="166"/>
        <v>1084.75</v>
      </c>
      <c r="BA291" s="76">
        <f t="shared" si="188"/>
        <v>11064.449999999999</v>
      </c>
      <c r="BB291" s="77">
        <f t="shared" si="167"/>
        <v>1952.5500000000011</v>
      </c>
    </row>
    <row r="292" spans="1:54" s="5" customFormat="1" ht="12.75">
      <c r="A292" s="144">
        <v>8</v>
      </c>
      <c r="B292" s="67" t="s">
        <v>183</v>
      </c>
      <c r="C292" s="83">
        <v>82</v>
      </c>
      <c r="D292" s="83" t="s">
        <v>62</v>
      </c>
      <c r="E292" s="67" t="s">
        <v>257</v>
      </c>
      <c r="F292" s="67" t="s">
        <v>87</v>
      </c>
      <c r="G292" s="67">
        <v>75022526</v>
      </c>
      <c r="H292" s="67" t="s">
        <v>65</v>
      </c>
      <c r="I292" s="83" t="s">
        <v>117</v>
      </c>
      <c r="J292" s="83"/>
      <c r="K292" s="84">
        <v>42461</v>
      </c>
      <c r="L292" s="65">
        <v>42613</v>
      </c>
      <c r="M292" s="65">
        <f t="shared" si="171"/>
        <v>45535</v>
      </c>
      <c r="N292" s="65">
        <v>42614</v>
      </c>
      <c r="O292" s="158" t="str">
        <f t="shared" si="168"/>
        <v>1</v>
      </c>
      <c r="P292" s="66">
        <f>+DATEDIF([1]Curico!O$5,M292,"m")</f>
        <v>90</v>
      </c>
      <c r="Q292" s="162" t="str">
        <f>IF(R292=P292,"C",IF(P292+24=R292,"C24","T"))</f>
        <v>T</v>
      </c>
      <c r="R292" s="66"/>
      <c r="S292" s="67">
        <v>60</v>
      </c>
      <c r="T292" s="87">
        <v>1933</v>
      </c>
      <c r="U292" s="69">
        <v>3</v>
      </c>
      <c r="V292" s="69">
        <v>2017</v>
      </c>
      <c r="W292" s="71"/>
      <c r="X292" s="71">
        <f>+([1]Curico!$D$3-V292)*12+[1]Curico!$C$3-U292+1</f>
        <v>10</v>
      </c>
      <c r="Y292" s="71">
        <f>+([1]Curico!D$5-V292)*12+[1]Curico!C$5-U292+1</f>
        <v>22</v>
      </c>
      <c r="Z292" s="70">
        <f t="shared" si="186"/>
        <v>34</v>
      </c>
      <c r="AA292" s="70">
        <f t="shared" si="186"/>
        <v>46</v>
      </c>
      <c r="AB292" s="70">
        <f t="shared" si="169"/>
        <v>51</v>
      </c>
      <c r="AC292" s="82">
        <f t="shared" si="165"/>
        <v>9</v>
      </c>
      <c r="AD292" s="69">
        <f t="shared" si="172"/>
        <v>32.216666666666669</v>
      </c>
      <c r="AE292" s="71">
        <f t="shared" si="189"/>
        <v>0</v>
      </c>
      <c r="AF292" s="72">
        <f t="shared" si="173"/>
        <v>322.16666666666669</v>
      </c>
      <c r="AG292" s="71">
        <f t="shared" si="174"/>
        <v>322.16666666666669</v>
      </c>
      <c r="AH292" s="71">
        <f t="shared" si="175"/>
        <v>386.6</v>
      </c>
      <c r="AI292" s="70">
        <f t="shared" si="176"/>
        <v>708.76666666666665</v>
      </c>
      <c r="AJ292" s="70">
        <f t="shared" si="177"/>
        <v>1224.2333333333333</v>
      </c>
      <c r="AK292" s="70">
        <f t="shared" si="178"/>
        <v>386.6</v>
      </c>
      <c r="AL292" s="72">
        <f t="shared" si="179"/>
        <v>1095.3666666666668</v>
      </c>
      <c r="AM292" s="74">
        <f t="shared" si="180"/>
        <v>837.63333333333321</v>
      </c>
      <c r="AO292" s="74">
        <f t="shared" si="181"/>
        <v>136.02592592592592</v>
      </c>
      <c r="AP292" s="72">
        <f t="shared" si="182"/>
        <v>1632.3111111111111</v>
      </c>
      <c r="AQ292" s="73">
        <f t="shared" si="170"/>
        <v>1632.3111111111111</v>
      </c>
      <c r="AR292" s="74">
        <f t="shared" si="183"/>
        <v>1632.3111111111111</v>
      </c>
      <c r="AS292" s="74">
        <f t="shared" si="184"/>
        <v>272.05185185185184</v>
      </c>
      <c r="AT292" s="73"/>
      <c r="AU292" s="73"/>
      <c r="AW292" s="75">
        <f t="shared" si="190"/>
        <v>386.6</v>
      </c>
      <c r="AX292" s="76">
        <f t="shared" si="187"/>
        <v>1481.9666666666667</v>
      </c>
      <c r="AY292" s="77">
        <f t="shared" si="185"/>
        <v>451.0333333333333</v>
      </c>
      <c r="AZ292" s="75">
        <f t="shared" si="166"/>
        <v>161.08333333333334</v>
      </c>
      <c r="BA292" s="76">
        <f t="shared" si="188"/>
        <v>1643.05</v>
      </c>
      <c r="BB292" s="77">
        <f t="shared" si="167"/>
        <v>289.95000000000005</v>
      </c>
    </row>
    <row r="293" spans="1:54" s="5" customFormat="1" ht="12.75">
      <c r="A293" s="144">
        <v>8</v>
      </c>
      <c r="B293" s="67" t="s">
        <v>183</v>
      </c>
      <c r="C293" s="83">
        <v>82</v>
      </c>
      <c r="D293" s="83" t="s">
        <v>62</v>
      </c>
      <c r="E293" s="67" t="s">
        <v>258</v>
      </c>
      <c r="F293" s="67" t="s">
        <v>87</v>
      </c>
      <c r="G293" s="67">
        <v>75022526</v>
      </c>
      <c r="H293" s="67" t="s">
        <v>65</v>
      </c>
      <c r="I293" s="83" t="s">
        <v>117</v>
      </c>
      <c r="J293" s="83"/>
      <c r="K293" s="84">
        <v>42461</v>
      </c>
      <c r="L293" s="65">
        <v>42613</v>
      </c>
      <c r="M293" s="65">
        <f t="shared" si="171"/>
        <v>45535</v>
      </c>
      <c r="N293" s="65">
        <v>42614</v>
      </c>
      <c r="O293" s="158" t="str">
        <f t="shared" si="168"/>
        <v>1</v>
      </c>
      <c r="P293" s="66">
        <f>+DATEDIF([1]Curico!O$5,M293,"m")</f>
        <v>90</v>
      </c>
      <c r="Q293" s="162" t="str">
        <f>IF(R293=P293,"C",IF(P293+24=R293,"C24","T"))</f>
        <v>T</v>
      </c>
      <c r="R293" s="66"/>
      <c r="S293" s="67">
        <v>60</v>
      </c>
      <c r="T293" s="87">
        <v>1252</v>
      </c>
      <c r="U293" s="69">
        <v>3</v>
      </c>
      <c r="V293" s="69">
        <v>2017</v>
      </c>
      <c r="W293" s="71"/>
      <c r="X293" s="71">
        <f>+([1]Curico!$D$3-V293)*12+[1]Curico!$C$3-U293+1</f>
        <v>10</v>
      </c>
      <c r="Y293" s="71">
        <f>+([1]Curico!D$5-V293)*12+[1]Curico!C$5-U293+1</f>
        <v>22</v>
      </c>
      <c r="Z293" s="70">
        <f t="shared" si="186"/>
        <v>34</v>
      </c>
      <c r="AA293" s="70">
        <f t="shared" si="186"/>
        <v>46</v>
      </c>
      <c r="AB293" s="70">
        <f t="shared" si="169"/>
        <v>51</v>
      </c>
      <c r="AC293" s="82">
        <f t="shared" si="165"/>
        <v>9</v>
      </c>
      <c r="AD293" s="69">
        <f t="shared" si="172"/>
        <v>20.866666666666667</v>
      </c>
      <c r="AE293" s="71">
        <f t="shared" si="189"/>
        <v>0</v>
      </c>
      <c r="AF293" s="72">
        <f t="shared" si="173"/>
        <v>208.66666666666669</v>
      </c>
      <c r="AG293" s="71">
        <f t="shared" si="174"/>
        <v>208.66666666666669</v>
      </c>
      <c r="AH293" s="71">
        <f t="shared" si="175"/>
        <v>250.4</v>
      </c>
      <c r="AI293" s="70">
        <f t="shared" si="176"/>
        <v>459.06666666666672</v>
      </c>
      <c r="AJ293" s="70">
        <f t="shared" si="177"/>
        <v>792.93333333333328</v>
      </c>
      <c r="AK293" s="70">
        <f t="shared" si="178"/>
        <v>250.4</v>
      </c>
      <c r="AL293" s="72">
        <f t="shared" si="179"/>
        <v>709.4666666666667</v>
      </c>
      <c r="AM293" s="74">
        <f t="shared" si="180"/>
        <v>542.5333333333333</v>
      </c>
      <c r="AO293" s="74">
        <f t="shared" si="181"/>
        <v>88.103703703703701</v>
      </c>
      <c r="AP293" s="72">
        <f t="shared" si="182"/>
        <v>1057.2444444444445</v>
      </c>
      <c r="AQ293" s="73">
        <f t="shared" si="170"/>
        <v>1057.2444444444445</v>
      </c>
      <c r="AR293" s="74">
        <f t="shared" si="183"/>
        <v>1057.2444444444445</v>
      </c>
      <c r="AS293" s="74">
        <f t="shared" si="184"/>
        <v>176.20740740740743</v>
      </c>
      <c r="AT293" s="73"/>
      <c r="AU293" s="73"/>
      <c r="AW293" s="75">
        <f t="shared" si="190"/>
        <v>250.4</v>
      </c>
      <c r="AX293" s="76">
        <f t="shared" si="187"/>
        <v>959.86666666666667</v>
      </c>
      <c r="AY293" s="77">
        <f t="shared" si="185"/>
        <v>292.13333333333333</v>
      </c>
      <c r="AZ293" s="75">
        <f t="shared" si="166"/>
        <v>104.33333333333334</v>
      </c>
      <c r="BA293" s="76">
        <f t="shared" si="188"/>
        <v>1064.2</v>
      </c>
      <c r="BB293" s="77">
        <f t="shared" si="167"/>
        <v>187.79999999999995</v>
      </c>
    </row>
    <row r="294" spans="1:54" s="5" customFormat="1" ht="12.75">
      <c r="A294" s="144">
        <v>8</v>
      </c>
      <c r="B294" s="67" t="s">
        <v>183</v>
      </c>
      <c r="C294" s="83">
        <v>84</v>
      </c>
      <c r="D294" s="83" t="s">
        <v>62</v>
      </c>
      <c r="E294" s="67" t="s">
        <v>259</v>
      </c>
      <c r="F294" s="67" t="s">
        <v>260</v>
      </c>
      <c r="G294" s="67">
        <v>371</v>
      </c>
      <c r="H294" s="67" t="s">
        <v>65</v>
      </c>
      <c r="I294" s="83" t="s">
        <v>117</v>
      </c>
      <c r="J294" s="83"/>
      <c r="K294" s="84">
        <v>42464</v>
      </c>
      <c r="L294" s="65">
        <v>42613</v>
      </c>
      <c r="M294" s="65">
        <f t="shared" si="171"/>
        <v>45535</v>
      </c>
      <c r="N294" s="65">
        <v>42614</v>
      </c>
      <c r="O294" s="158" t="str">
        <f t="shared" si="168"/>
        <v>1</v>
      </c>
      <c r="P294" s="66">
        <f>+DATEDIF([1]Curico!O$5,M294,"m")</f>
        <v>90</v>
      </c>
      <c r="Q294" s="162" t="str">
        <f>IF(R294=P294,"C",IF(P294+24=R294,"C24","T"))</f>
        <v>T</v>
      </c>
      <c r="R294" s="66"/>
      <c r="S294" s="67">
        <v>60</v>
      </c>
      <c r="T294" s="87">
        <v>17900</v>
      </c>
      <c r="U294" s="69">
        <v>3</v>
      </c>
      <c r="V294" s="69">
        <v>2017</v>
      </c>
      <c r="W294" s="71"/>
      <c r="X294" s="71">
        <f>+([1]Curico!$D$3-V294)*12+[1]Curico!$C$3-U294+1</f>
        <v>10</v>
      </c>
      <c r="Y294" s="71">
        <f>+([1]Curico!D$5-V294)*12+[1]Curico!C$5-U294+1</f>
        <v>22</v>
      </c>
      <c r="Z294" s="70">
        <f t="shared" si="186"/>
        <v>34</v>
      </c>
      <c r="AA294" s="70">
        <f t="shared" si="186"/>
        <v>46</v>
      </c>
      <c r="AB294" s="70">
        <f t="shared" si="169"/>
        <v>51</v>
      </c>
      <c r="AC294" s="82">
        <f t="shared" si="165"/>
        <v>9</v>
      </c>
      <c r="AD294" s="69">
        <f t="shared" si="172"/>
        <v>298.33333333333331</v>
      </c>
      <c r="AE294" s="71">
        <f t="shared" si="189"/>
        <v>0</v>
      </c>
      <c r="AF294" s="72">
        <f t="shared" si="173"/>
        <v>2983.333333333333</v>
      </c>
      <c r="AG294" s="71">
        <f t="shared" si="174"/>
        <v>2983.333333333333</v>
      </c>
      <c r="AH294" s="71">
        <f t="shared" si="175"/>
        <v>3580</v>
      </c>
      <c r="AI294" s="70">
        <f t="shared" si="176"/>
        <v>6563.333333333333</v>
      </c>
      <c r="AJ294" s="70">
        <f t="shared" si="177"/>
        <v>11336.666666666668</v>
      </c>
      <c r="AK294" s="70">
        <f t="shared" si="178"/>
        <v>3580</v>
      </c>
      <c r="AL294" s="72">
        <f t="shared" si="179"/>
        <v>10143.333333333332</v>
      </c>
      <c r="AM294" s="74">
        <f t="shared" si="180"/>
        <v>7756.6666666666679</v>
      </c>
      <c r="AO294" s="74">
        <f t="shared" si="181"/>
        <v>1259.6296296296298</v>
      </c>
      <c r="AP294" s="72">
        <f t="shared" si="182"/>
        <v>15115.555555555558</v>
      </c>
      <c r="AQ294" s="73">
        <f t="shared" si="170"/>
        <v>15115.555555555558</v>
      </c>
      <c r="AR294" s="74">
        <f t="shared" si="183"/>
        <v>15115.555555555558</v>
      </c>
      <c r="AS294" s="74">
        <f t="shared" si="184"/>
        <v>2519.2592592592596</v>
      </c>
      <c r="AT294" s="73"/>
      <c r="AU294" s="73"/>
      <c r="AW294" s="75">
        <f t="shared" si="190"/>
        <v>3580</v>
      </c>
      <c r="AX294" s="76">
        <f t="shared" si="187"/>
        <v>13723.333333333332</v>
      </c>
      <c r="AY294" s="77">
        <f t="shared" si="185"/>
        <v>4176.6666666666679</v>
      </c>
      <c r="AZ294" s="75">
        <f t="shared" si="166"/>
        <v>1491.6666666666665</v>
      </c>
      <c r="BA294" s="76">
        <f t="shared" si="188"/>
        <v>15214.999999999998</v>
      </c>
      <c r="BB294" s="77">
        <f t="shared" si="167"/>
        <v>2685.0000000000018</v>
      </c>
    </row>
    <row r="295" spans="1:54" s="5" customFormat="1" ht="12.75">
      <c r="A295" s="144">
        <v>8</v>
      </c>
      <c r="B295" s="67" t="s">
        <v>183</v>
      </c>
      <c r="C295" s="83">
        <v>84</v>
      </c>
      <c r="D295" s="83" t="s">
        <v>62</v>
      </c>
      <c r="E295" s="67" t="s">
        <v>261</v>
      </c>
      <c r="F295" s="67" t="s">
        <v>260</v>
      </c>
      <c r="G295" s="67">
        <v>371</v>
      </c>
      <c r="H295" s="67" t="s">
        <v>65</v>
      </c>
      <c r="I295" s="83" t="s">
        <v>117</v>
      </c>
      <c r="J295" s="83"/>
      <c r="K295" s="84">
        <v>42464</v>
      </c>
      <c r="L295" s="65">
        <v>42613</v>
      </c>
      <c r="M295" s="65">
        <f t="shared" si="171"/>
        <v>45535</v>
      </c>
      <c r="N295" s="65">
        <v>42614</v>
      </c>
      <c r="O295" s="158" t="str">
        <f t="shared" si="168"/>
        <v>1</v>
      </c>
      <c r="P295" s="66">
        <f>+DATEDIF([1]Curico!O$5,M295,"m")</f>
        <v>90</v>
      </c>
      <c r="Q295" s="162" t="str">
        <f>IF(R295=P295,"C",IF(P295+24=R295,"C24","T"))</f>
        <v>T</v>
      </c>
      <c r="R295" s="66"/>
      <c r="S295" s="67">
        <v>60</v>
      </c>
      <c r="T295" s="87">
        <v>17900</v>
      </c>
      <c r="U295" s="69">
        <v>3</v>
      </c>
      <c r="V295" s="69">
        <v>2017</v>
      </c>
      <c r="W295" s="71"/>
      <c r="X295" s="71">
        <f>+([1]Curico!$D$3-V295)*12+[1]Curico!$C$3-U295+1</f>
        <v>10</v>
      </c>
      <c r="Y295" s="71">
        <f>+([1]Curico!D$5-V295)*12+[1]Curico!C$5-U295+1</f>
        <v>22</v>
      </c>
      <c r="Z295" s="70">
        <f t="shared" si="186"/>
        <v>34</v>
      </c>
      <c r="AA295" s="70">
        <f t="shared" si="186"/>
        <v>46</v>
      </c>
      <c r="AB295" s="70">
        <f t="shared" si="169"/>
        <v>51</v>
      </c>
      <c r="AC295" s="82">
        <f t="shared" si="165"/>
        <v>9</v>
      </c>
      <c r="AD295" s="69">
        <f t="shared" si="172"/>
        <v>298.33333333333331</v>
      </c>
      <c r="AE295" s="71">
        <f t="shared" si="189"/>
        <v>0</v>
      </c>
      <c r="AF295" s="72">
        <f t="shared" si="173"/>
        <v>2983.333333333333</v>
      </c>
      <c r="AG295" s="71">
        <f t="shared" si="174"/>
        <v>2983.333333333333</v>
      </c>
      <c r="AH295" s="71">
        <f t="shared" si="175"/>
        <v>3580</v>
      </c>
      <c r="AI295" s="70">
        <f t="shared" si="176"/>
        <v>6563.333333333333</v>
      </c>
      <c r="AJ295" s="70">
        <f t="shared" si="177"/>
        <v>11336.666666666668</v>
      </c>
      <c r="AK295" s="70">
        <f t="shared" si="178"/>
        <v>3580</v>
      </c>
      <c r="AL295" s="72">
        <f t="shared" si="179"/>
        <v>10143.333333333332</v>
      </c>
      <c r="AM295" s="74">
        <f t="shared" si="180"/>
        <v>7756.6666666666679</v>
      </c>
      <c r="AO295" s="74">
        <f t="shared" si="181"/>
        <v>1259.6296296296298</v>
      </c>
      <c r="AP295" s="72">
        <f t="shared" si="182"/>
        <v>15115.555555555558</v>
      </c>
      <c r="AQ295" s="73">
        <f t="shared" si="170"/>
        <v>15115.555555555558</v>
      </c>
      <c r="AR295" s="74">
        <f t="shared" si="183"/>
        <v>15115.555555555558</v>
      </c>
      <c r="AS295" s="74">
        <f t="shared" si="184"/>
        <v>2519.2592592592596</v>
      </c>
      <c r="AT295" s="73"/>
      <c r="AU295" s="73"/>
      <c r="AW295" s="75">
        <f t="shared" si="190"/>
        <v>3580</v>
      </c>
      <c r="AX295" s="76">
        <f t="shared" si="187"/>
        <v>13723.333333333332</v>
      </c>
      <c r="AY295" s="77">
        <f t="shared" si="185"/>
        <v>4176.6666666666679</v>
      </c>
      <c r="AZ295" s="75">
        <f t="shared" si="166"/>
        <v>1491.6666666666665</v>
      </c>
      <c r="BA295" s="76">
        <f t="shared" si="188"/>
        <v>15214.999999999998</v>
      </c>
      <c r="BB295" s="77">
        <f t="shared" si="167"/>
        <v>2685.0000000000018</v>
      </c>
    </row>
    <row r="296" spans="1:54" s="5" customFormat="1" ht="12.75">
      <c r="A296" s="144">
        <v>8</v>
      </c>
      <c r="B296" s="67" t="s">
        <v>183</v>
      </c>
      <c r="C296" s="83">
        <v>84</v>
      </c>
      <c r="D296" s="83" t="s">
        <v>62</v>
      </c>
      <c r="E296" s="67" t="s">
        <v>262</v>
      </c>
      <c r="F296" s="67" t="s">
        <v>260</v>
      </c>
      <c r="G296" s="67">
        <v>371</v>
      </c>
      <c r="H296" s="67" t="s">
        <v>65</v>
      </c>
      <c r="I296" s="83" t="s">
        <v>117</v>
      </c>
      <c r="J296" s="83"/>
      <c r="K296" s="84">
        <v>42464</v>
      </c>
      <c r="L296" s="65">
        <v>42613</v>
      </c>
      <c r="M296" s="65">
        <f t="shared" si="171"/>
        <v>45535</v>
      </c>
      <c r="N296" s="65">
        <v>42614</v>
      </c>
      <c r="O296" s="158" t="str">
        <f t="shared" si="168"/>
        <v>1</v>
      </c>
      <c r="P296" s="66">
        <f>+DATEDIF([1]Curico!O$5,M296,"m")</f>
        <v>90</v>
      </c>
      <c r="Q296" s="162" t="str">
        <f>IF(R296=P296,"C",IF(P296+24=R296,"C24","T"))</f>
        <v>T</v>
      </c>
      <c r="R296" s="66"/>
      <c r="S296" s="67">
        <v>60</v>
      </c>
      <c r="T296" s="87">
        <v>17900</v>
      </c>
      <c r="U296" s="69">
        <v>3</v>
      </c>
      <c r="V296" s="69">
        <v>2017</v>
      </c>
      <c r="W296" s="71"/>
      <c r="X296" s="71">
        <f>+([1]Curico!$D$3-V296)*12+[1]Curico!$C$3-U296+1</f>
        <v>10</v>
      </c>
      <c r="Y296" s="71">
        <f>+([1]Curico!D$5-V296)*12+[1]Curico!C$5-U296+1</f>
        <v>22</v>
      </c>
      <c r="Z296" s="70">
        <f t="shared" si="186"/>
        <v>34</v>
      </c>
      <c r="AA296" s="70">
        <f t="shared" si="186"/>
        <v>46</v>
      </c>
      <c r="AB296" s="70">
        <f t="shared" si="169"/>
        <v>51</v>
      </c>
      <c r="AC296" s="82">
        <f t="shared" si="165"/>
        <v>9</v>
      </c>
      <c r="AD296" s="69">
        <f t="shared" si="172"/>
        <v>298.33333333333331</v>
      </c>
      <c r="AE296" s="71">
        <f t="shared" si="189"/>
        <v>0</v>
      </c>
      <c r="AF296" s="72">
        <f t="shared" si="173"/>
        <v>2983.333333333333</v>
      </c>
      <c r="AG296" s="71">
        <f t="shared" si="174"/>
        <v>2983.333333333333</v>
      </c>
      <c r="AH296" s="71">
        <f t="shared" si="175"/>
        <v>3580</v>
      </c>
      <c r="AI296" s="70">
        <f t="shared" si="176"/>
        <v>6563.333333333333</v>
      </c>
      <c r="AJ296" s="70">
        <f t="shared" si="177"/>
        <v>11336.666666666668</v>
      </c>
      <c r="AK296" s="70">
        <f t="shared" si="178"/>
        <v>3580</v>
      </c>
      <c r="AL296" s="72">
        <f t="shared" si="179"/>
        <v>10143.333333333332</v>
      </c>
      <c r="AM296" s="74">
        <f t="shared" si="180"/>
        <v>7756.6666666666679</v>
      </c>
      <c r="AO296" s="74">
        <f t="shared" si="181"/>
        <v>1259.6296296296298</v>
      </c>
      <c r="AP296" s="72">
        <f t="shared" si="182"/>
        <v>15115.555555555558</v>
      </c>
      <c r="AQ296" s="73">
        <f t="shared" si="170"/>
        <v>15115.555555555558</v>
      </c>
      <c r="AR296" s="74">
        <f t="shared" si="183"/>
        <v>15115.555555555558</v>
      </c>
      <c r="AS296" s="74">
        <f t="shared" si="184"/>
        <v>2519.2592592592596</v>
      </c>
      <c r="AT296" s="73"/>
      <c r="AU296" s="73"/>
      <c r="AW296" s="75">
        <f t="shared" si="190"/>
        <v>3580</v>
      </c>
      <c r="AX296" s="76">
        <f t="shared" si="187"/>
        <v>13723.333333333332</v>
      </c>
      <c r="AY296" s="77">
        <f t="shared" si="185"/>
        <v>4176.6666666666679</v>
      </c>
      <c r="AZ296" s="75">
        <f t="shared" si="166"/>
        <v>1491.6666666666665</v>
      </c>
      <c r="BA296" s="76">
        <f t="shared" si="188"/>
        <v>15214.999999999998</v>
      </c>
      <c r="BB296" s="77">
        <f t="shared" si="167"/>
        <v>2685.0000000000018</v>
      </c>
    </row>
    <row r="297" spans="1:54" s="5" customFormat="1" ht="12.75">
      <c r="A297" s="144">
        <v>8</v>
      </c>
      <c r="B297" s="67" t="s">
        <v>183</v>
      </c>
      <c r="C297" s="83">
        <v>84</v>
      </c>
      <c r="D297" s="83" t="s">
        <v>62</v>
      </c>
      <c r="E297" s="67" t="s">
        <v>263</v>
      </c>
      <c r="F297" s="67" t="s">
        <v>260</v>
      </c>
      <c r="G297" s="67">
        <v>371</v>
      </c>
      <c r="H297" s="67" t="s">
        <v>65</v>
      </c>
      <c r="I297" s="83" t="s">
        <v>117</v>
      </c>
      <c r="J297" s="83"/>
      <c r="K297" s="84">
        <v>42464</v>
      </c>
      <c r="L297" s="65">
        <v>42613</v>
      </c>
      <c r="M297" s="65">
        <f t="shared" si="171"/>
        <v>45535</v>
      </c>
      <c r="N297" s="65">
        <v>42614</v>
      </c>
      <c r="O297" s="158" t="str">
        <f t="shared" si="168"/>
        <v>1</v>
      </c>
      <c r="P297" s="66">
        <f>+DATEDIF([1]Curico!O$5,M297,"m")</f>
        <v>90</v>
      </c>
      <c r="Q297" s="162" t="str">
        <f>IF(R297=P297,"C",IF(P297+24=R297,"C24","T"))</f>
        <v>T</v>
      </c>
      <c r="R297" s="66"/>
      <c r="S297" s="67">
        <v>60</v>
      </c>
      <c r="T297" s="87">
        <v>17900</v>
      </c>
      <c r="U297" s="69">
        <v>3</v>
      </c>
      <c r="V297" s="69">
        <v>2017</v>
      </c>
      <c r="W297" s="71"/>
      <c r="X297" s="71">
        <f>+([1]Curico!$D$3-V297)*12+[1]Curico!$C$3-U297+1</f>
        <v>10</v>
      </c>
      <c r="Y297" s="71">
        <f>+([1]Curico!D$5-V297)*12+[1]Curico!C$5-U297+1</f>
        <v>22</v>
      </c>
      <c r="Z297" s="70">
        <f t="shared" si="186"/>
        <v>34</v>
      </c>
      <c r="AA297" s="70">
        <f t="shared" si="186"/>
        <v>46</v>
      </c>
      <c r="AB297" s="70">
        <f t="shared" si="169"/>
        <v>51</v>
      </c>
      <c r="AC297" s="82">
        <f t="shared" si="165"/>
        <v>9</v>
      </c>
      <c r="AD297" s="69">
        <f t="shared" si="172"/>
        <v>298.33333333333331</v>
      </c>
      <c r="AE297" s="71">
        <f t="shared" si="189"/>
        <v>0</v>
      </c>
      <c r="AF297" s="72">
        <f t="shared" si="173"/>
        <v>2983.333333333333</v>
      </c>
      <c r="AG297" s="71">
        <f t="shared" si="174"/>
        <v>2983.333333333333</v>
      </c>
      <c r="AH297" s="71">
        <f t="shared" si="175"/>
        <v>3580</v>
      </c>
      <c r="AI297" s="70">
        <f t="shared" si="176"/>
        <v>6563.333333333333</v>
      </c>
      <c r="AJ297" s="70">
        <f t="shared" si="177"/>
        <v>11336.666666666668</v>
      </c>
      <c r="AK297" s="70">
        <f t="shared" si="178"/>
        <v>3580</v>
      </c>
      <c r="AL297" s="72">
        <f t="shared" si="179"/>
        <v>10143.333333333332</v>
      </c>
      <c r="AM297" s="74">
        <f t="shared" si="180"/>
        <v>7756.6666666666679</v>
      </c>
      <c r="AO297" s="74">
        <f t="shared" si="181"/>
        <v>1259.6296296296298</v>
      </c>
      <c r="AP297" s="72">
        <f t="shared" si="182"/>
        <v>15115.555555555558</v>
      </c>
      <c r="AQ297" s="73">
        <f t="shared" si="170"/>
        <v>15115.555555555558</v>
      </c>
      <c r="AR297" s="74">
        <f t="shared" si="183"/>
        <v>15115.555555555558</v>
      </c>
      <c r="AS297" s="74">
        <f t="shared" si="184"/>
        <v>2519.2592592592596</v>
      </c>
      <c r="AT297" s="73"/>
      <c r="AU297" s="73"/>
      <c r="AW297" s="75">
        <f t="shared" si="190"/>
        <v>3580</v>
      </c>
      <c r="AX297" s="76">
        <f t="shared" si="187"/>
        <v>13723.333333333332</v>
      </c>
      <c r="AY297" s="77">
        <f t="shared" si="185"/>
        <v>4176.6666666666679</v>
      </c>
      <c r="AZ297" s="75">
        <f t="shared" si="166"/>
        <v>1491.6666666666665</v>
      </c>
      <c r="BA297" s="76">
        <f t="shared" si="188"/>
        <v>15214.999999999998</v>
      </c>
      <c r="BB297" s="77">
        <f t="shared" si="167"/>
        <v>2685.0000000000018</v>
      </c>
    </row>
    <row r="298" spans="1:54" s="5" customFormat="1" ht="12.75">
      <c r="A298" s="144">
        <v>8</v>
      </c>
      <c r="B298" s="67" t="s">
        <v>183</v>
      </c>
      <c r="C298" s="83">
        <v>84</v>
      </c>
      <c r="D298" s="83" t="s">
        <v>62</v>
      </c>
      <c r="E298" s="67" t="s">
        <v>264</v>
      </c>
      <c r="F298" s="67" t="s">
        <v>260</v>
      </c>
      <c r="G298" s="67">
        <v>371</v>
      </c>
      <c r="H298" s="67" t="s">
        <v>65</v>
      </c>
      <c r="I298" s="83" t="s">
        <v>117</v>
      </c>
      <c r="J298" s="83"/>
      <c r="K298" s="84">
        <v>42464</v>
      </c>
      <c r="L298" s="65">
        <v>42613</v>
      </c>
      <c r="M298" s="65">
        <f t="shared" si="171"/>
        <v>45535</v>
      </c>
      <c r="N298" s="65">
        <v>42614</v>
      </c>
      <c r="O298" s="158" t="str">
        <f t="shared" si="168"/>
        <v>1</v>
      </c>
      <c r="P298" s="66">
        <f>+DATEDIF([1]Curico!O$5,M298,"m")</f>
        <v>90</v>
      </c>
      <c r="Q298" s="162" t="str">
        <f>IF(R298=P298,"C",IF(P298+24=R298,"C24","T"))</f>
        <v>T</v>
      </c>
      <c r="R298" s="66"/>
      <c r="S298" s="67">
        <v>60</v>
      </c>
      <c r="T298" s="87">
        <v>17900</v>
      </c>
      <c r="U298" s="69">
        <v>3</v>
      </c>
      <c r="V298" s="69">
        <v>2017</v>
      </c>
      <c r="W298" s="71"/>
      <c r="X298" s="71">
        <f>+([1]Curico!$D$3-V298)*12+[1]Curico!$C$3-U298+1</f>
        <v>10</v>
      </c>
      <c r="Y298" s="71">
        <f>+([1]Curico!D$5-V298)*12+[1]Curico!C$5-U298+1</f>
        <v>22</v>
      </c>
      <c r="Z298" s="70">
        <f t="shared" si="186"/>
        <v>34</v>
      </c>
      <c r="AA298" s="70">
        <f t="shared" si="186"/>
        <v>46</v>
      </c>
      <c r="AB298" s="70">
        <f t="shared" si="169"/>
        <v>51</v>
      </c>
      <c r="AC298" s="82">
        <f t="shared" si="165"/>
        <v>9</v>
      </c>
      <c r="AD298" s="69">
        <f t="shared" si="172"/>
        <v>298.33333333333331</v>
      </c>
      <c r="AE298" s="71">
        <f t="shared" si="189"/>
        <v>0</v>
      </c>
      <c r="AF298" s="72">
        <f t="shared" si="173"/>
        <v>2983.333333333333</v>
      </c>
      <c r="AG298" s="71">
        <f t="shared" si="174"/>
        <v>2983.333333333333</v>
      </c>
      <c r="AH298" s="71">
        <f t="shared" si="175"/>
        <v>3580</v>
      </c>
      <c r="AI298" s="70">
        <f t="shared" si="176"/>
        <v>6563.333333333333</v>
      </c>
      <c r="AJ298" s="70">
        <f t="shared" si="177"/>
        <v>11336.666666666668</v>
      </c>
      <c r="AK298" s="70">
        <f t="shared" si="178"/>
        <v>3580</v>
      </c>
      <c r="AL298" s="72">
        <f t="shared" si="179"/>
        <v>10143.333333333332</v>
      </c>
      <c r="AM298" s="74">
        <f t="shared" si="180"/>
        <v>7756.6666666666679</v>
      </c>
      <c r="AO298" s="74">
        <f t="shared" si="181"/>
        <v>1259.6296296296298</v>
      </c>
      <c r="AP298" s="72">
        <f t="shared" si="182"/>
        <v>15115.555555555558</v>
      </c>
      <c r="AQ298" s="73">
        <f t="shared" si="170"/>
        <v>15115.555555555558</v>
      </c>
      <c r="AR298" s="74">
        <f t="shared" si="183"/>
        <v>15115.555555555558</v>
      </c>
      <c r="AS298" s="74">
        <f t="shared" si="184"/>
        <v>2519.2592592592596</v>
      </c>
      <c r="AT298" s="73"/>
      <c r="AU298" s="73"/>
      <c r="AW298" s="75">
        <f t="shared" si="190"/>
        <v>3580</v>
      </c>
      <c r="AX298" s="76">
        <f t="shared" si="187"/>
        <v>13723.333333333332</v>
      </c>
      <c r="AY298" s="77">
        <f t="shared" si="185"/>
        <v>4176.6666666666679</v>
      </c>
      <c r="AZ298" s="75">
        <f t="shared" si="166"/>
        <v>1491.6666666666665</v>
      </c>
      <c r="BA298" s="76">
        <f t="shared" si="188"/>
        <v>15214.999999999998</v>
      </c>
      <c r="BB298" s="77">
        <f t="shared" si="167"/>
        <v>2685.0000000000018</v>
      </c>
    </row>
    <row r="299" spans="1:54" s="5" customFormat="1" ht="12.75">
      <c r="A299" s="144">
        <v>8</v>
      </c>
      <c r="B299" s="67" t="s">
        <v>183</v>
      </c>
      <c r="C299" s="83">
        <v>84</v>
      </c>
      <c r="D299" s="83" t="s">
        <v>62</v>
      </c>
      <c r="E299" s="67" t="s">
        <v>265</v>
      </c>
      <c r="F299" s="67" t="s">
        <v>260</v>
      </c>
      <c r="G299" s="67">
        <v>371</v>
      </c>
      <c r="H299" s="67" t="s">
        <v>65</v>
      </c>
      <c r="I299" s="83" t="s">
        <v>117</v>
      </c>
      <c r="J299" s="83"/>
      <c r="K299" s="84">
        <v>42464</v>
      </c>
      <c r="L299" s="65">
        <v>42613</v>
      </c>
      <c r="M299" s="65">
        <f t="shared" si="171"/>
        <v>45535</v>
      </c>
      <c r="N299" s="65">
        <v>42614</v>
      </c>
      <c r="O299" s="158" t="str">
        <f t="shared" si="168"/>
        <v>1</v>
      </c>
      <c r="P299" s="66">
        <f>+DATEDIF([1]Curico!O$5,M299,"m")</f>
        <v>90</v>
      </c>
      <c r="Q299" s="162" t="str">
        <f>IF(R299=P299,"C",IF(P299+24=R299,"C24","T"))</f>
        <v>T</v>
      </c>
      <c r="R299" s="66"/>
      <c r="S299" s="67">
        <v>60</v>
      </c>
      <c r="T299" s="87">
        <v>17900</v>
      </c>
      <c r="U299" s="69">
        <v>3</v>
      </c>
      <c r="V299" s="69">
        <v>2017</v>
      </c>
      <c r="W299" s="71"/>
      <c r="X299" s="71">
        <f>+([1]Curico!$D$3-V299)*12+[1]Curico!$C$3-U299+1</f>
        <v>10</v>
      </c>
      <c r="Y299" s="71">
        <f>+([1]Curico!D$5-V299)*12+[1]Curico!C$5-U299+1</f>
        <v>22</v>
      </c>
      <c r="Z299" s="70">
        <f t="shared" si="186"/>
        <v>34</v>
      </c>
      <c r="AA299" s="70">
        <f t="shared" si="186"/>
        <v>46</v>
      </c>
      <c r="AB299" s="70">
        <f t="shared" si="169"/>
        <v>51</v>
      </c>
      <c r="AC299" s="82">
        <f t="shared" si="165"/>
        <v>9</v>
      </c>
      <c r="AD299" s="69">
        <f t="shared" si="172"/>
        <v>298.33333333333331</v>
      </c>
      <c r="AE299" s="71">
        <f t="shared" si="189"/>
        <v>0</v>
      </c>
      <c r="AF299" s="72">
        <f t="shared" si="173"/>
        <v>2983.333333333333</v>
      </c>
      <c r="AG299" s="71">
        <f t="shared" si="174"/>
        <v>2983.333333333333</v>
      </c>
      <c r="AH299" s="71">
        <f t="shared" si="175"/>
        <v>3580</v>
      </c>
      <c r="AI299" s="70">
        <f t="shared" si="176"/>
        <v>6563.333333333333</v>
      </c>
      <c r="AJ299" s="70">
        <f t="shared" si="177"/>
        <v>11336.666666666668</v>
      </c>
      <c r="AK299" s="70">
        <f t="shared" si="178"/>
        <v>3580</v>
      </c>
      <c r="AL299" s="72">
        <f t="shared" si="179"/>
        <v>10143.333333333332</v>
      </c>
      <c r="AM299" s="74">
        <f t="shared" si="180"/>
        <v>7756.6666666666679</v>
      </c>
      <c r="AO299" s="74">
        <f t="shared" si="181"/>
        <v>1259.6296296296298</v>
      </c>
      <c r="AP299" s="72">
        <f t="shared" si="182"/>
        <v>15115.555555555558</v>
      </c>
      <c r="AQ299" s="73">
        <f t="shared" si="170"/>
        <v>15115.555555555558</v>
      </c>
      <c r="AR299" s="74">
        <f t="shared" si="183"/>
        <v>15115.555555555558</v>
      </c>
      <c r="AS299" s="74">
        <f t="shared" si="184"/>
        <v>2519.2592592592596</v>
      </c>
      <c r="AT299" s="73"/>
      <c r="AU299" s="73"/>
      <c r="AW299" s="75">
        <f t="shared" si="190"/>
        <v>3580</v>
      </c>
      <c r="AX299" s="76">
        <f t="shared" si="187"/>
        <v>13723.333333333332</v>
      </c>
      <c r="AY299" s="77">
        <f t="shared" si="185"/>
        <v>4176.6666666666679</v>
      </c>
      <c r="AZ299" s="75">
        <f t="shared" si="166"/>
        <v>1491.6666666666665</v>
      </c>
      <c r="BA299" s="76">
        <f t="shared" si="188"/>
        <v>15214.999999999998</v>
      </c>
      <c r="BB299" s="77">
        <f t="shared" si="167"/>
        <v>2685.0000000000018</v>
      </c>
    </row>
    <row r="300" spans="1:54" s="5" customFormat="1" ht="12.75">
      <c r="A300" s="144">
        <v>8</v>
      </c>
      <c r="B300" s="67" t="s">
        <v>183</v>
      </c>
      <c r="C300" s="83">
        <v>84</v>
      </c>
      <c r="D300" s="83" t="s">
        <v>62</v>
      </c>
      <c r="E300" s="67" t="s">
        <v>266</v>
      </c>
      <c r="F300" s="67" t="s">
        <v>260</v>
      </c>
      <c r="G300" s="67">
        <v>371</v>
      </c>
      <c r="H300" s="67" t="s">
        <v>65</v>
      </c>
      <c r="I300" s="83" t="s">
        <v>117</v>
      </c>
      <c r="J300" s="83"/>
      <c r="K300" s="84">
        <v>42464</v>
      </c>
      <c r="L300" s="65">
        <v>42613</v>
      </c>
      <c r="M300" s="65">
        <f t="shared" si="171"/>
        <v>45535</v>
      </c>
      <c r="N300" s="65">
        <v>42614</v>
      </c>
      <c r="O300" s="158" t="str">
        <f t="shared" si="168"/>
        <v>1</v>
      </c>
      <c r="P300" s="66">
        <f>+DATEDIF([1]Curico!O$5,M300,"m")</f>
        <v>90</v>
      </c>
      <c r="Q300" s="162" t="str">
        <f>IF(R300=P300,"C",IF(P300+24=R300,"C24","T"))</f>
        <v>T</v>
      </c>
      <c r="R300" s="66"/>
      <c r="S300" s="67">
        <v>60</v>
      </c>
      <c r="T300" s="87">
        <v>17900</v>
      </c>
      <c r="U300" s="69">
        <v>3</v>
      </c>
      <c r="V300" s="69">
        <v>2017</v>
      </c>
      <c r="W300" s="71"/>
      <c r="X300" s="71">
        <f>+([1]Curico!$D$3-V300)*12+[1]Curico!$C$3-U300+1</f>
        <v>10</v>
      </c>
      <c r="Y300" s="71">
        <f>+([1]Curico!D$5-V300)*12+[1]Curico!C$5-U300+1</f>
        <v>22</v>
      </c>
      <c r="Z300" s="70">
        <f t="shared" si="186"/>
        <v>34</v>
      </c>
      <c r="AA300" s="70">
        <f t="shared" si="186"/>
        <v>46</v>
      </c>
      <c r="AB300" s="70">
        <f t="shared" si="169"/>
        <v>51</v>
      </c>
      <c r="AC300" s="82">
        <f t="shared" si="165"/>
        <v>9</v>
      </c>
      <c r="AD300" s="69">
        <f t="shared" si="172"/>
        <v>298.33333333333331</v>
      </c>
      <c r="AE300" s="71">
        <f t="shared" si="189"/>
        <v>0</v>
      </c>
      <c r="AF300" s="72">
        <f t="shared" si="173"/>
        <v>2983.333333333333</v>
      </c>
      <c r="AG300" s="71">
        <f t="shared" si="174"/>
        <v>2983.333333333333</v>
      </c>
      <c r="AH300" s="71">
        <f t="shared" si="175"/>
        <v>3580</v>
      </c>
      <c r="AI300" s="70">
        <f t="shared" si="176"/>
        <v>6563.333333333333</v>
      </c>
      <c r="AJ300" s="70">
        <f t="shared" si="177"/>
        <v>11336.666666666668</v>
      </c>
      <c r="AK300" s="70">
        <f t="shared" si="178"/>
        <v>3580</v>
      </c>
      <c r="AL300" s="72">
        <f t="shared" si="179"/>
        <v>10143.333333333332</v>
      </c>
      <c r="AM300" s="74">
        <f t="shared" si="180"/>
        <v>7756.6666666666679</v>
      </c>
      <c r="AO300" s="74">
        <f t="shared" si="181"/>
        <v>1259.6296296296298</v>
      </c>
      <c r="AP300" s="72">
        <f t="shared" si="182"/>
        <v>15115.555555555558</v>
      </c>
      <c r="AQ300" s="73">
        <f t="shared" si="170"/>
        <v>15115.555555555558</v>
      </c>
      <c r="AR300" s="74">
        <f t="shared" si="183"/>
        <v>15115.555555555558</v>
      </c>
      <c r="AS300" s="74">
        <f t="shared" si="184"/>
        <v>2519.2592592592596</v>
      </c>
      <c r="AT300" s="73"/>
      <c r="AU300" s="73"/>
      <c r="AW300" s="75">
        <f t="shared" si="190"/>
        <v>3580</v>
      </c>
      <c r="AX300" s="76">
        <f t="shared" si="187"/>
        <v>13723.333333333332</v>
      </c>
      <c r="AY300" s="77">
        <f t="shared" si="185"/>
        <v>4176.6666666666679</v>
      </c>
      <c r="AZ300" s="75">
        <f t="shared" si="166"/>
        <v>1491.6666666666665</v>
      </c>
      <c r="BA300" s="76">
        <f t="shared" si="188"/>
        <v>15214.999999999998</v>
      </c>
      <c r="BB300" s="77">
        <f t="shared" si="167"/>
        <v>2685.0000000000018</v>
      </c>
    </row>
    <row r="301" spans="1:54" s="5" customFormat="1" ht="12.75">
      <c r="A301" s="144">
        <v>8</v>
      </c>
      <c r="B301" s="67" t="s">
        <v>183</v>
      </c>
      <c r="C301" s="83">
        <v>84</v>
      </c>
      <c r="D301" s="83" t="s">
        <v>62</v>
      </c>
      <c r="E301" s="67" t="s">
        <v>267</v>
      </c>
      <c r="F301" s="67" t="s">
        <v>260</v>
      </c>
      <c r="G301" s="67">
        <v>371</v>
      </c>
      <c r="H301" s="67" t="s">
        <v>65</v>
      </c>
      <c r="I301" s="83" t="s">
        <v>117</v>
      </c>
      <c r="J301" s="83"/>
      <c r="K301" s="84">
        <v>42464</v>
      </c>
      <c r="L301" s="65">
        <v>42613</v>
      </c>
      <c r="M301" s="65">
        <f t="shared" si="171"/>
        <v>45535</v>
      </c>
      <c r="N301" s="65">
        <v>42614</v>
      </c>
      <c r="O301" s="158" t="str">
        <f t="shared" si="168"/>
        <v>1</v>
      </c>
      <c r="P301" s="66">
        <f>+DATEDIF([1]Curico!O$5,M301,"m")</f>
        <v>90</v>
      </c>
      <c r="Q301" s="162" t="str">
        <f>IF(R301=P301,"C",IF(P301+24=R301,"C24","T"))</f>
        <v>T</v>
      </c>
      <c r="R301" s="66"/>
      <c r="S301" s="67">
        <v>60</v>
      </c>
      <c r="T301" s="87">
        <v>17900</v>
      </c>
      <c r="U301" s="69">
        <v>3</v>
      </c>
      <c r="V301" s="69">
        <v>2017</v>
      </c>
      <c r="W301" s="71"/>
      <c r="X301" s="71">
        <f>+([1]Curico!$D$3-V301)*12+[1]Curico!$C$3-U301+1</f>
        <v>10</v>
      </c>
      <c r="Y301" s="71">
        <f>+([1]Curico!D$5-V301)*12+[1]Curico!C$5-U301+1</f>
        <v>22</v>
      </c>
      <c r="Z301" s="70">
        <f t="shared" si="186"/>
        <v>34</v>
      </c>
      <c r="AA301" s="70">
        <f t="shared" si="186"/>
        <v>46</v>
      </c>
      <c r="AB301" s="70">
        <f t="shared" si="169"/>
        <v>51</v>
      </c>
      <c r="AC301" s="82">
        <f t="shared" si="165"/>
        <v>9</v>
      </c>
      <c r="AD301" s="69">
        <f t="shared" si="172"/>
        <v>298.33333333333331</v>
      </c>
      <c r="AE301" s="71">
        <f t="shared" si="189"/>
        <v>0</v>
      </c>
      <c r="AF301" s="72">
        <f t="shared" si="173"/>
        <v>2983.333333333333</v>
      </c>
      <c r="AG301" s="71">
        <f t="shared" si="174"/>
        <v>2983.333333333333</v>
      </c>
      <c r="AH301" s="71">
        <f t="shared" si="175"/>
        <v>3580</v>
      </c>
      <c r="AI301" s="70">
        <f t="shared" si="176"/>
        <v>6563.333333333333</v>
      </c>
      <c r="AJ301" s="70">
        <f t="shared" si="177"/>
        <v>11336.666666666668</v>
      </c>
      <c r="AK301" s="70">
        <f t="shared" si="178"/>
        <v>3580</v>
      </c>
      <c r="AL301" s="72">
        <f t="shared" si="179"/>
        <v>10143.333333333332</v>
      </c>
      <c r="AM301" s="74">
        <f t="shared" si="180"/>
        <v>7756.6666666666679</v>
      </c>
      <c r="AO301" s="74">
        <f t="shared" si="181"/>
        <v>1259.6296296296298</v>
      </c>
      <c r="AP301" s="72">
        <f t="shared" si="182"/>
        <v>15115.555555555558</v>
      </c>
      <c r="AQ301" s="73">
        <f t="shared" si="170"/>
        <v>15115.555555555558</v>
      </c>
      <c r="AR301" s="74">
        <f t="shared" si="183"/>
        <v>15115.555555555558</v>
      </c>
      <c r="AS301" s="74">
        <f t="shared" si="184"/>
        <v>2519.2592592592596</v>
      </c>
      <c r="AT301" s="73"/>
      <c r="AU301" s="73"/>
      <c r="AW301" s="75">
        <f t="shared" si="190"/>
        <v>3580</v>
      </c>
      <c r="AX301" s="76">
        <f t="shared" si="187"/>
        <v>13723.333333333332</v>
      </c>
      <c r="AY301" s="77">
        <f t="shared" si="185"/>
        <v>4176.6666666666679</v>
      </c>
      <c r="AZ301" s="75">
        <f t="shared" si="166"/>
        <v>1491.6666666666665</v>
      </c>
      <c r="BA301" s="76">
        <f t="shared" si="188"/>
        <v>15214.999999999998</v>
      </c>
      <c r="BB301" s="77">
        <f t="shared" si="167"/>
        <v>2685.0000000000018</v>
      </c>
    </row>
    <row r="302" spans="1:54" s="5" customFormat="1" ht="12.75">
      <c r="A302" s="144">
        <v>8</v>
      </c>
      <c r="B302" s="67" t="s">
        <v>183</v>
      </c>
      <c r="C302" s="83">
        <v>84</v>
      </c>
      <c r="D302" s="83" t="s">
        <v>62</v>
      </c>
      <c r="E302" s="67" t="s">
        <v>268</v>
      </c>
      <c r="F302" s="67" t="s">
        <v>260</v>
      </c>
      <c r="G302" s="67">
        <v>371</v>
      </c>
      <c r="H302" s="67" t="s">
        <v>65</v>
      </c>
      <c r="I302" s="83" t="s">
        <v>117</v>
      </c>
      <c r="J302" s="83"/>
      <c r="K302" s="84">
        <v>42464</v>
      </c>
      <c r="L302" s="65">
        <v>42613</v>
      </c>
      <c r="M302" s="65">
        <f t="shared" si="171"/>
        <v>45535</v>
      </c>
      <c r="N302" s="65">
        <v>42614</v>
      </c>
      <c r="O302" s="158" t="str">
        <f t="shared" si="168"/>
        <v>1</v>
      </c>
      <c r="P302" s="66">
        <f>+DATEDIF([1]Curico!O$5,M302,"m")</f>
        <v>90</v>
      </c>
      <c r="Q302" s="162" t="str">
        <f>IF(R302=P302,"C",IF(P302+24=R302,"C24","T"))</f>
        <v>T</v>
      </c>
      <c r="R302" s="66"/>
      <c r="S302" s="67">
        <v>60</v>
      </c>
      <c r="T302" s="87">
        <v>17900</v>
      </c>
      <c r="U302" s="69">
        <v>3</v>
      </c>
      <c r="V302" s="69">
        <v>2017</v>
      </c>
      <c r="W302" s="71"/>
      <c r="X302" s="71">
        <f>+([1]Curico!$D$3-V302)*12+[1]Curico!$C$3-U302+1</f>
        <v>10</v>
      </c>
      <c r="Y302" s="71">
        <f>+([1]Curico!D$5-V302)*12+[1]Curico!C$5-U302+1</f>
        <v>22</v>
      </c>
      <c r="Z302" s="70">
        <f t="shared" si="186"/>
        <v>34</v>
      </c>
      <c r="AA302" s="70">
        <f t="shared" si="186"/>
        <v>46</v>
      </c>
      <c r="AB302" s="70">
        <f t="shared" si="169"/>
        <v>51</v>
      </c>
      <c r="AC302" s="82">
        <f t="shared" si="165"/>
        <v>9</v>
      </c>
      <c r="AD302" s="69">
        <f t="shared" si="172"/>
        <v>298.33333333333331</v>
      </c>
      <c r="AE302" s="71">
        <f t="shared" si="189"/>
        <v>0</v>
      </c>
      <c r="AF302" s="72">
        <f t="shared" si="173"/>
        <v>2983.333333333333</v>
      </c>
      <c r="AG302" s="71">
        <f t="shared" si="174"/>
        <v>2983.333333333333</v>
      </c>
      <c r="AH302" s="71">
        <f t="shared" si="175"/>
        <v>3580</v>
      </c>
      <c r="AI302" s="70">
        <f t="shared" si="176"/>
        <v>6563.333333333333</v>
      </c>
      <c r="AJ302" s="70">
        <f t="shared" si="177"/>
        <v>11336.666666666668</v>
      </c>
      <c r="AK302" s="70">
        <f t="shared" si="178"/>
        <v>3580</v>
      </c>
      <c r="AL302" s="72">
        <f t="shared" si="179"/>
        <v>10143.333333333332</v>
      </c>
      <c r="AM302" s="74">
        <f t="shared" si="180"/>
        <v>7756.6666666666679</v>
      </c>
      <c r="AO302" s="74">
        <f t="shared" si="181"/>
        <v>1259.6296296296298</v>
      </c>
      <c r="AP302" s="72">
        <f t="shared" si="182"/>
        <v>15115.555555555558</v>
      </c>
      <c r="AQ302" s="73">
        <f t="shared" si="170"/>
        <v>15115.555555555558</v>
      </c>
      <c r="AR302" s="74">
        <f t="shared" si="183"/>
        <v>15115.555555555558</v>
      </c>
      <c r="AS302" s="74">
        <f t="shared" si="184"/>
        <v>2519.2592592592596</v>
      </c>
      <c r="AT302" s="73"/>
      <c r="AU302" s="73"/>
      <c r="AW302" s="75">
        <f t="shared" si="190"/>
        <v>3580</v>
      </c>
      <c r="AX302" s="76">
        <f t="shared" si="187"/>
        <v>13723.333333333332</v>
      </c>
      <c r="AY302" s="77">
        <f t="shared" si="185"/>
        <v>4176.6666666666679</v>
      </c>
      <c r="AZ302" s="75">
        <f t="shared" si="166"/>
        <v>1491.6666666666665</v>
      </c>
      <c r="BA302" s="76">
        <f t="shared" si="188"/>
        <v>15214.999999999998</v>
      </c>
      <c r="BB302" s="77">
        <f t="shared" si="167"/>
        <v>2685.0000000000018</v>
      </c>
    </row>
    <row r="303" spans="1:54" s="5" customFormat="1" ht="12.75">
      <c r="A303" s="144">
        <v>8</v>
      </c>
      <c r="B303" s="63" t="s">
        <v>183</v>
      </c>
      <c r="C303" s="83">
        <v>84</v>
      </c>
      <c r="D303" s="83" t="s">
        <v>62</v>
      </c>
      <c r="E303" s="67" t="s">
        <v>269</v>
      </c>
      <c r="F303" s="67" t="s">
        <v>260</v>
      </c>
      <c r="G303" s="67">
        <v>371</v>
      </c>
      <c r="H303" s="67" t="s">
        <v>65</v>
      </c>
      <c r="I303" s="83" t="s">
        <v>117</v>
      </c>
      <c r="J303" s="83"/>
      <c r="K303" s="84">
        <v>42464</v>
      </c>
      <c r="L303" s="65">
        <v>42613</v>
      </c>
      <c r="M303" s="65">
        <f t="shared" si="171"/>
        <v>45535</v>
      </c>
      <c r="N303" s="65">
        <v>42614</v>
      </c>
      <c r="O303" s="158" t="str">
        <f t="shared" si="168"/>
        <v>1</v>
      </c>
      <c r="P303" s="66">
        <f>+DATEDIF([1]Curico!O$5,M303,"m")</f>
        <v>90</v>
      </c>
      <c r="Q303" s="162" t="str">
        <f>IF(R303=P303,"C",IF(P303+24=R303,"C24","T"))</f>
        <v>T</v>
      </c>
      <c r="R303" s="66"/>
      <c r="S303" s="67">
        <v>60</v>
      </c>
      <c r="T303" s="87">
        <v>17900</v>
      </c>
      <c r="U303" s="69">
        <v>3</v>
      </c>
      <c r="V303" s="69">
        <v>2017</v>
      </c>
      <c r="W303" s="71"/>
      <c r="X303" s="71">
        <f>+([1]Curico!$D$3-V303)*12+[1]Curico!$C$3-U303+1</f>
        <v>10</v>
      </c>
      <c r="Y303" s="71">
        <f>+([1]Curico!D$5-V303)*12+[1]Curico!C$5-U303+1</f>
        <v>22</v>
      </c>
      <c r="Z303" s="70">
        <f t="shared" si="186"/>
        <v>34</v>
      </c>
      <c r="AA303" s="70">
        <f t="shared" si="186"/>
        <v>46</v>
      </c>
      <c r="AB303" s="70">
        <f t="shared" si="169"/>
        <v>51</v>
      </c>
      <c r="AC303" s="82">
        <f t="shared" si="165"/>
        <v>9</v>
      </c>
      <c r="AD303" s="69">
        <f t="shared" si="172"/>
        <v>298.33333333333331</v>
      </c>
      <c r="AE303" s="71">
        <f t="shared" si="189"/>
        <v>0</v>
      </c>
      <c r="AF303" s="72">
        <f t="shared" si="173"/>
        <v>2983.333333333333</v>
      </c>
      <c r="AG303" s="71">
        <f t="shared" si="174"/>
        <v>2983.333333333333</v>
      </c>
      <c r="AH303" s="71">
        <f t="shared" si="175"/>
        <v>3580</v>
      </c>
      <c r="AI303" s="70">
        <f t="shared" si="176"/>
        <v>6563.333333333333</v>
      </c>
      <c r="AJ303" s="70">
        <f t="shared" si="177"/>
        <v>11336.666666666668</v>
      </c>
      <c r="AK303" s="70">
        <f t="shared" si="178"/>
        <v>3580</v>
      </c>
      <c r="AL303" s="72">
        <f t="shared" si="179"/>
        <v>10143.333333333332</v>
      </c>
      <c r="AM303" s="74">
        <f t="shared" si="180"/>
        <v>7756.6666666666679</v>
      </c>
      <c r="AO303" s="74">
        <f t="shared" si="181"/>
        <v>1259.6296296296298</v>
      </c>
      <c r="AP303" s="72">
        <f t="shared" si="182"/>
        <v>15115.555555555558</v>
      </c>
      <c r="AQ303" s="73">
        <f t="shared" si="170"/>
        <v>15115.555555555558</v>
      </c>
      <c r="AR303" s="74">
        <f t="shared" si="183"/>
        <v>15115.555555555558</v>
      </c>
      <c r="AS303" s="74">
        <f t="shared" si="184"/>
        <v>2519.2592592592596</v>
      </c>
      <c r="AT303" s="73"/>
      <c r="AU303" s="73"/>
      <c r="AW303" s="75">
        <f t="shared" si="190"/>
        <v>3580</v>
      </c>
      <c r="AX303" s="76">
        <f t="shared" si="187"/>
        <v>13723.333333333332</v>
      </c>
      <c r="AY303" s="77">
        <f t="shared" si="185"/>
        <v>4176.6666666666679</v>
      </c>
      <c r="AZ303" s="75">
        <f t="shared" si="166"/>
        <v>1491.6666666666665</v>
      </c>
      <c r="BA303" s="76">
        <f t="shared" si="188"/>
        <v>15214.999999999998</v>
      </c>
      <c r="BB303" s="77">
        <f t="shared" si="167"/>
        <v>2685.0000000000018</v>
      </c>
    </row>
    <row r="304" spans="1:54" s="5" customFormat="1" ht="12.75">
      <c r="A304" s="144">
        <v>8</v>
      </c>
      <c r="B304" s="63" t="s">
        <v>183</v>
      </c>
      <c r="C304" s="83">
        <v>84</v>
      </c>
      <c r="D304" s="83" t="s">
        <v>62</v>
      </c>
      <c r="E304" s="67" t="s">
        <v>270</v>
      </c>
      <c r="F304" s="67" t="s">
        <v>260</v>
      </c>
      <c r="G304" s="67">
        <v>371</v>
      </c>
      <c r="H304" s="67" t="s">
        <v>65</v>
      </c>
      <c r="I304" s="83" t="s">
        <v>117</v>
      </c>
      <c r="J304" s="83"/>
      <c r="K304" s="84">
        <v>42464</v>
      </c>
      <c r="L304" s="65">
        <v>42613</v>
      </c>
      <c r="M304" s="65">
        <f t="shared" si="171"/>
        <v>45535</v>
      </c>
      <c r="N304" s="65">
        <v>42614</v>
      </c>
      <c r="O304" s="158" t="str">
        <f t="shared" si="168"/>
        <v>1</v>
      </c>
      <c r="P304" s="66">
        <f>+DATEDIF([1]Curico!O$5,M304,"m")</f>
        <v>90</v>
      </c>
      <c r="Q304" s="162" t="str">
        <f>IF(R304=P304,"C",IF(P304+24=R304,"C24","T"))</f>
        <v>T</v>
      </c>
      <c r="R304" s="66"/>
      <c r="S304" s="67">
        <v>60</v>
      </c>
      <c r="T304" s="87">
        <v>17900</v>
      </c>
      <c r="U304" s="69">
        <v>3</v>
      </c>
      <c r="V304" s="69">
        <v>2017</v>
      </c>
      <c r="W304" s="71"/>
      <c r="X304" s="71">
        <f>+([1]Curico!$D$3-V304)*12+[1]Curico!$C$3-U304+1</f>
        <v>10</v>
      </c>
      <c r="Y304" s="71">
        <f>+([1]Curico!D$5-V304)*12+[1]Curico!C$5-U304+1</f>
        <v>22</v>
      </c>
      <c r="Z304" s="70">
        <f t="shared" si="186"/>
        <v>34</v>
      </c>
      <c r="AA304" s="70">
        <f t="shared" si="186"/>
        <v>46</v>
      </c>
      <c r="AB304" s="70">
        <f t="shared" si="169"/>
        <v>51</v>
      </c>
      <c r="AC304" s="82">
        <f t="shared" si="165"/>
        <v>9</v>
      </c>
      <c r="AD304" s="69">
        <f t="shared" si="172"/>
        <v>298.33333333333331</v>
      </c>
      <c r="AE304" s="71">
        <f t="shared" si="189"/>
        <v>0</v>
      </c>
      <c r="AF304" s="72">
        <f t="shared" si="173"/>
        <v>2983.333333333333</v>
      </c>
      <c r="AG304" s="71">
        <f t="shared" si="174"/>
        <v>2983.333333333333</v>
      </c>
      <c r="AH304" s="71">
        <f t="shared" si="175"/>
        <v>3580</v>
      </c>
      <c r="AI304" s="70">
        <f t="shared" si="176"/>
        <v>6563.333333333333</v>
      </c>
      <c r="AJ304" s="70">
        <f t="shared" si="177"/>
        <v>11336.666666666668</v>
      </c>
      <c r="AK304" s="70">
        <f t="shared" si="178"/>
        <v>3580</v>
      </c>
      <c r="AL304" s="72">
        <f t="shared" si="179"/>
        <v>10143.333333333332</v>
      </c>
      <c r="AM304" s="74">
        <f t="shared" si="180"/>
        <v>7756.6666666666679</v>
      </c>
      <c r="AO304" s="74">
        <f t="shared" si="181"/>
        <v>1259.6296296296298</v>
      </c>
      <c r="AP304" s="72">
        <f t="shared" si="182"/>
        <v>15115.555555555558</v>
      </c>
      <c r="AQ304" s="73">
        <f t="shared" si="170"/>
        <v>15115.555555555558</v>
      </c>
      <c r="AR304" s="74">
        <f t="shared" si="183"/>
        <v>15115.555555555558</v>
      </c>
      <c r="AS304" s="74">
        <f t="shared" si="184"/>
        <v>2519.2592592592596</v>
      </c>
      <c r="AT304" s="73"/>
      <c r="AU304" s="73"/>
      <c r="AW304" s="75">
        <f t="shared" si="190"/>
        <v>3580</v>
      </c>
      <c r="AX304" s="76">
        <f t="shared" si="187"/>
        <v>13723.333333333332</v>
      </c>
      <c r="AY304" s="77">
        <f t="shared" si="185"/>
        <v>4176.6666666666679</v>
      </c>
      <c r="AZ304" s="75">
        <f t="shared" si="166"/>
        <v>1491.6666666666665</v>
      </c>
      <c r="BA304" s="76">
        <f t="shared" si="188"/>
        <v>15214.999999999998</v>
      </c>
      <c r="BB304" s="77">
        <f t="shared" si="167"/>
        <v>2685.0000000000018</v>
      </c>
    </row>
    <row r="305" spans="1:54" s="5" customFormat="1" ht="12.75">
      <c r="A305" s="144">
        <v>8</v>
      </c>
      <c r="B305" s="63" t="s">
        <v>183</v>
      </c>
      <c r="C305" s="83">
        <v>84</v>
      </c>
      <c r="D305" s="83" t="s">
        <v>62</v>
      </c>
      <c r="E305" s="67" t="s">
        <v>271</v>
      </c>
      <c r="F305" s="67" t="s">
        <v>260</v>
      </c>
      <c r="G305" s="67">
        <v>371</v>
      </c>
      <c r="H305" s="67" t="s">
        <v>65</v>
      </c>
      <c r="I305" s="83" t="s">
        <v>117</v>
      </c>
      <c r="J305" s="83"/>
      <c r="K305" s="84">
        <v>42464</v>
      </c>
      <c r="L305" s="65">
        <v>42613</v>
      </c>
      <c r="M305" s="65">
        <f t="shared" si="171"/>
        <v>45535</v>
      </c>
      <c r="N305" s="65">
        <v>42614</v>
      </c>
      <c r="O305" s="158" t="str">
        <f t="shared" si="168"/>
        <v>1</v>
      </c>
      <c r="P305" s="66">
        <f>+DATEDIF([1]Curico!O$5,M305,"m")</f>
        <v>90</v>
      </c>
      <c r="Q305" s="162" t="str">
        <f>IF(R305=P305,"C",IF(P305+24=R305,"C24","T"))</f>
        <v>T</v>
      </c>
      <c r="R305" s="66"/>
      <c r="S305" s="67">
        <v>60</v>
      </c>
      <c r="T305" s="87">
        <v>17900</v>
      </c>
      <c r="U305" s="69">
        <v>3</v>
      </c>
      <c r="V305" s="69">
        <v>2017</v>
      </c>
      <c r="W305" s="71"/>
      <c r="X305" s="71">
        <f>+([1]Curico!$D$3-V305)*12+[1]Curico!$C$3-U305+1</f>
        <v>10</v>
      </c>
      <c r="Y305" s="71">
        <f>+([1]Curico!D$5-V305)*12+[1]Curico!C$5-U305+1</f>
        <v>22</v>
      </c>
      <c r="Z305" s="70">
        <f t="shared" si="186"/>
        <v>34</v>
      </c>
      <c r="AA305" s="70">
        <f t="shared" si="186"/>
        <v>46</v>
      </c>
      <c r="AB305" s="70">
        <f t="shared" si="169"/>
        <v>51</v>
      </c>
      <c r="AC305" s="82">
        <f t="shared" si="165"/>
        <v>9</v>
      </c>
      <c r="AD305" s="69">
        <f t="shared" si="172"/>
        <v>298.33333333333331</v>
      </c>
      <c r="AE305" s="71">
        <f t="shared" si="189"/>
        <v>0</v>
      </c>
      <c r="AF305" s="72">
        <f t="shared" si="173"/>
        <v>2983.333333333333</v>
      </c>
      <c r="AG305" s="71">
        <f t="shared" si="174"/>
        <v>2983.333333333333</v>
      </c>
      <c r="AH305" s="71">
        <f t="shared" si="175"/>
        <v>3580</v>
      </c>
      <c r="AI305" s="70">
        <f t="shared" si="176"/>
        <v>6563.333333333333</v>
      </c>
      <c r="AJ305" s="70">
        <f t="shared" si="177"/>
        <v>11336.666666666668</v>
      </c>
      <c r="AK305" s="70">
        <f t="shared" si="178"/>
        <v>3580</v>
      </c>
      <c r="AL305" s="72">
        <f t="shared" si="179"/>
        <v>10143.333333333332</v>
      </c>
      <c r="AM305" s="74">
        <f t="shared" si="180"/>
        <v>7756.6666666666679</v>
      </c>
      <c r="AO305" s="74">
        <f t="shared" si="181"/>
        <v>1259.6296296296298</v>
      </c>
      <c r="AP305" s="72">
        <f t="shared" si="182"/>
        <v>15115.555555555558</v>
      </c>
      <c r="AQ305" s="73">
        <f t="shared" si="170"/>
        <v>15115.555555555558</v>
      </c>
      <c r="AR305" s="74">
        <f t="shared" si="183"/>
        <v>15115.555555555558</v>
      </c>
      <c r="AS305" s="74">
        <f t="shared" si="184"/>
        <v>2519.2592592592596</v>
      </c>
      <c r="AT305" s="73"/>
      <c r="AU305" s="73"/>
      <c r="AW305" s="75">
        <f t="shared" si="190"/>
        <v>3580</v>
      </c>
      <c r="AX305" s="76">
        <f t="shared" si="187"/>
        <v>13723.333333333332</v>
      </c>
      <c r="AY305" s="77">
        <f t="shared" si="185"/>
        <v>4176.6666666666679</v>
      </c>
      <c r="AZ305" s="75">
        <f t="shared" si="166"/>
        <v>1491.6666666666665</v>
      </c>
      <c r="BA305" s="76">
        <f t="shared" si="188"/>
        <v>15214.999999999998</v>
      </c>
      <c r="BB305" s="77">
        <f t="shared" si="167"/>
        <v>2685.0000000000018</v>
      </c>
    </row>
    <row r="306" spans="1:54" s="5" customFormat="1" ht="12.75">
      <c r="A306" s="144">
        <v>8</v>
      </c>
      <c r="B306" s="63" t="s">
        <v>183</v>
      </c>
      <c r="C306" s="83">
        <v>81</v>
      </c>
      <c r="D306" s="83" t="s">
        <v>62</v>
      </c>
      <c r="E306" s="67" t="s">
        <v>272</v>
      </c>
      <c r="F306" s="67" t="s">
        <v>209</v>
      </c>
      <c r="G306" s="67">
        <v>4341642</v>
      </c>
      <c r="H306" s="67" t="s">
        <v>65</v>
      </c>
      <c r="I306" s="83" t="s">
        <v>117</v>
      </c>
      <c r="J306" s="83"/>
      <c r="K306" s="84">
        <v>42464</v>
      </c>
      <c r="L306" s="65">
        <v>42613</v>
      </c>
      <c r="M306" s="65">
        <f t="shared" si="171"/>
        <v>45535</v>
      </c>
      <c r="N306" s="65">
        <v>42614</v>
      </c>
      <c r="O306" s="158" t="str">
        <f t="shared" si="168"/>
        <v>1</v>
      </c>
      <c r="P306" s="66">
        <f>+DATEDIF([1]Curico!O$5,M306,"m")</f>
        <v>90</v>
      </c>
      <c r="Q306" s="162" t="str">
        <f>IF(R306=P306,"C",IF(P306+24=R306,"C24","T"))</f>
        <v>T</v>
      </c>
      <c r="R306" s="66"/>
      <c r="S306" s="67">
        <v>60</v>
      </c>
      <c r="T306" s="87">
        <v>49990</v>
      </c>
      <c r="U306" s="69">
        <v>3</v>
      </c>
      <c r="V306" s="69">
        <v>2017</v>
      </c>
      <c r="W306" s="71"/>
      <c r="X306" s="71">
        <f>+([1]Curico!$D$3-V306)*12+[1]Curico!$C$3-U306+1</f>
        <v>10</v>
      </c>
      <c r="Y306" s="71">
        <f>+([1]Curico!D$5-V306)*12+[1]Curico!C$5-U306+1</f>
        <v>22</v>
      </c>
      <c r="Z306" s="70">
        <f t="shared" si="186"/>
        <v>34</v>
      </c>
      <c r="AA306" s="70">
        <f t="shared" si="186"/>
        <v>46</v>
      </c>
      <c r="AB306" s="70">
        <f t="shared" si="169"/>
        <v>51</v>
      </c>
      <c r="AC306" s="82">
        <f t="shared" si="165"/>
        <v>9</v>
      </c>
      <c r="AD306" s="69">
        <f t="shared" si="172"/>
        <v>833.16666666666663</v>
      </c>
      <c r="AE306" s="71">
        <f t="shared" si="189"/>
        <v>0</v>
      </c>
      <c r="AF306" s="72">
        <f t="shared" si="173"/>
        <v>8331.6666666666661</v>
      </c>
      <c r="AG306" s="71">
        <f t="shared" si="174"/>
        <v>8331.6666666666661</v>
      </c>
      <c r="AH306" s="71">
        <f t="shared" si="175"/>
        <v>9998</v>
      </c>
      <c r="AI306" s="70">
        <f t="shared" si="176"/>
        <v>18329.666666666664</v>
      </c>
      <c r="AJ306" s="70">
        <f t="shared" si="177"/>
        <v>31660.333333333336</v>
      </c>
      <c r="AK306" s="70">
        <f t="shared" si="178"/>
        <v>9998</v>
      </c>
      <c r="AL306" s="72">
        <f t="shared" si="179"/>
        <v>28327.666666666664</v>
      </c>
      <c r="AM306" s="74">
        <f t="shared" si="180"/>
        <v>21662.333333333336</v>
      </c>
      <c r="AO306" s="74">
        <f t="shared" si="181"/>
        <v>3517.8148148148152</v>
      </c>
      <c r="AP306" s="72">
        <f t="shared" si="182"/>
        <v>42213.777777777781</v>
      </c>
      <c r="AQ306" s="73">
        <f t="shared" si="170"/>
        <v>42213.777777777781</v>
      </c>
      <c r="AR306" s="74">
        <f t="shared" si="183"/>
        <v>42213.777777777781</v>
      </c>
      <c r="AS306" s="74">
        <f t="shared" si="184"/>
        <v>7035.6296296296305</v>
      </c>
      <c r="AT306" s="73"/>
      <c r="AU306" s="73"/>
      <c r="AW306" s="75">
        <f t="shared" si="190"/>
        <v>9998</v>
      </c>
      <c r="AX306" s="76">
        <f t="shared" si="187"/>
        <v>38325.666666666664</v>
      </c>
      <c r="AY306" s="77">
        <f t="shared" si="185"/>
        <v>11664.333333333336</v>
      </c>
      <c r="AZ306" s="75">
        <f t="shared" si="166"/>
        <v>4165.833333333333</v>
      </c>
      <c r="BA306" s="76">
        <f t="shared" si="188"/>
        <v>42491.5</v>
      </c>
      <c r="BB306" s="77">
        <f t="shared" si="167"/>
        <v>7498.5</v>
      </c>
    </row>
    <row r="307" spans="1:54" s="5" customFormat="1" ht="12.75">
      <c r="A307" s="144">
        <v>8</v>
      </c>
      <c r="B307" s="63" t="s">
        <v>183</v>
      </c>
      <c r="C307" s="83">
        <v>81</v>
      </c>
      <c r="D307" s="83" t="s">
        <v>62</v>
      </c>
      <c r="E307" s="67" t="s">
        <v>273</v>
      </c>
      <c r="F307" s="67" t="s">
        <v>209</v>
      </c>
      <c r="G307" s="67">
        <v>4341642</v>
      </c>
      <c r="H307" s="67" t="s">
        <v>65</v>
      </c>
      <c r="I307" s="83" t="s">
        <v>117</v>
      </c>
      <c r="J307" s="83"/>
      <c r="K307" s="84">
        <v>42464</v>
      </c>
      <c r="L307" s="65">
        <v>42613</v>
      </c>
      <c r="M307" s="65">
        <f t="shared" si="171"/>
        <v>45535</v>
      </c>
      <c r="N307" s="65">
        <v>42614</v>
      </c>
      <c r="O307" s="158" t="str">
        <f t="shared" si="168"/>
        <v>1</v>
      </c>
      <c r="P307" s="66">
        <f>+DATEDIF([1]Curico!O$5,M307,"m")</f>
        <v>90</v>
      </c>
      <c r="Q307" s="162" t="str">
        <f>IF(R307=P307,"C",IF(P307+24=R307,"C24","T"))</f>
        <v>T</v>
      </c>
      <c r="R307" s="66"/>
      <c r="S307" s="67">
        <v>60</v>
      </c>
      <c r="T307" s="87">
        <v>4990</v>
      </c>
      <c r="U307" s="69">
        <v>3</v>
      </c>
      <c r="V307" s="69">
        <v>2017</v>
      </c>
      <c r="W307" s="71"/>
      <c r="X307" s="71">
        <f>+([1]Curico!$D$3-V307)*12+[1]Curico!$C$3-U307+1</f>
        <v>10</v>
      </c>
      <c r="Y307" s="71">
        <f>+([1]Curico!D$5-V307)*12+[1]Curico!C$5-U307+1</f>
        <v>22</v>
      </c>
      <c r="Z307" s="70">
        <f t="shared" si="186"/>
        <v>34</v>
      </c>
      <c r="AA307" s="70">
        <f t="shared" si="186"/>
        <v>46</v>
      </c>
      <c r="AB307" s="70">
        <f t="shared" si="169"/>
        <v>51</v>
      </c>
      <c r="AC307" s="82">
        <f t="shared" si="165"/>
        <v>9</v>
      </c>
      <c r="AD307" s="69">
        <f t="shared" si="172"/>
        <v>83.166666666666671</v>
      </c>
      <c r="AE307" s="71">
        <f t="shared" si="189"/>
        <v>0</v>
      </c>
      <c r="AF307" s="72">
        <f t="shared" si="173"/>
        <v>831.66666666666674</v>
      </c>
      <c r="AG307" s="71">
        <f t="shared" si="174"/>
        <v>831.66666666666674</v>
      </c>
      <c r="AH307" s="71">
        <f t="shared" si="175"/>
        <v>998</v>
      </c>
      <c r="AI307" s="70">
        <f t="shared" si="176"/>
        <v>1829.6666666666667</v>
      </c>
      <c r="AJ307" s="70">
        <f t="shared" si="177"/>
        <v>3160.333333333333</v>
      </c>
      <c r="AK307" s="70">
        <f t="shared" si="178"/>
        <v>998</v>
      </c>
      <c r="AL307" s="72">
        <f t="shared" si="179"/>
        <v>2827.666666666667</v>
      </c>
      <c r="AM307" s="74">
        <f t="shared" si="180"/>
        <v>2162.333333333333</v>
      </c>
      <c r="AO307" s="74">
        <f t="shared" si="181"/>
        <v>351.1481481481481</v>
      </c>
      <c r="AP307" s="72">
        <f t="shared" si="182"/>
        <v>4213.7777777777774</v>
      </c>
      <c r="AQ307" s="73">
        <f t="shared" si="170"/>
        <v>4213.7777777777774</v>
      </c>
      <c r="AR307" s="74">
        <f t="shared" si="183"/>
        <v>4213.7777777777774</v>
      </c>
      <c r="AS307" s="74">
        <f t="shared" si="184"/>
        <v>702.29629629629619</v>
      </c>
      <c r="AT307" s="73"/>
      <c r="AU307" s="73"/>
      <c r="AW307" s="75">
        <f t="shared" si="190"/>
        <v>998</v>
      </c>
      <c r="AX307" s="76">
        <f t="shared" si="187"/>
        <v>3825.666666666667</v>
      </c>
      <c r="AY307" s="77">
        <f t="shared" si="185"/>
        <v>1164.333333333333</v>
      </c>
      <c r="AZ307" s="75">
        <f t="shared" si="166"/>
        <v>415.83333333333337</v>
      </c>
      <c r="BA307" s="76">
        <f t="shared" si="188"/>
        <v>4241.5</v>
      </c>
      <c r="BB307" s="77">
        <f t="shared" si="167"/>
        <v>748.5</v>
      </c>
    </row>
    <row r="308" spans="1:54" s="5" customFormat="1" ht="12.75">
      <c r="A308" s="144">
        <v>8</v>
      </c>
      <c r="B308" s="63" t="s">
        <v>183</v>
      </c>
      <c r="C308" s="83">
        <v>85</v>
      </c>
      <c r="D308" s="83" t="s">
        <v>62</v>
      </c>
      <c r="E308" s="67" t="s">
        <v>274</v>
      </c>
      <c r="F308" s="67" t="s">
        <v>89</v>
      </c>
      <c r="G308" s="67">
        <v>42614</v>
      </c>
      <c r="H308" s="67" t="s">
        <v>65</v>
      </c>
      <c r="I308" s="67" t="s">
        <v>117</v>
      </c>
      <c r="J308" s="67"/>
      <c r="K308" s="65">
        <v>42465</v>
      </c>
      <c r="L308" s="65">
        <v>42613</v>
      </c>
      <c r="M308" s="65">
        <f t="shared" si="171"/>
        <v>45535</v>
      </c>
      <c r="N308" s="65">
        <v>42614</v>
      </c>
      <c r="O308" s="158" t="str">
        <f t="shared" si="168"/>
        <v>1</v>
      </c>
      <c r="P308" s="66">
        <f>+DATEDIF([1]Curico!O$5,M308,"m")</f>
        <v>90</v>
      </c>
      <c r="Q308" s="162" t="str">
        <f>IF(R308=P308,"C",IF(P308+24=R308,"C24","T"))</f>
        <v>T</v>
      </c>
      <c r="R308" s="66"/>
      <c r="S308" s="67">
        <v>60</v>
      </c>
      <c r="T308" s="87">
        <v>169748</v>
      </c>
      <c r="U308" s="69">
        <v>3</v>
      </c>
      <c r="V308" s="69">
        <v>2017</v>
      </c>
      <c r="W308" s="71"/>
      <c r="X308" s="71">
        <f>+([1]Curico!$D$3-V308)*12+[1]Curico!$C$3-U308+1</f>
        <v>10</v>
      </c>
      <c r="Y308" s="71">
        <f>+([1]Curico!D$5-V308)*12+[1]Curico!C$5-U308+1</f>
        <v>22</v>
      </c>
      <c r="Z308" s="70">
        <f t="shared" si="186"/>
        <v>34</v>
      </c>
      <c r="AA308" s="70">
        <f t="shared" si="186"/>
        <v>46</v>
      </c>
      <c r="AB308" s="70">
        <f t="shared" si="169"/>
        <v>51</v>
      </c>
      <c r="AC308" s="82">
        <f t="shared" si="165"/>
        <v>9</v>
      </c>
      <c r="AD308" s="69">
        <f t="shared" si="172"/>
        <v>2829.1333333333332</v>
      </c>
      <c r="AE308" s="71">
        <f t="shared" si="189"/>
        <v>0</v>
      </c>
      <c r="AF308" s="72">
        <f t="shared" si="173"/>
        <v>28291.333333333332</v>
      </c>
      <c r="AG308" s="71">
        <f t="shared" si="174"/>
        <v>28291.333333333332</v>
      </c>
      <c r="AH308" s="71">
        <f t="shared" si="175"/>
        <v>33949.599999999999</v>
      </c>
      <c r="AI308" s="70">
        <f t="shared" si="176"/>
        <v>62240.933333333334</v>
      </c>
      <c r="AJ308" s="70">
        <f t="shared" si="177"/>
        <v>107507.06666666667</v>
      </c>
      <c r="AK308" s="70">
        <f t="shared" si="178"/>
        <v>33949.599999999999</v>
      </c>
      <c r="AL308" s="72">
        <f t="shared" si="179"/>
        <v>96190.533333333326</v>
      </c>
      <c r="AM308" s="74">
        <f t="shared" si="180"/>
        <v>73557.466666666674</v>
      </c>
      <c r="AO308" s="74">
        <f t="shared" si="181"/>
        <v>11945.22962962963</v>
      </c>
      <c r="AP308" s="72">
        <f t="shared" si="182"/>
        <v>143342.75555555557</v>
      </c>
      <c r="AQ308" s="73">
        <f t="shared" si="170"/>
        <v>143342.75555555557</v>
      </c>
      <c r="AR308" s="74">
        <f t="shared" si="183"/>
        <v>143342.75555555557</v>
      </c>
      <c r="AS308" s="74">
        <f t="shared" si="184"/>
        <v>23890.459259259263</v>
      </c>
      <c r="AT308" s="73"/>
      <c r="AU308" s="73"/>
      <c r="AW308" s="75">
        <f t="shared" si="190"/>
        <v>33949.599999999999</v>
      </c>
      <c r="AX308" s="76">
        <f t="shared" si="187"/>
        <v>130140.13333333333</v>
      </c>
      <c r="AY308" s="77">
        <f t="shared" si="185"/>
        <v>39607.866666666669</v>
      </c>
      <c r="AZ308" s="75">
        <f t="shared" si="166"/>
        <v>14145.666666666666</v>
      </c>
      <c r="BA308" s="76">
        <f t="shared" si="188"/>
        <v>144285.79999999999</v>
      </c>
      <c r="BB308" s="77">
        <f t="shared" si="167"/>
        <v>25462.200000000012</v>
      </c>
    </row>
    <row r="309" spans="1:54" s="5" customFormat="1" ht="12.75">
      <c r="A309" s="144">
        <v>8</v>
      </c>
      <c r="B309" s="63" t="s">
        <v>183</v>
      </c>
      <c r="C309" s="83">
        <v>85</v>
      </c>
      <c r="D309" s="83" t="s">
        <v>62</v>
      </c>
      <c r="E309" s="67" t="s">
        <v>274</v>
      </c>
      <c r="F309" s="67" t="s">
        <v>89</v>
      </c>
      <c r="G309" s="67">
        <v>42614</v>
      </c>
      <c r="H309" s="67" t="s">
        <v>65</v>
      </c>
      <c r="I309" s="67" t="s">
        <v>117</v>
      </c>
      <c r="J309" s="67"/>
      <c r="K309" s="65">
        <v>42465</v>
      </c>
      <c r="L309" s="65">
        <v>42613</v>
      </c>
      <c r="M309" s="65">
        <f t="shared" si="171"/>
        <v>45535</v>
      </c>
      <c r="N309" s="65">
        <v>42614</v>
      </c>
      <c r="O309" s="158" t="str">
        <f t="shared" si="168"/>
        <v>1</v>
      </c>
      <c r="P309" s="66">
        <f>+DATEDIF([1]Curico!O$5,M309,"m")</f>
        <v>90</v>
      </c>
      <c r="Q309" s="162" t="str">
        <f>IF(R309=P309,"C",IF(P309+24=R309,"C24","T"))</f>
        <v>T</v>
      </c>
      <c r="R309" s="66"/>
      <c r="S309" s="67">
        <v>60</v>
      </c>
      <c r="T309" s="87">
        <v>169748</v>
      </c>
      <c r="U309" s="69">
        <v>3</v>
      </c>
      <c r="V309" s="69">
        <v>2017</v>
      </c>
      <c r="W309" s="71"/>
      <c r="X309" s="71">
        <f>+([1]Curico!$D$3-V309)*12+[1]Curico!$C$3-U309+1</f>
        <v>10</v>
      </c>
      <c r="Y309" s="71">
        <f>+([1]Curico!D$5-V309)*12+[1]Curico!C$5-U309+1</f>
        <v>22</v>
      </c>
      <c r="Z309" s="70">
        <f t="shared" si="186"/>
        <v>34</v>
      </c>
      <c r="AA309" s="70">
        <f t="shared" si="186"/>
        <v>46</v>
      </c>
      <c r="AB309" s="70">
        <f t="shared" si="169"/>
        <v>51</v>
      </c>
      <c r="AC309" s="82">
        <f t="shared" si="165"/>
        <v>9</v>
      </c>
      <c r="AD309" s="69">
        <f t="shared" si="172"/>
        <v>2829.1333333333332</v>
      </c>
      <c r="AE309" s="71">
        <f t="shared" si="189"/>
        <v>0</v>
      </c>
      <c r="AF309" s="72">
        <f t="shared" si="173"/>
        <v>28291.333333333332</v>
      </c>
      <c r="AG309" s="71">
        <f t="shared" si="174"/>
        <v>28291.333333333332</v>
      </c>
      <c r="AH309" s="71">
        <f t="shared" si="175"/>
        <v>33949.599999999999</v>
      </c>
      <c r="AI309" s="70">
        <f t="shared" si="176"/>
        <v>62240.933333333334</v>
      </c>
      <c r="AJ309" s="70">
        <f t="shared" si="177"/>
        <v>107507.06666666667</v>
      </c>
      <c r="AK309" s="70">
        <f t="shared" si="178"/>
        <v>33949.599999999999</v>
      </c>
      <c r="AL309" s="72">
        <f t="shared" si="179"/>
        <v>96190.533333333326</v>
      </c>
      <c r="AM309" s="74">
        <f t="shared" si="180"/>
        <v>73557.466666666674</v>
      </c>
      <c r="AO309" s="74">
        <f t="shared" si="181"/>
        <v>11945.22962962963</v>
      </c>
      <c r="AP309" s="72">
        <f t="shared" si="182"/>
        <v>143342.75555555557</v>
      </c>
      <c r="AQ309" s="73">
        <f t="shared" si="170"/>
        <v>143342.75555555557</v>
      </c>
      <c r="AR309" s="74">
        <f t="shared" si="183"/>
        <v>143342.75555555557</v>
      </c>
      <c r="AS309" s="74">
        <f t="shared" si="184"/>
        <v>23890.459259259263</v>
      </c>
      <c r="AT309" s="73"/>
      <c r="AU309" s="73"/>
      <c r="AW309" s="75">
        <f t="shared" si="190"/>
        <v>33949.599999999999</v>
      </c>
      <c r="AX309" s="76">
        <f t="shared" si="187"/>
        <v>130140.13333333333</v>
      </c>
      <c r="AY309" s="77">
        <f t="shared" si="185"/>
        <v>39607.866666666669</v>
      </c>
      <c r="AZ309" s="75">
        <f t="shared" si="166"/>
        <v>14145.666666666666</v>
      </c>
      <c r="BA309" s="76">
        <f t="shared" si="188"/>
        <v>144285.79999999999</v>
      </c>
      <c r="BB309" s="77">
        <f t="shared" si="167"/>
        <v>25462.200000000012</v>
      </c>
    </row>
    <row r="310" spans="1:54" s="5" customFormat="1" ht="12.75">
      <c r="A310" s="144">
        <v>8</v>
      </c>
      <c r="B310" s="67" t="s">
        <v>183</v>
      </c>
      <c r="C310" s="83">
        <v>85</v>
      </c>
      <c r="D310" s="83" t="s">
        <v>62</v>
      </c>
      <c r="E310" s="67" t="s">
        <v>274</v>
      </c>
      <c r="F310" s="67" t="s">
        <v>89</v>
      </c>
      <c r="G310" s="67">
        <v>42614</v>
      </c>
      <c r="H310" s="67" t="s">
        <v>65</v>
      </c>
      <c r="I310" s="67" t="s">
        <v>117</v>
      </c>
      <c r="J310" s="67"/>
      <c r="K310" s="65">
        <v>42465</v>
      </c>
      <c r="L310" s="65">
        <v>42613</v>
      </c>
      <c r="M310" s="65">
        <f t="shared" si="171"/>
        <v>45535</v>
      </c>
      <c r="N310" s="65">
        <v>42614</v>
      </c>
      <c r="O310" s="158" t="str">
        <f t="shared" si="168"/>
        <v>1</v>
      </c>
      <c r="P310" s="66">
        <f>+DATEDIF([1]Curico!O$5,M310,"m")</f>
        <v>90</v>
      </c>
      <c r="Q310" s="162" t="str">
        <f>IF(R310=P310,"C",IF(P310+24=R310,"C24","T"))</f>
        <v>T</v>
      </c>
      <c r="R310" s="66"/>
      <c r="S310" s="67">
        <v>60</v>
      </c>
      <c r="T310" s="87">
        <v>169748</v>
      </c>
      <c r="U310" s="69">
        <v>3</v>
      </c>
      <c r="V310" s="69">
        <v>2017</v>
      </c>
      <c r="W310" s="71"/>
      <c r="X310" s="71">
        <f>+([1]Curico!$D$3-V310)*12+[1]Curico!$C$3-U310+1</f>
        <v>10</v>
      </c>
      <c r="Y310" s="71">
        <f>+([1]Curico!D$5-V310)*12+[1]Curico!C$5-U310+1</f>
        <v>22</v>
      </c>
      <c r="Z310" s="70">
        <f t="shared" si="186"/>
        <v>34</v>
      </c>
      <c r="AA310" s="70">
        <f t="shared" si="186"/>
        <v>46</v>
      </c>
      <c r="AB310" s="70">
        <f t="shared" si="169"/>
        <v>51</v>
      </c>
      <c r="AC310" s="82">
        <f t="shared" si="165"/>
        <v>9</v>
      </c>
      <c r="AD310" s="69">
        <f t="shared" si="172"/>
        <v>2829.1333333333332</v>
      </c>
      <c r="AE310" s="71">
        <f t="shared" si="189"/>
        <v>0</v>
      </c>
      <c r="AF310" s="72">
        <f t="shared" si="173"/>
        <v>28291.333333333332</v>
      </c>
      <c r="AG310" s="71">
        <f t="shared" si="174"/>
        <v>28291.333333333332</v>
      </c>
      <c r="AH310" s="71">
        <f t="shared" si="175"/>
        <v>33949.599999999999</v>
      </c>
      <c r="AI310" s="70">
        <f t="shared" si="176"/>
        <v>62240.933333333334</v>
      </c>
      <c r="AJ310" s="70">
        <f t="shared" si="177"/>
        <v>107507.06666666667</v>
      </c>
      <c r="AK310" s="70">
        <f t="shared" si="178"/>
        <v>33949.599999999999</v>
      </c>
      <c r="AL310" s="72">
        <f t="shared" si="179"/>
        <v>96190.533333333326</v>
      </c>
      <c r="AM310" s="74">
        <f t="shared" si="180"/>
        <v>73557.466666666674</v>
      </c>
      <c r="AO310" s="74">
        <f t="shared" si="181"/>
        <v>11945.22962962963</v>
      </c>
      <c r="AP310" s="72">
        <f t="shared" si="182"/>
        <v>143342.75555555557</v>
      </c>
      <c r="AQ310" s="73">
        <f t="shared" si="170"/>
        <v>143342.75555555557</v>
      </c>
      <c r="AR310" s="74">
        <f t="shared" si="183"/>
        <v>143342.75555555557</v>
      </c>
      <c r="AS310" s="74">
        <f t="shared" si="184"/>
        <v>23890.459259259263</v>
      </c>
      <c r="AT310" s="73"/>
      <c r="AU310" s="73"/>
      <c r="AW310" s="75">
        <f t="shared" si="190"/>
        <v>33949.599999999999</v>
      </c>
      <c r="AX310" s="76">
        <f t="shared" si="187"/>
        <v>130140.13333333333</v>
      </c>
      <c r="AY310" s="77">
        <f t="shared" si="185"/>
        <v>39607.866666666669</v>
      </c>
      <c r="AZ310" s="75">
        <f t="shared" si="166"/>
        <v>14145.666666666666</v>
      </c>
      <c r="BA310" s="76">
        <f t="shared" si="188"/>
        <v>144285.79999999999</v>
      </c>
      <c r="BB310" s="77">
        <f t="shared" si="167"/>
        <v>25462.200000000012</v>
      </c>
    </row>
    <row r="311" spans="1:54" s="5" customFormat="1" ht="12.75">
      <c r="A311" s="144">
        <v>8</v>
      </c>
      <c r="B311" s="67" t="s">
        <v>183</v>
      </c>
      <c r="C311" s="83">
        <v>124</v>
      </c>
      <c r="D311" s="83" t="s">
        <v>62</v>
      </c>
      <c r="E311" s="83" t="s">
        <v>275</v>
      </c>
      <c r="F311" s="83" t="s">
        <v>276</v>
      </c>
      <c r="G311" s="83">
        <v>507</v>
      </c>
      <c r="H311" s="83" t="s">
        <v>65</v>
      </c>
      <c r="I311" s="83" t="s">
        <v>117</v>
      </c>
      <c r="J311" s="83"/>
      <c r="K311" s="84">
        <v>42471</v>
      </c>
      <c r="L311" s="65">
        <v>42613</v>
      </c>
      <c r="M311" s="65">
        <f t="shared" si="171"/>
        <v>45535</v>
      </c>
      <c r="N311" s="65">
        <v>42614</v>
      </c>
      <c r="O311" s="158" t="str">
        <f t="shared" si="168"/>
        <v>1</v>
      </c>
      <c r="P311" s="66">
        <f>+DATEDIF([1]Curico!O$5,M311,"m")</f>
        <v>90</v>
      </c>
      <c r="Q311" s="162" t="str">
        <f>IF(R311=P311,"C",IF(P311+24=R311,"C24","T"))</f>
        <v>T</v>
      </c>
      <c r="R311" s="66"/>
      <c r="S311" s="67">
        <v>60</v>
      </c>
      <c r="T311" s="89">
        <v>567500</v>
      </c>
      <c r="U311" s="69">
        <v>3</v>
      </c>
      <c r="V311" s="69">
        <v>2017</v>
      </c>
      <c r="W311" s="71"/>
      <c r="X311" s="71">
        <f>+([1]Curico!$D$3-V311)*12+[1]Curico!$C$3-U311+1</f>
        <v>10</v>
      </c>
      <c r="Y311" s="71">
        <f>+([1]Curico!D$5-V311)*12+[1]Curico!C$5-U311+1</f>
        <v>22</v>
      </c>
      <c r="Z311" s="70">
        <f t="shared" si="186"/>
        <v>34</v>
      </c>
      <c r="AA311" s="70">
        <f t="shared" si="186"/>
        <v>46</v>
      </c>
      <c r="AB311" s="70">
        <f t="shared" si="169"/>
        <v>51</v>
      </c>
      <c r="AC311" s="82">
        <f t="shared" si="165"/>
        <v>9</v>
      </c>
      <c r="AD311" s="69">
        <f t="shared" si="172"/>
        <v>9458.3333333333339</v>
      </c>
      <c r="AE311" s="71">
        <f t="shared" si="189"/>
        <v>0</v>
      </c>
      <c r="AF311" s="72">
        <f t="shared" si="173"/>
        <v>94583.333333333343</v>
      </c>
      <c r="AG311" s="71">
        <f t="shared" si="174"/>
        <v>94583.333333333343</v>
      </c>
      <c r="AH311" s="71">
        <f t="shared" si="175"/>
        <v>113500</v>
      </c>
      <c r="AI311" s="70">
        <f t="shared" si="176"/>
        <v>208083.33333333334</v>
      </c>
      <c r="AJ311" s="70">
        <f t="shared" si="177"/>
        <v>359416.66666666663</v>
      </c>
      <c r="AK311" s="70">
        <f t="shared" si="178"/>
        <v>113500</v>
      </c>
      <c r="AL311" s="72">
        <f t="shared" si="179"/>
        <v>321583.33333333337</v>
      </c>
      <c r="AM311" s="74">
        <f t="shared" si="180"/>
        <v>245916.66666666663</v>
      </c>
      <c r="AO311" s="74">
        <f t="shared" si="181"/>
        <v>39935.185185185182</v>
      </c>
      <c r="AP311" s="72">
        <f t="shared" si="182"/>
        <v>479222.22222222219</v>
      </c>
      <c r="AQ311" s="73">
        <f t="shared" si="170"/>
        <v>479222.22222222219</v>
      </c>
      <c r="AR311" s="74">
        <f t="shared" si="183"/>
        <v>479222.22222222219</v>
      </c>
      <c r="AS311" s="74">
        <f t="shared" si="184"/>
        <v>79870.370370370365</v>
      </c>
      <c r="AT311" s="73"/>
      <c r="AU311" s="73"/>
      <c r="AW311" s="75">
        <f t="shared" si="190"/>
        <v>113500</v>
      </c>
      <c r="AX311" s="76">
        <f t="shared" si="187"/>
        <v>435083.33333333337</v>
      </c>
      <c r="AY311" s="77">
        <f t="shared" si="185"/>
        <v>132416.66666666663</v>
      </c>
      <c r="AZ311" s="75">
        <f t="shared" si="166"/>
        <v>47291.666666666672</v>
      </c>
      <c r="BA311" s="76">
        <f t="shared" si="188"/>
        <v>482375.00000000006</v>
      </c>
      <c r="BB311" s="77">
        <f t="shared" si="167"/>
        <v>85124.999999999942</v>
      </c>
    </row>
    <row r="312" spans="1:54" s="5" customFormat="1" ht="12.75">
      <c r="A312" s="144">
        <v>8</v>
      </c>
      <c r="B312" s="67" t="s">
        <v>183</v>
      </c>
      <c r="C312" s="83">
        <v>88</v>
      </c>
      <c r="D312" s="83" t="s">
        <v>62</v>
      </c>
      <c r="E312" s="67" t="s">
        <v>277</v>
      </c>
      <c r="F312" s="67" t="s">
        <v>87</v>
      </c>
      <c r="G312" s="67">
        <v>75298697</v>
      </c>
      <c r="H312" s="67" t="s">
        <v>65</v>
      </c>
      <c r="I312" s="67" t="s">
        <v>117</v>
      </c>
      <c r="J312" s="67"/>
      <c r="K312" s="65">
        <v>42486</v>
      </c>
      <c r="L312" s="65">
        <v>42613</v>
      </c>
      <c r="M312" s="65">
        <f t="shared" si="171"/>
        <v>45535</v>
      </c>
      <c r="N312" s="65">
        <v>42614</v>
      </c>
      <c r="O312" s="158" t="str">
        <f t="shared" si="168"/>
        <v>1</v>
      </c>
      <c r="P312" s="66">
        <f>+DATEDIF([1]Curico!O$5,M312,"m")</f>
        <v>90</v>
      </c>
      <c r="Q312" s="162" t="str">
        <f>IF(R312=P312,"C",IF(P312+24=R312,"C24","T"))</f>
        <v>T</v>
      </c>
      <c r="R312" s="66"/>
      <c r="S312" s="67">
        <v>60</v>
      </c>
      <c r="T312" s="87">
        <v>10916</v>
      </c>
      <c r="U312" s="69">
        <v>3</v>
      </c>
      <c r="V312" s="69">
        <v>2017</v>
      </c>
      <c r="W312" s="71"/>
      <c r="X312" s="71">
        <f>+([1]Curico!$D$3-V312)*12+[1]Curico!$C$3-U312+1</f>
        <v>10</v>
      </c>
      <c r="Y312" s="71">
        <f>+([1]Curico!D$5-V312)*12+[1]Curico!C$5-U312+1</f>
        <v>22</v>
      </c>
      <c r="Z312" s="70">
        <f t="shared" si="186"/>
        <v>34</v>
      </c>
      <c r="AA312" s="70">
        <f t="shared" si="186"/>
        <v>46</v>
      </c>
      <c r="AB312" s="70">
        <f t="shared" si="169"/>
        <v>51</v>
      </c>
      <c r="AC312" s="82">
        <f t="shared" si="165"/>
        <v>9</v>
      </c>
      <c r="AD312" s="69">
        <f t="shared" si="172"/>
        <v>181.93333333333334</v>
      </c>
      <c r="AE312" s="71">
        <f t="shared" si="189"/>
        <v>0</v>
      </c>
      <c r="AF312" s="72">
        <f t="shared" si="173"/>
        <v>1819.3333333333335</v>
      </c>
      <c r="AG312" s="71">
        <f t="shared" si="174"/>
        <v>1819.3333333333335</v>
      </c>
      <c r="AH312" s="71">
        <f t="shared" si="175"/>
        <v>2183.1999999999998</v>
      </c>
      <c r="AI312" s="70">
        <f t="shared" si="176"/>
        <v>4002.5333333333333</v>
      </c>
      <c r="AJ312" s="70">
        <f t="shared" si="177"/>
        <v>6913.4666666666672</v>
      </c>
      <c r="AK312" s="70">
        <f t="shared" si="178"/>
        <v>2183.1999999999998</v>
      </c>
      <c r="AL312" s="72">
        <f t="shared" si="179"/>
        <v>6185.7333333333336</v>
      </c>
      <c r="AM312" s="74">
        <f t="shared" si="180"/>
        <v>4730.2666666666664</v>
      </c>
      <c r="AO312" s="74">
        <f t="shared" si="181"/>
        <v>768.16296296296298</v>
      </c>
      <c r="AP312" s="72">
        <f t="shared" si="182"/>
        <v>9217.9555555555562</v>
      </c>
      <c r="AQ312" s="73">
        <f t="shared" si="170"/>
        <v>9217.9555555555562</v>
      </c>
      <c r="AR312" s="74">
        <f t="shared" si="183"/>
        <v>9217.9555555555562</v>
      </c>
      <c r="AS312" s="74">
        <f t="shared" si="184"/>
        <v>1536.325925925926</v>
      </c>
      <c r="AT312" s="73"/>
      <c r="AU312" s="73"/>
      <c r="AW312" s="75">
        <f t="shared" si="190"/>
        <v>2183.1999999999998</v>
      </c>
      <c r="AX312" s="76">
        <f t="shared" si="187"/>
        <v>8368.9333333333343</v>
      </c>
      <c r="AY312" s="77">
        <f t="shared" si="185"/>
        <v>2547.0666666666657</v>
      </c>
      <c r="AZ312" s="75">
        <f t="shared" si="166"/>
        <v>909.66666666666674</v>
      </c>
      <c r="BA312" s="76">
        <f t="shared" si="188"/>
        <v>9278.6</v>
      </c>
      <c r="BB312" s="77">
        <f t="shared" si="167"/>
        <v>1637.3999999999996</v>
      </c>
    </row>
    <row r="313" spans="1:54" s="5" customFormat="1" ht="12.75">
      <c r="A313" s="144">
        <v>8</v>
      </c>
      <c r="B313" s="67" t="s">
        <v>183</v>
      </c>
      <c r="C313" s="83">
        <v>90</v>
      </c>
      <c r="D313" s="83" t="s">
        <v>62</v>
      </c>
      <c r="E313" s="67" t="s">
        <v>278</v>
      </c>
      <c r="F313" s="67" t="s">
        <v>279</v>
      </c>
      <c r="G313" s="67">
        <v>1545477</v>
      </c>
      <c r="H313" s="67" t="s">
        <v>65</v>
      </c>
      <c r="I313" s="67" t="s">
        <v>117</v>
      </c>
      <c r="J313" s="67"/>
      <c r="K313" s="65">
        <v>42495</v>
      </c>
      <c r="L313" s="65">
        <v>42613</v>
      </c>
      <c r="M313" s="65">
        <f t="shared" si="171"/>
        <v>45535</v>
      </c>
      <c r="N313" s="65">
        <v>42614</v>
      </c>
      <c r="O313" s="158" t="str">
        <f t="shared" si="168"/>
        <v>1</v>
      </c>
      <c r="P313" s="66">
        <f>+DATEDIF([1]Curico!O$5,M313,"m")</f>
        <v>90</v>
      </c>
      <c r="Q313" s="162" t="str">
        <f>IF(R313=P313,"C",IF(P313+24=R313,"C24","T"))</f>
        <v>T</v>
      </c>
      <c r="R313" s="66"/>
      <c r="S313" s="67">
        <v>60</v>
      </c>
      <c r="T313" s="87">
        <v>40150</v>
      </c>
      <c r="U313" s="69">
        <v>3</v>
      </c>
      <c r="V313" s="69">
        <v>2017</v>
      </c>
      <c r="W313" s="71"/>
      <c r="X313" s="71">
        <f>+([1]Curico!$D$3-V313)*12+[1]Curico!$C$3-U313+1</f>
        <v>10</v>
      </c>
      <c r="Y313" s="71">
        <f>+([1]Curico!D$5-V313)*12+[1]Curico!C$5-U313+1</f>
        <v>22</v>
      </c>
      <c r="Z313" s="70">
        <f t="shared" si="186"/>
        <v>34</v>
      </c>
      <c r="AA313" s="70">
        <f t="shared" si="186"/>
        <v>46</v>
      </c>
      <c r="AB313" s="70">
        <f t="shared" si="169"/>
        <v>51</v>
      </c>
      <c r="AC313" s="82">
        <f t="shared" si="165"/>
        <v>9</v>
      </c>
      <c r="AD313" s="69">
        <f t="shared" si="172"/>
        <v>669.16666666666663</v>
      </c>
      <c r="AE313" s="71">
        <f t="shared" si="189"/>
        <v>0</v>
      </c>
      <c r="AF313" s="72">
        <f t="shared" si="173"/>
        <v>6691.6666666666661</v>
      </c>
      <c r="AG313" s="71">
        <f t="shared" si="174"/>
        <v>6691.6666666666661</v>
      </c>
      <c r="AH313" s="71">
        <f t="shared" si="175"/>
        <v>8030</v>
      </c>
      <c r="AI313" s="70">
        <f t="shared" si="176"/>
        <v>14721.666666666666</v>
      </c>
      <c r="AJ313" s="70">
        <f t="shared" si="177"/>
        <v>25428.333333333336</v>
      </c>
      <c r="AK313" s="70">
        <f t="shared" si="178"/>
        <v>8030</v>
      </c>
      <c r="AL313" s="72">
        <f t="shared" si="179"/>
        <v>22751.666666666664</v>
      </c>
      <c r="AM313" s="74">
        <f t="shared" si="180"/>
        <v>17398.333333333336</v>
      </c>
      <c r="AO313" s="74">
        <f t="shared" si="181"/>
        <v>2825.3703703703704</v>
      </c>
      <c r="AP313" s="72">
        <f t="shared" si="182"/>
        <v>33904.444444444445</v>
      </c>
      <c r="AQ313" s="73">
        <f t="shared" si="170"/>
        <v>33904.444444444445</v>
      </c>
      <c r="AR313" s="74">
        <f t="shared" si="183"/>
        <v>33904.444444444445</v>
      </c>
      <c r="AS313" s="74">
        <f t="shared" si="184"/>
        <v>5650.7407407407409</v>
      </c>
      <c r="AT313" s="73"/>
      <c r="AU313" s="73"/>
      <c r="AW313" s="75">
        <f t="shared" si="190"/>
        <v>8030</v>
      </c>
      <c r="AX313" s="76">
        <f t="shared" si="187"/>
        <v>30781.666666666664</v>
      </c>
      <c r="AY313" s="77">
        <f t="shared" si="185"/>
        <v>9368.3333333333358</v>
      </c>
      <c r="AZ313" s="75">
        <f t="shared" si="166"/>
        <v>3345.833333333333</v>
      </c>
      <c r="BA313" s="76">
        <f t="shared" si="188"/>
        <v>34127.5</v>
      </c>
      <c r="BB313" s="77">
        <f t="shared" si="167"/>
        <v>6022.5</v>
      </c>
    </row>
    <row r="314" spans="1:54" s="5" customFormat="1" ht="12.75">
      <c r="A314" s="144">
        <v>8</v>
      </c>
      <c r="B314" s="67" t="s">
        <v>183</v>
      </c>
      <c r="C314" s="67">
        <v>75</v>
      </c>
      <c r="D314" s="67" t="s">
        <v>62</v>
      </c>
      <c r="E314" s="67" t="s">
        <v>280</v>
      </c>
      <c r="F314" s="67" t="s">
        <v>227</v>
      </c>
      <c r="G314" s="67" t="s">
        <v>281</v>
      </c>
      <c r="H314" s="67" t="s">
        <v>282</v>
      </c>
      <c r="I314" s="65" t="s">
        <v>117</v>
      </c>
      <c r="J314" s="65"/>
      <c r="K314" s="65">
        <v>42497</v>
      </c>
      <c r="L314" s="65">
        <v>42613</v>
      </c>
      <c r="M314" s="65">
        <f t="shared" si="171"/>
        <v>45535</v>
      </c>
      <c r="N314" s="65">
        <v>42614</v>
      </c>
      <c r="O314" s="158" t="str">
        <f t="shared" si="168"/>
        <v>1</v>
      </c>
      <c r="P314" s="66">
        <v>90</v>
      </c>
      <c r="Q314" s="162" t="str">
        <f>IF(R314=P314,"C",IF(P314+24=R314,"C24","T"))</f>
        <v>T</v>
      </c>
      <c r="R314" s="66"/>
      <c r="S314" s="67">
        <v>60</v>
      </c>
      <c r="T314" s="87">
        <v>3227247.84</v>
      </c>
      <c r="U314" s="69">
        <v>3</v>
      </c>
      <c r="V314" s="69">
        <v>2017</v>
      </c>
      <c r="W314" s="69"/>
      <c r="X314" s="69">
        <f>+([1]Curico!$D$3-V314)*12+[1]Curico!$C$3-U314+1</f>
        <v>10</v>
      </c>
      <c r="Y314" s="69">
        <f>+([1]Curico!D$5-V314)*12+[1]Curico!C$5-U314+1</f>
        <v>22</v>
      </c>
      <c r="Z314" s="70">
        <f t="shared" si="186"/>
        <v>34</v>
      </c>
      <c r="AA314" s="70">
        <f t="shared" si="186"/>
        <v>46</v>
      </c>
      <c r="AB314" s="70">
        <f t="shared" si="169"/>
        <v>51</v>
      </c>
      <c r="AC314" s="82">
        <f t="shared" si="165"/>
        <v>9</v>
      </c>
      <c r="AD314" s="69">
        <f t="shared" si="172"/>
        <v>53787.464</v>
      </c>
      <c r="AE314" s="69">
        <f>+(T314/S314)*W314</f>
        <v>0</v>
      </c>
      <c r="AF314" s="82">
        <f t="shared" si="173"/>
        <v>537874.64</v>
      </c>
      <c r="AG314" s="69">
        <f t="shared" si="174"/>
        <v>537874.64</v>
      </c>
      <c r="AH314" s="69">
        <f t="shared" si="175"/>
        <v>645449.56799999997</v>
      </c>
      <c r="AI314" s="70">
        <f t="shared" si="176"/>
        <v>1183324.2080000001</v>
      </c>
      <c r="AJ314" s="70">
        <f t="shared" si="177"/>
        <v>2043923.6319999998</v>
      </c>
      <c r="AK314" s="70">
        <f t="shared" si="178"/>
        <v>645449.56799999997</v>
      </c>
      <c r="AL314" s="72">
        <f t="shared" si="179"/>
        <v>1828773.7760000001</v>
      </c>
      <c r="AM314" s="74">
        <f t="shared" si="180"/>
        <v>1398474.0639999998</v>
      </c>
      <c r="AO314" s="74">
        <f t="shared" si="181"/>
        <v>227102.62577777775</v>
      </c>
      <c r="AP314" s="72">
        <f t="shared" si="182"/>
        <v>2725231.509333333</v>
      </c>
      <c r="AQ314" s="73">
        <f t="shared" si="170"/>
        <v>2725231.509333333</v>
      </c>
      <c r="AR314" s="74">
        <f t="shared" si="183"/>
        <v>2725231.509333333</v>
      </c>
      <c r="AS314" s="74">
        <f t="shared" si="184"/>
        <v>454205.2515555555</v>
      </c>
      <c r="AT314" s="73"/>
      <c r="AU314" s="73"/>
      <c r="AW314" s="75">
        <f t="shared" si="190"/>
        <v>645449.56799999997</v>
      </c>
      <c r="AX314" s="76">
        <f t="shared" si="187"/>
        <v>2474223.344</v>
      </c>
      <c r="AY314" s="77">
        <f t="shared" si="185"/>
        <v>753024.49599999981</v>
      </c>
      <c r="AZ314" s="75">
        <f t="shared" si="166"/>
        <v>268937.32</v>
      </c>
      <c r="BA314" s="76">
        <f t="shared" si="188"/>
        <v>2743160.6639999999</v>
      </c>
      <c r="BB314" s="77">
        <f t="shared" si="167"/>
        <v>484087.17599999998</v>
      </c>
    </row>
    <row r="315" spans="1:54" s="5" customFormat="1" ht="12.75">
      <c r="A315" s="144">
        <v>8</v>
      </c>
      <c r="B315" s="63" t="s">
        <v>183</v>
      </c>
      <c r="C315" s="83">
        <v>92</v>
      </c>
      <c r="D315" s="83" t="s">
        <v>62</v>
      </c>
      <c r="E315" s="67" t="s">
        <v>274</v>
      </c>
      <c r="F315" s="67" t="s">
        <v>89</v>
      </c>
      <c r="G315" s="67">
        <v>43271</v>
      </c>
      <c r="H315" s="67" t="s">
        <v>65</v>
      </c>
      <c r="I315" s="67" t="s">
        <v>117</v>
      </c>
      <c r="J315" s="67"/>
      <c r="K315" s="65">
        <v>42499</v>
      </c>
      <c r="L315" s="65">
        <v>42613</v>
      </c>
      <c r="M315" s="65">
        <f t="shared" si="171"/>
        <v>45535</v>
      </c>
      <c r="N315" s="65">
        <v>42614</v>
      </c>
      <c r="O315" s="158" t="str">
        <f t="shared" si="168"/>
        <v>1</v>
      </c>
      <c r="P315" s="66">
        <f>+DATEDIF([1]Curico!O$5,M315,"m")</f>
        <v>90</v>
      </c>
      <c r="Q315" s="162" t="str">
        <f>IF(R315=P315,"C",IF(P315+24=R315,"C24","T"))</f>
        <v>T</v>
      </c>
      <c r="R315" s="66"/>
      <c r="S315" s="67">
        <v>60</v>
      </c>
      <c r="T315" s="87">
        <v>157143</v>
      </c>
      <c r="U315" s="69">
        <v>3</v>
      </c>
      <c r="V315" s="69">
        <v>2017</v>
      </c>
      <c r="W315" s="71"/>
      <c r="X315" s="71">
        <f>+([1]Curico!$D$3-V315)*12+[1]Curico!$C$3-U315+1</f>
        <v>10</v>
      </c>
      <c r="Y315" s="71">
        <f>+([1]Curico!D$5-V315)*12+[1]Curico!C$5-U315+1</f>
        <v>22</v>
      </c>
      <c r="Z315" s="70">
        <f t="shared" si="186"/>
        <v>34</v>
      </c>
      <c r="AA315" s="70">
        <f t="shared" si="186"/>
        <v>46</v>
      </c>
      <c r="AB315" s="70">
        <f t="shared" si="169"/>
        <v>51</v>
      </c>
      <c r="AC315" s="82">
        <f t="shared" si="165"/>
        <v>9</v>
      </c>
      <c r="AD315" s="69">
        <f t="shared" si="172"/>
        <v>2619.0500000000002</v>
      </c>
      <c r="AE315" s="71">
        <f>+W315*AD315</f>
        <v>0</v>
      </c>
      <c r="AF315" s="72">
        <f t="shared" si="173"/>
        <v>26190.5</v>
      </c>
      <c r="AG315" s="71">
        <f t="shared" si="174"/>
        <v>26190.5</v>
      </c>
      <c r="AH315" s="71">
        <f t="shared" si="175"/>
        <v>31428.600000000002</v>
      </c>
      <c r="AI315" s="70">
        <f t="shared" si="176"/>
        <v>57619.100000000006</v>
      </c>
      <c r="AJ315" s="70">
        <f t="shared" si="177"/>
        <v>99523.9</v>
      </c>
      <c r="AK315" s="70">
        <f t="shared" si="178"/>
        <v>31428.600000000002</v>
      </c>
      <c r="AL315" s="72">
        <f t="shared" si="179"/>
        <v>89047.700000000012</v>
      </c>
      <c r="AM315" s="74">
        <f t="shared" si="180"/>
        <v>68095.299999999988</v>
      </c>
      <c r="AO315" s="74">
        <f t="shared" si="181"/>
        <v>11058.21111111111</v>
      </c>
      <c r="AP315" s="72">
        <f t="shared" si="182"/>
        <v>132698.53333333333</v>
      </c>
      <c r="AQ315" s="73">
        <f t="shared" si="170"/>
        <v>132698.53333333333</v>
      </c>
      <c r="AR315" s="74">
        <f t="shared" si="183"/>
        <v>132698.53333333333</v>
      </c>
      <c r="AS315" s="74">
        <f t="shared" si="184"/>
        <v>22116.42222222222</v>
      </c>
      <c r="AT315" s="73"/>
      <c r="AU315" s="73"/>
      <c r="AW315" s="75">
        <f t="shared" si="190"/>
        <v>31428.600000000002</v>
      </c>
      <c r="AX315" s="76">
        <f t="shared" si="187"/>
        <v>120476.30000000002</v>
      </c>
      <c r="AY315" s="77">
        <f t="shared" si="185"/>
        <v>36666.699999999983</v>
      </c>
      <c r="AZ315" s="75">
        <f t="shared" si="166"/>
        <v>13095.25</v>
      </c>
      <c r="BA315" s="76">
        <f t="shared" si="188"/>
        <v>133571.55000000002</v>
      </c>
      <c r="BB315" s="77">
        <f t="shared" si="167"/>
        <v>23571.449999999983</v>
      </c>
    </row>
    <row r="316" spans="1:54" s="5" customFormat="1" ht="12.75">
      <c r="A316" s="144">
        <v>8</v>
      </c>
      <c r="B316" s="63" t="s">
        <v>183</v>
      </c>
      <c r="C316" s="83">
        <v>92</v>
      </c>
      <c r="D316" s="83" t="s">
        <v>62</v>
      </c>
      <c r="E316" s="67" t="s">
        <v>274</v>
      </c>
      <c r="F316" s="67" t="s">
        <v>89</v>
      </c>
      <c r="G316" s="67">
        <v>43271</v>
      </c>
      <c r="H316" s="67" t="s">
        <v>65</v>
      </c>
      <c r="I316" s="67" t="s">
        <v>117</v>
      </c>
      <c r="J316" s="67"/>
      <c r="K316" s="65">
        <v>42499</v>
      </c>
      <c r="L316" s="65">
        <v>42613</v>
      </c>
      <c r="M316" s="65">
        <f t="shared" si="171"/>
        <v>45535</v>
      </c>
      <c r="N316" s="65">
        <v>42614</v>
      </c>
      <c r="O316" s="158" t="str">
        <f t="shared" si="168"/>
        <v>1</v>
      </c>
      <c r="P316" s="66">
        <f>+DATEDIF([1]Curico!O$5,M316,"m")</f>
        <v>90</v>
      </c>
      <c r="Q316" s="162" t="str">
        <f>IF(R316=P316,"C",IF(P316+24=R316,"C24","T"))</f>
        <v>T</v>
      </c>
      <c r="R316" s="66"/>
      <c r="S316" s="67">
        <v>60</v>
      </c>
      <c r="T316" s="87">
        <v>157143</v>
      </c>
      <c r="U316" s="69">
        <v>3</v>
      </c>
      <c r="V316" s="69">
        <v>2017</v>
      </c>
      <c r="W316" s="71"/>
      <c r="X316" s="71">
        <f>+([1]Curico!$D$3-V316)*12+[1]Curico!$C$3-U316+1</f>
        <v>10</v>
      </c>
      <c r="Y316" s="71">
        <f>+([1]Curico!D$5-V316)*12+[1]Curico!C$5-U316+1</f>
        <v>22</v>
      </c>
      <c r="Z316" s="70">
        <f t="shared" si="186"/>
        <v>34</v>
      </c>
      <c r="AA316" s="70">
        <f t="shared" si="186"/>
        <v>46</v>
      </c>
      <c r="AB316" s="70">
        <f t="shared" si="169"/>
        <v>51</v>
      </c>
      <c r="AC316" s="82">
        <f t="shared" si="165"/>
        <v>9</v>
      </c>
      <c r="AD316" s="69">
        <f t="shared" si="172"/>
        <v>2619.0500000000002</v>
      </c>
      <c r="AE316" s="71">
        <f>+W316*AD316</f>
        <v>0</v>
      </c>
      <c r="AF316" s="72">
        <f t="shared" si="173"/>
        <v>26190.5</v>
      </c>
      <c r="AG316" s="71">
        <f t="shared" si="174"/>
        <v>26190.5</v>
      </c>
      <c r="AH316" s="71">
        <f t="shared" si="175"/>
        <v>31428.600000000002</v>
      </c>
      <c r="AI316" s="70">
        <f t="shared" si="176"/>
        <v>57619.100000000006</v>
      </c>
      <c r="AJ316" s="70">
        <f t="shared" si="177"/>
        <v>99523.9</v>
      </c>
      <c r="AK316" s="70">
        <f t="shared" si="178"/>
        <v>31428.600000000002</v>
      </c>
      <c r="AL316" s="72">
        <f t="shared" si="179"/>
        <v>89047.700000000012</v>
      </c>
      <c r="AM316" s="74">
        <f t="shared" si="180"/>
        <v>68095.299999999988</v>
      </c>
      <c r="AO316" s="74">
        <f t="shared" si="181"/>
        <v>11058.21111111111</v>
      </c>
      <c r="AP316" s="72">
        <f t="shared" si="182"/>
        <v>132698.53333333333</v>
      </c>
      <c r="AQ316" s="73">
        <f t="shared" si="170"/>
        <v>132698.53333333333</v>
      </c>
      <c r="AR316" s="74">
        <f t="shared" si="183"/>
        <v>132698.53333333333</v>
      </c>
      <c r="AS316" s="74">
        <f t="shared" si="184"/>
        <v>22116.42222222222</v>
      </c>
      <c r="AT316" s="73"/>
      <c r="AU316" s="73"/>
      <c r="AW316" s="75">
        <f t="shared" si="190"/>
        <v>31428.600000000002</v>
      </c>
      <c r="AX316" s="76">
        <f t="shared" si="187"/>
        <v>120476.30000000002</v>
      </c>
      <c r="AY316" s="77">
        <f t="shared" si="185"/>
        <v>36666.699999999983</v>
      </c>
      <c r="AZ316" s="75">
        <f t="shared" si="166"/>
        <v>13095.25</v>
      </c>
      <c r="BA316" s="76">
        <f t="shared" si="188"/>
        <v>133571.55000000002</v>
      </c>
      <c r="BB316" s="77">
        <f t="shared" si="167"/>
        <v>23571.449999999983</v>
      </c>
    </row>
    <row r="317" spans="1:54" s="5" customFormat="1" ht="12.75">
      <c r="A317" s="144">
        <v>8</v>
      </c>
      <c r="B317" s="67" t="s">
        <v>183</v>
      </c>
      <c r="C317" s="83">
        <v>115</v>
      </c>
      <c r="D317" s="83" t="s">
        <v>62</v>
      </c>
      <c r="E317" s="83" t="s">
        <v>283</v>
      </c>
      <c r="F317" s="83" t="s">
        <v>276</v>
      </c>
      <c r="G317" s="83">
        <v>509</v>
      </c>
      <c r="H317" s="83" t="s">
        <v>65</v>
      </c>
      <c r="I317" s="83" t="s">
        <v>117</v>
      </c>
      <c r="J317" s="83"/>
      <c r="K317" s="84">
        <v>42503</v>
      </c>
      <c r="L317" s="65">
        <v>42613</v>
      </c>
      <c r="M317" s="65">
        <f t="shared" si="171"/>
        <v>45535</v>
      </c>
      <c r="N317" s="65">
        <v>42614</v>
      </c>
      <c r="O317" s="158" t="str">
        <f t="shared" si="168"/>
        <v>1</v>
      </c>
      <c r="P317" s="66">
        <f>+DATEDIF([1]Curico!O$5,M317,"m")</f>
        <v>90</v>
      </c>
      <c r="Q317" s="162" t="str">
        <f>IF(R317=P317,"C",IF(P317+24=R317,"C24","T"))</f>
        <v>T</v>
      </c>
      <c r="R317" s="66"/>
      <c r="S317" s="67">
        <v>60</v>
      </c>
      <c r="T317" s="89">
        <v>567500</v>
      </c>
      <c r="U317" s="69">
        <v>3</v>
      </c>
      <c r="V317" s="69">
        <v>2017</v>
      </c>
      <c r="W317" s="71"/>
      <c r="X317" s="71">
        <f>+([1]Curico!$D$3-V317)*12+[1]Curico!$C$3-U317+1</f>
        <v>10</v>
      </c>
      <c r="Y317" s="71">
        <f>+([1]Curico!D$5-V317)*12+[1]Curico!C$5-U317+1</f>
        <v>22</v>
      </c>
      <c r="Z317" s="70">
        <f t="shared" si="186"/>
        <v>34</v>
      </c>
      <c r="AA317" s="70">
        <f t="shared" si="186"/>
        <v>46</v>
      </c>
      <c r="AB317" s="70">
        <f t="shared" si="169"/>
        <v>51</v>
      </c>
      <c r="AC317" s="82">
        <f t="shared" si="165"/>
        <v>9</v>
      </c>
      <c r="AD317" s="69">
        <f t="shared" si="172"/>
        <v>9458.3333333333339</v>
      </c>
      <c r="AE317" s="71">
        <f>+W317*AD317</f>
        <v>0</v>
      </c>
      <c r="AF317" s="72">
        <f t="shared" si="173"/>
        <v>94583.333333333343</v>
      </c>
      <c r="AG317" s="71">
        <f t="shared" si="174"/>
        <v>94583.333333333343</v>
      </c>
      <c r="AH317" s="71">
        <f t="shared" si="175"/>
        <v>113500</v>
      </c>
      <c r="AI317" s="70">
        <f t="shared" si="176"/>
        <v>208083.33333333334</v>
      </c>
      <c r="AJ317" s="70">
        <f t="shared" si="177"/>
        <v>359416.66666666663</v>
      </c>
      <c r="AK317" s="70">
        <f t="shared" si="178"/>
        <v>113500</v>
      </c>
      <c r="AL317" s="72">
        <f t="shared" si="179"/>
        <v>321583.33333333337</v>
      </c>
      <c r="AM317" s="74">
        <f t="shared" si="180"/>
        <v>245916.66666666663</v>
      </c>
      <c r="AO317" s="74">
        <f t="shared" si="181"/>
        <v>39935.185185185182</v>
      </c>
      <c r="AP317" s="72">
        <f t="shared" si="182"/>
        <v>479222.22222222219</v>
      </c>
      <c r="AQ317" s="73">
        <f t="shared" si="170"/>
        <v>479222.22222222219</v>
      </c>
      <c r="AR317" s="74">
        <f t="shared" si="183"/>
        <v>479222.22222222219</v>
      </c>
      <c r="AS317" s="74">
        <f t="shared" si="184"/>
        <v>79870.370370370365</v>
      </c>
      <c r="AT317" s="73"/>
      <c r="AU317" s="73"/>
      <c r="AW317" s="75">
        <f t="shared" si="190"/>
        <v>113500</v>
      </c>
      <c r="AX317" s="76">
        <f t="shared" si="187"/>
        <v>435083.33333333337</v>
      </c>
      <c r="AY317" s="77">
        <f t="shared" si="185"/>
        <v>132416.66666666663</v>
      </c>
      <c r="AZ317" s="75">
        <f t="shared" si="166"/>
        <v>47291.666666666672</v>
      </c>
      <c r="BA317" s="76">
        <f t="shared" si="188"/>
        <v>482375.00000000006</v>
      </c>
      <c r="BB317" s="77">
        <f t="shared" si="167"/>
        <v>85124.999999999942</v>
      </c>
    </row>
    <row r="318" spans="1:54" s="5" customFormat="1" ht="12.75">
      <c r="A318" s="144">
        <v>8</v>
      </c>
      <c r="B318" s="67" t="s">
        <v>183</v>
      </c>
      <c r="C318" s="83">
        <v>93</v>
      </c>
      <c r="D318" s="83" t="s">
        <v>62</v>
      </c>
      <c r="E318" s="67" t="s">
        <v>284</v>
      </c>
      <c r="F318" s="67" t="s">
        <v>209</v>
      </c>
      <c r="G318" s="67">
        <v>4875398</v>
      </c>
      <c r="H318" s="67" t="s">
        <v>65</v>
      </c>
      <c r="I318" s="67" t="s">
        <v>117</v>
      </c>
      <c r="J318" s="67"/>
      <c r="K318" s="65">
        <v>42508</v>
      </c>
      <c r="L318" s="65">
        <v>42613</v>
      </c>
      <c r="M318" s="65">
        <f t="shared" si="171"/>
        <v>45535</v>
      </c>
      <c r="N318" s="65">
        <v>42614</v>
      </c>
      <c r="O318" s="158" t="str">
        <f t="shared" si="168"/>
        <v>1</v>
      </c>
      <c r="P318" s="66">
        <f>+DATEDIF([1]Curico!O$5,M318,"m")</f>
        <v>90</v>
      </c>
      <c r="Q318" s="162" t="str">
        <f>IF(R318=P318,"C",IF(P318+24=R318,"C24","T"))</f>
        <v>T</v>
      </c>
      <c r="R318" s="66"/>
      <c r="S318" s="67">
        <v>60</v>
      </c>
      <c r="T318" s="87">
        <v>176462</v>
      </c>
      <c r="U318" s="69">
        <v>3</v>
      </c>
      <c r="V318" s="69">
        <v>2017</v>
      </c>
      <c r="W318" s="71"/>
      <c r="X318" s="71">
        <f>+([1]Curico!$D$3-V318)*12+[1]Curico!$C$3-U318+1</f>
        <v>10</v>
      </c>
      <c r="Y318" s="71">
        <f>+([1]Curico!D$5-V318)*12+[1]Curico!C$5-U318+1</f>
        <v>22</v>
      </c>
      <c r="Z318" s="70">
        <f t="shared" si="186"/>
        <v>34</v>
      </c>
      <c r="AA318" s="70">
        <f t="shared" si="186"/>
        <v>46</v>
      </c>
      <c r="AB318" s="70">
        <f t="shared" si="169"/>
        <v>51</v>
      </c>
      <c r="AC318" s="82">
        <f t="shared" si="165"/>
        <v>9</v>
      </c>
      <c r="AD318" s="69">
        <f t="shared" si="172"/>
        <v>2941.0333333333333</v>
      </c>
      <c r="AE318" s="71">
        <f>+W318*AD318</f>
        <v>0</v>
      </c>
      <c r="AF318" s="72">
        <f t="shared" si="173"/>
        <v>29410.333333333332</v>
      </c>
      <c r="AG318" s="71">
        <f t="shared" si="174"/>
        <v>29410.333333333332</v>
      </c>
      <c r="AH318" s="71">
        <f t="shared" si="175"/>
        <v>35292.400000000001</v>
      </c>
      <c r="AI318" s="70">
        <f t="shared" si="176"/>
        <v>64702.733333333337</v>
      </c>
      <c r="AJ318" s="70">
        <f t="shared" si="177"/>
        <v>111759.26666666666</v>
      </c>
      <c r="AK318" s="70">
        <f t="shared" si="178"/>
        <v>35292.400000000001</v>
      </c>
      <c r="AL318" s="72">
        <f t="shared" si="179"/>
        <v>99995.133333333331</v>
      </c>
      <c r="AM318" s="74">
        <f t="shared" si="180"/>
        <v>76466.866666666669</v>
      </c>
      <c r="AO318" s="74">
        <f t="shared" si="181"/>
        <v>12417.696296296295</v>
      </c>
      <c r="AP318" s="72">
        <f t="shared" si="182"/>
        <v>149012.35555555555</v>
      </c>
      <c r="AQ318" s="73">
        <f t="shared" si="170"/>
        <v>149012.35555555555</v>
      </c>
      <c r="AR318" s="74">
        <f t="shared" si="183"/>
        <v>149012.35555555555</v>
      </c>
      <c r="AS318" s="74">
        <f t="shared" si="184"/>
        <v>24835.392592592591</v>
      </c>
      <c r="AT318" s="73"/>
      <c r="AU318" s="73"/>
      <c r="AW318" s="75">
        <f t="shared" si="190"/>
        <v>35292.400000000001</v>
      </c>
      <c r="AX318" s="76">
        <f t="shared" si="187"/>
        <v>135287.53333333333</v>
      </c>
      <c r="AY318" s="77">
        <f t="shared" si="185"/>
        <v>41174.466666666674</v>
      </c>
      <c r="AZ318" s="75">
        <f t="shared" si="166"/>
        <v>14705.166666666666</v>
      </c>
      <c r="BA318" s="76">
        <f t="shared" si="188"/>
        <v>149992.69999999998</v>
      </c>
      <c r="BB318" s="77">
        <f t="shared" si="167"/>
        <v>26469.300000000017</v>
      </c>
    </row>
    <row r="319" spans="1:54" s="5" customFormat="1" ht="12.75">
      <c r="A319" s="144">
        <v>8</v>
      </c>
      <c r="B319" s="67" t="s">
        <v>183</v>
      </c>
      <c r="C319" s="67">
        <v>51</v>
      </c>
      <c r="D319" s="67" t="s">
        <v>62</v>
      </c>
      <c r="E319" s="67" t="s">
        <v>285</v>
      </c>
      <c r="F319" s="67" t="s">
        <v>244</v>
      </c>
      <c r="G319" s="67">
        <v>5296</v>
      </c>
      <c r="H319" s="67" t="s">
        <v>65</v>
      </c>
      <c r="I319" s="67" t="s">
        <v>245</v>
      </c>
      <c r="J319" s="67"/>
      <c r="K319" s="65">
        <v>42508</v>
      </c>
      <c r="L319" s="65">
        <v>42613</v>
      </c>
      <c r="M319" s="65">
        <f t="shared" si="171"/>
        <v>45535</v>
      </c>
      <c r="N319" s="65">
        <v>42614</v>
      </c>
      <c r="O319" s="158" t="str">
        <f t="shared" si="168"/>
        <v>1</v>
      </c>
      <c r="P319" s="66">
        <f>+DATEDIF([1]Curico!O$5,M319,"m")</f>
        <v>90</v>
      </c>
      <c r="Q319" s="162" t="str">
        <f>IF(R319=P319,"C",IF(P319+24=R319,"C24","T"))</f>
        <v>T</v>
      </c>
      <c r="R319" s="66"/>
      <c r="S319" s="67">
        <v>60</v>
      </c>
      <c r="T319" s="87">
        <v>75748</v>
      </c>
      <c r="U319" s="69">
        <v>3</v>
      </c>
      <c r="V319" s="69">
        <v>2017</v>
      </c>
      <c r="W319" s="69"/>
      <c r="X319" s="69">
        <f>+([1]Curico!$D$3-V319)*12+[1]Curico!$C$3-U319+1</f>
        <v>10</v>
      </c>
      <c r="Y319" s="69">
        <f>+([1]Curico!D$5-V319)*12+[1]Curico!C$5-U319+1</f>
        <v>22</v>
      </c>
      <c r="Z319" s="70">
        <f t="shared" si="186"/>
        <v>34</v>
      </c>
      <c r="AA319" s="70">
        <f t="shared" si="186"/>
        <v>46</v>
      </c>
      <c r="AB319" s="70">
        <f t="shared" si="169"/>
        <v>51</v>
      </c>
      <c r="AC319" s="82">
        <f t="shared" si="165"/>
        <v>9</v>
      </c>
      <c r="AD319" s="69">
        <f t="shared" si="172"/>
        <v>1262.4666666666667</v>
      </c>
      <c r="AE319" s="69">
        <f>+(T319/S319)*W319</f>
        <v>0</v>
      </c>
      <c r="AF319" s="82">
        <f t="shared" si="173"/>
        <v>12624.666666666668</v>
      </c>
      <c r="AG319" s="69">
        <f t="shared" si="174"/>
        <v>12624.666666666668</v>
      </c>
      <c r="AH319" s="69">
        <f t="shared" si="175"/>
        <v>15149.6</v>
      </c>
      <c r="AI319" s="70">
        <f t="shared" si="176"/>
        <v>27774.26666666667</v>
      </c>
      <c r="AJ319" s="70">
        <f t="shared" si="177"/>
        <v>47973.73333333333</v>
      </c>
      <c r="AK319" s="70">
        <f t="shared" si="178"/>
        <v>15149.6</v>
      </c>
      <c r="AL319" s="72">
        <f t="shared" si="179"/>
        <v>42923.866666666669</v>
      </c>
      <c r="AM319" s="74">
        <f t="shared" si="180"/>
        <v>32824.133333333331</v>
      </c>
      <c r="AO319" s="74">
        <f t="shared" si="181"/>
        <v>5330.4148148148142</v>
      </c>
      <c r="AP319" s="72">
        <f t="shared" si="182"/>
        <v>63964.977777777771</v>
      </c>
      <c r="AQ319" s="73">
        <f t="shared" si="170"/>
        <v>63964.977777777771</v>
      </c>
      <c r="AR319" s="74">
        <f t="shared" si="183"/>
        <v>63964.977777777771</v>
      </c>
      <c r="AS319" s="74">
        <f t="shared" si="184"/>
        <v>10660.829629629628</v>
      </c>
      <c r="AT319" s="73"/>
      <c r="AU319" s="73"/>
      <c r="AW319" s="75">
        <f t="shared" si="190"/>
        <v>15149.6</v>
      </c>
      <c r="AX319" s="76">
        <f t="shared" si="187"/>
        <v>58073.466666666667</v>
      </c>
      <c r="AY319" s="77">
        <f t="shared" si="185"/>
        <v>17674.533333333333</v>
      </c>
      <c r="AZ319" s="75">
        <f t="shared" si="166"/>
        <v>6312.3333333333339</v>
      </c>
      <c r="BA319" s="76">
        <f t="shared" si="188"/>
        <v>64385.8</v>
      </c>
      <c r="BB319" s="77">
        <f t="shared" si="167"/>
        <v>11362.199999999997</v>
      </c>
    </row>
    <row r="320" spans="1:54" s="5" customFormat="1" ht="12.75">
      <c r="A320" s="144">
        <v>8</v>
      </c>
      <c r="B320" s="67" t="s">
        <v>183</v>
      </c>
      <c r="C320" s="83">
        <v>94</v>
      </c>
      <c r="D320" s="83" t="s">
        <v>62</v>
      </c>
      <c r="E320" s="67" t="s">
        <v>286</v>
      </c>
      <c r="F320" s="67" t="s">
        <v>87</v>
      </c>
      <c r="G320" s="67">
        <v>76136682</v>
      </c>
      <c r="H320" s="67" t="s">
        <v>65</v>
      </c>
      <c r="I320" s="67" t="s">
        <v>117</v>
      </c>
      <c r="J320" s="67"/>
      <c r="K320" s="65">
        <v>42515</v>
      </c>
      <c r="L320" s="65">
        <v>42613</v>
      </c>
      <c r="M320" s="65">
        <f t="shared" si="171"/>
        <v>45535</v>
      </c>
      <c r="N320" s="65">
        <v>42614</v>
      </c>
      <c r="O320" s="158" t="str">
        <f t="shared" si="168"/>
        <v>1</v>
      </c>
      <c r="P320" s="66">
        <f>+DATEDIF([1]Curico!O$5,M320,"m")</f>
        <v>90</v>
      </c>
      <c r="Q320" s="162" t="str">
        <f>IF(R320=P320,"C",IF(P320+24=R320,"C24","T"))</f>
        <v>T</v>
      </c>
      <c r="R320" s="66"/>
      <c r="S320" s="67">
        <v>60</v>
      </c>
      <c r="T320" s="87">
        <v>1588</v>
      </c>
      <c r="U320" s="69">
        <v>3</v>
      </c>
      <c r="V320" s="69">
        <v>2017</v>
      </c>
      <c r="W320" s="71"/>
      <c r="X320" s="71">
        <f>+([1]Curico!$D$3-V320)*12+[1]Curico!$C$3-U320+1</f>
        <v>10</v>
      </c>
      <c r="Y320" s="71">
        <f>+([1]Curico!D$5-V320)*12+[1]Curico!C$5-U320+1</f>
        <v>22</v>
      </c>
      <c r="Z320" s="70">
        <f t="shared" si="186"/>
        <v>34</v>
      </c>
      <c r="AA320" s="70">
        <f t="shared" si="186"/>
        <v>46</v>
      </c>
      <c r="AB320" s="70">
        <f t="shared" si="169"/>
        <v>51</v>
      </c>
      <c r="AC320" s="82">
        <f t="shared" si="165"/>
        <v>9</v>
      </c>
      <c r="AD320" s="69">
        <f t="shared" si="172"/>
        <v>26.466666666666665</v>
      </c>
      <c r="AE320" s="71">
        <f t="shared" ref="AE320:AE332" si="191">+W320*AD320</f>
        <v>0</v>
      </c>
      <c r="AF320" s="72">
        <f t="shared" si="173"/>
        <v>264.66666666666663</v>
      </c>
      <c r="AG320" s="71">
        <f t="shared" si="174"/>
        <v>264.66666666666663</v>
      </c>
      <c r="AH320" s="71">
        <f t="shared" si="175"/>
        <v>317.59999999999997</v>
      </c>
      <c r="AI320" s="70">
        <f t="shared" si="176"/>
        <v>582.26666666666665</v>
      </c>
      <c r="AJ320" s="70">
        <f t="shared" si="177"/>
        <v>1005.7333333333333</v>
      </c>
      <c r="AK320" s="70">
        <f t="shared" si="178"/>
        <v>317.59999999999997</v>
      </c>
      <c r="AL320" s="72">
        <f t="shared" si="179"/>
        <v>899.86666666666656</v>
      </c>
      <c r="AM320" s="74">
        <f t="shared" si="180"/>
        <v>688.13333333333344</v>
      </c>
      <c r="AO320" s="74">
        <f t="shared" si="181"/>
        <v>111.74814814814815</v>
      </c>
      <c r="AP320" s="72">
        <f t="shared" si="182"/>
        <v>1340.9777777777776</v>
      </c>
      <c r="AQ320" s="73">
        <f t="shared" si="170"/>
        <v>1340.9777777777776</v>
      </c>
      <c r="AR320" s="74">
        <f t="shared" si="183"/>
        <v>1340.9777777777776</v>
      </c>
      <c r="AS320" s="74">
        <f t="shared" si="184"/>
        <v>223.49629629629626</v>
      </c>
      <c r="AT320" s="73"/>
      <c r="AU320" s="73"/>
      <c r="AW320" s="75">
        <f t="shared" si="190"/>
        <v>317.59999999999997</v>
      </c>
      <c r="AX320" s="76">
        <f t="shared" si="187"/>
        <v>1217.4666666666665</v>
      </c>
      <c r="AY320" s="77">
        <f t="shared" si="185"/>
        <v>370.53333333333353</v>
      </c>
      <c r="AZ320" s="75">
        <f t="shared" si="166"/>
        <v>132.33333333333331</v>
      </c>
      <c r="BA320" s="76">
        <f t="shared" si="188"/>
        <v>1349.7999999999997</v>
      </c>
      <c r="BB320" s="77">
        <f t="shared" si="167"/>
        <v>238.20000000000027</v>
      </c>
    </row>
    <row r="321" spans="1:54" s="5" customFormat="1" ht="12.75">
      <c r="A321" s="144">
        <v>8</v>
      </c>
      <c r="B321" s="67" t="s">
        <v>183</v>
      </c>
      <c r="C321" s="83">
        <v>94</v>
      </c>
      <c r="D321" s="83" t="s">
        <v>62</v>
      </c>
      <c r="E321" s="67" t="s">
        <v>287</v>
      </c>
      <c r="F321" s="67" t="s">
        <v>87</v>
      </c>
      <c r="G321" s="67">
        <v>76136682</v>
      </c>
      <c r="H321" s="67" t="s">
        <v>65</v>
      </c>
      <c r="I321" s="67" t="s">
        <v>117</v>
      </c>
      <c r="J321" s="67"/>
      <c r="K321" s="65">
        <v>42515</v>
      </c>
      <c r="L321" s="65">
        <v>42613</v>
      </c>
      <c r="M321" s="65">
        <f t="shared" si="171"/>
        <v>45535</v>
      </c>
      <c r="N321" s="65">
        <v>42614</v>
      </c>
      <c r="O321" s="158" t="str">
        <f t="shared" si="168"/>
        <v>1</v>
      </c>
      <c r="P321" s="66">
        <f>+DATEDIF([1]Curico!O$5,M321,"m")</f>
        <v>90</v>
      </c>
      <c r="Q321" s="162" t="str">
        <f>IF(R321=P321,"C",IF(P321+24=R321,"C24","T"))</f>
        <v>T</v>
      </c>
      <c r="R321" s="66"/>
      <c r="S321" s="67">
        <v>60</v>
      </c>
      <c r="T321" s="87">
        <v>1588</v>
      </c>
      <c r="U321" s="69">
        <v>3</v>
      </c>
      <c r="V321" s="69">
        <v>2017</v>
      </c>
      <c r="W321" s="71"/>
      <c r="X321" s="71">
        <f>+([1]Curico!$D$3-V321)*12+[1]Curico!$C$3-U321+1</f>
        <v>10</v>
      </c>
      <c r="Y321" s="71">
        <f>+([1]Curico!D$5-V321)*12+[1]Curico!C$5-U321+1</f>
        <v>22</v>
      </c>
      <c r="Z321" s="70">
        <f t="shared" si="186"/>
        <v>34</v>
      </c>
      <c r="AA321" s="70">
        <f t="shared" si="186"/>
        <v>46</v>
      </c>
      <c r="AB321" s="70">
        <f t="shared" si="169"/>
        <v>51</v>
      </c>
      <c r="AC321" s="82">
        <f t="shared" si="165"/>
        <v>9</v>
      </c>
      <c r="AD321" s="69">
        <f t="shared" si="172"/>
        <v>26.466666666666665</v>
      </c>
      <c r="AE321" s="71">
        <f t="shared" si="191"/>
        <v>0</v>
      </c>
      <c r="AF321" s="72">
        <f t="shared" si="173"/>
        <v>264.66666666666663</v>
      </c>
      <c r="AG321" s="71">
        <f t="shared" si="174"/>
        <v>264.66666666666663</v>
      </c>
      <c r="AH321" s="71">
        <f t="shared" si="175"/>
        <v>317.59999999999997</v>
      </c>
      <c r="AI321" s="70">
        <f t="shared" si="176"/>
        <v>582.26666666666665</v>
      </c>
      <c r="AJ321" s="70">
        <f t="shared" si="177"/>
        <v>1005.7333333333333</v>
      </c>
      <c r="AK321" s="70">
        <f t="shared" si="178"/>
        <v>317.59999999999997</v>
      </c>
      <c r="AL321" s="72">
        <f t="shared" si="179"/>
        <v>899.86666666666656</v>
      </c>
      <c r="AM321" s="74">
        <f t="shared" si="180"/>
        <v>688.13333333333344</v>
      </c>
      <c r="AO321" s="74">
        <f t="shared" si="181"/>
        <v>111.74814814814815</v>
      </c>
      <c r="AP321" s="72">
        <f t="shared" si="182"/>
        <v>1340.9777777777776</v>
      </c>
      <c r="AQ321" s="73">
        <f t="shared" si="170"/>
        <v>1340.9777777777776</v>
      </c>
      <c r="AR321" s="74">
        <f t="shared" si="183"/>
        <v>1340.9777777777776</v>
      </c>
      <c r="AS321" s="74">
        <f t="shared" si="184"/>
        <v>223.49629629629626</v>
      </c>
      <c r="AT321" s="73"/>
      <c r="AU321" s="73"/>
      <c r="AW321" s="75">
        <f t="shared" si="190"/>
        <v>317.59999999999997</v>
      </c>
      <c r="AX321" s="76">
        <f t="shared" si="187"/>
        <v>1217.4666666666665</v>
      </c>
      <c r="AY321" s="77">
        <f t="shared" si="185"/>
        <v>370.53333333333353</v>
      </c>
      <c r="AZ321" s="75">
        <f t="shared" si="166"/>
        <v>132.33333333333331</v>
      </c>
      <c r="BA321" s="76">
        <f t="shared" si="188"/>
        <v>1349.7999999999997</v>
      </c>
      <c r="BB321" s="77">
        <f t="shared" si="167"/>
        <v>238.20000000000027</v>
      </c>
    </row>
    <row r="322" spans="1:54" s="5" customFormat="1" ht="12.75">
      <c r="A322" s="144">
        <v>8</v>
      </c>
      <c r="B322" s="67" t="s">
        <v>183</v>
      </c>
      <c r="C322" s="83">
        <v>94</v>
      </c>
      <c r="D322" s="83" t="s">
        <v>62</v>
      </c>
      <c r="E322" s="67" t="s">
        <v>288</v>
      </c>
      <c r="F322" s="67" t="s">
        <v>87</v>
      </c>
      <c r="G322" s="67">
        <v>76136682</v>
      </c>
      <c r="H322" s="67" t="s">
        <v>65</v>
      </c>
      <c r="I322" s="67" t="s">
        <v>117</v>
      </c>
      <c r="J322" s="67"/>
      <c r="K322" s="65">
        <v>42515</v>
      </c>
      <c r="L322" s="65">
        <v>42613</v>
      </c>
      <c r="M322" s="65">
        <f t="shared" si="171"/>
        <v>45535</v>
      </c>
      <c r="N322" s="65">
        <v>42614</v>
      </c>
      <c r="O322" s="158" t="str">
        <f t="shared" si="168"/>
        <v>1</v>
      </c>
      <c r="P322" s="66">
        <f>+DATEDIF([1]Curico!O$5,M322,"m")</f>
        <v>90</v>
      </c>
      <c r="Q322" s="162" t="str">
        <f>IF(R322=P322,"C",IF(P322+24=R322,"C24","T"))</f>
        <v>T</v>
      </c>
      <c r="R322" s="66"/>
      <c r="S322" s="67">
        <v>60</v>
      </c>
      <c r="T322" s="87">
        <v>1588</v>
      </c>
      <c r="U322" s="69">
        <v>3</v>
      </c>
      <c r="V322" s="69">
        <v>2017</v>
      </c>
      <c r="W322" s="71"/>
      <c r="X322" s="71">
        <f>+([1]Curico!$D$3-V322)*12+[1]Curico!$C$3-U322+1</f>
        <v>10</v>
      </c>
      <c r="Y322" s="71">
        <f>+([1]Curico!D$5-V322)*12+[1]Curico!C$5-U322+1</f>
        <v>22</v>
      </c>
      <c r="Z322" s="70">
        <f t="shared" si="186"/>
        <v>34</v>
      </c>
      <c r="AA322" s="70">
        <f t="shared" si="186"/>
        <v>46</v>
      </c>
      <c r="AB322" s="70">
        <f t="shared" si="169"/>
        <v>51</v>
      </c>
      <c r="AC322" s="82">
        <f t="shared" si="165"/>
        <v>9</v>
      </c>
      <c r="AD322" s="69">
        <f t="shared" si="172"/>
        <v>26.466666666666665</v>
      </c>
      <c r="AE322" s="71">
        <f t="shared" si="191"/>
        <v>0</v>
      </c>
      <c r="AF322" s="72">
        <f t="shared" si="173"/>
        <v>264.66666666666663</v>
      </c>
      <c r="AG322" s="71">
        <f t="shared" si="174"/>
        <v>264.66666666666663</v>
      </c>
      <c r="AH322" s="71">
        <f t="shared" si="175"/>
        <v>317.59999999999997</v>
      </c>
      <c r="AI322" s="70">
        <f t="shared" si="176"/>
        <v>582.26666666666665</v>
      </c>
      <c r="AJ322" s="70">
        <f t="shared" si="177"/>
        <v>1005.7333333333333</v>
      </c>
      <c r="AK322" s="70">
        <f t="shared" si="178"/>
        <v>317.59999999999997</v>
      </c>
      <c r="AL322" s="72">
        <f t="shared" si="179"/>
        <v>899.86666666666656</v>
      </c>
      <c r="AM322" s="74">
        <f t="shared" si="180"/>
        <v>688.13333333333344</v>
      </c>
      <c r="AO322" s="74">
        <f t="shared" si="181"/>
        <v>111.74814814814815</v>
      </c>
      <c r="AP322" s="72">
        <f t="shared" si="182"/>
        <v>1340.9777777777776</v>
      </c>
      <c r="AQ322" s="73">
        <f t="shared" si="170"/>
        <v>1340.9777777777776</v>
      </c>
      <c r="AR322" s="74">
        <f t="shared" si="183"/>
        <v>1340.9777777777776</v>
      </c>
      <c r="AS322" s="74">
        <f t="shared" si="184"/>
        <v>223.49629629629626</v>
      </c>
      <c r="AT322" s="73"/>
      <c r="AU322" s="73"/>
      <c r="AW322" s="75">
        <f t="shared" si="190"/>
        <v>317.59999999999997</v>
      </c>
      <c r="AX322" s="76">
        <f t="shared" si="187"/>
        <v>1217.4666666666665</v>
      </c>
      <c r="AY322" s="77">
        <f t="shared" si="185"/>
        <v>370.53333333333353</v>
      </c>
      <c r="AZ322" s="75">
        <f t="shared" si="166"/>
        <v>132.33333333333331</v>
      </c>
      <c r="BA322" s="76">
        <f t="shared" si="188"/>
        <v>1349.7999999999997</v>
      </c>
      <c r="BB322" s="77">
        <f t="shared" si="167"/>
        <v>238.20000000000027</v>
      </c>
    </row>
    <row r="323" spans="1:54" s="5" customFormat="1" ht="12.75">
      <c r="A323" s="144">
        <v>8</v>
      </c>
      <c r="B323" s="67" t="s">
        <v>183</v>
      </c>
      <c r="C323" s="83">
        <v>94</v>
      </c>
      <c r="D323" s="83" t="s">
        <v>62</v>
      </c>
      <c r="E323" s="67" t="s">
        <v>289</v>
      </c>
      <c r="F323" s="67" t="s">
        <v>87</v>
      </c>
      <c r="G323" s="67">
        <v>76136682</v>
      </c>
      <c r="H323" s="67" t="s">
        <v>65</v>
      </c>
      <c r="I323" s="67" t="s">
        <v>117</v>
      </c>
      <c r="J323" s="67"/>
      <c r="K323" s="65">
        <v>42515</v>
      </c>
      <c r="L323" s="65">
        <v>42613</v>
      </c>
      <c r="M323" s="65">
        <f t="shared" si="171"/>
        <v>45535</v>
      </c>
      <c r="N323" s="65">
        <v>42614</v>
      </c>
      <c r="O323" s="158" t="str">
        <f t="shared" si="168"/>
        <v>1</v>
      </c>
      <c r="P323" s="66">
        <f>+DATEDIF([1]Curico!O$5,M323,"m")</f>
        <v>90</v>
      </c>
      <c r="Q323" s="162" t="str">
        <f>IF(R323=P323,"C",IF(P323+24=R323,"C24","T"))</f>
        <v>T</v>
      </c>
      <c r="R323" s="66"/>
      <c r="S323" s="67">
        <v>60</v>
      </c>
      <c r="T323" s="87">
        <v>1588</v>
      </c>
      <c r="U323" s="69">
        <v>3</v>
      </c>
      <c r="V323" s="69">
        <v>2017</v>
      </c>
      <c r="W323" s="71"/>
      <c r="X323" s="71">
        <f>+([1]Curico!$D$3-V323)*12+[1]Curico!$C$3-U323+1</f>
        <v>10</v>
      </c>
      <c r="Y323" s="71">
        <f>+([1]Curico!D$5-V323)*12+[1]Curico!C$5-U323+1</f>
        <v>22</v>
      </c>
      <c r="Z323" s="70">
        <f t="shared" si="186"/>
        <v>34</v>
      </c>
      <c r="AA323" s="70">
        <f t="shared" si="186"/>
        <v>46</v>
      </c>
      <c r="AB323" s="70">
        <f t="shared" si="169"/>
        <v>51</v>
      </c>
      <c r="AC323" s="82">
        <f t="shared" si="165"/>
        <v>9</v>
      </c>
      <c r="AD323" s="69">
        <f t="shared" si="172"/>
        <v>26.466666666666665</v>
      </c>
      <c r="AE323" s="71">
        <f t="shared" si="191"/>
        <v>0</v>
      </c>
      <c r="AF323" s="72">
        <f t="shared" si="173"/>
        <v>264.66666666666663</v>
      </c>
      <c r="AG323" s="71">
        <f t="shared" si="174"/>
        <v>264.66666666666663</v>
      </c>
      <c r="AH323" s="71">
        <f t="shared" si="175"/>
        <v>317.59999999999997</v>
      </c>
      <c r="AI323" s="70">
        <f t="shared" si="176"/>
        <v>582.26666666666665</v>
      </c>
      <c r="AJ323" s="70">
        <f t="shared" si="177"/>
        <v>1005.7333333333333</v>
      </c>
      <c r="AK323" s="70">
        <f t="shared" si="178"/>
        <v>317.59999999999997</v>
      </c>
      <c r="AL323" s="72">
        <f t="shared" si="179"/>
        <v>899.86666666666656</v>
      </c>
      <c r="AM323" s="74">
        <f t="shared" si="180"/>
        <v>688.13333333333344</v>
      </c>
      <c r="AO323" s="74">
        <f t="shared" si="181"/>
        <v>111.74814814814815</v>
      </c>
      <c r="AP323" s="72">
        <f t="shared" si="182"/>
        <v>1340.9777777777776</v>
      </c>
      <c r="AQ323" s="73">
        <f t="shared" si="170"/>
        <v>1340.9777777777776</v>
      </c>
      <c r="AR323" s="74">
        <f t="shared" si="183"/>
        <v>1340.9777777777776</v>
      </c>
      <c r="AS323" s="74">
        <f t="shared" si="184"/>
        <v>223.49629629629626</v>
      </c>
      <c r="AT323" s="73"/>
      <c r="AU323" s="73"/>
      <c r="AW323" s="75">
        <f t="shared" si="190"/>
        <v>317.59999999999997</v>
      </c>
      <c r="AX323" s="76">
        <f t="shared" si="187"/>
        <v>1217.4666666666665</v>
      </c>
      <c r="AY323" s="77">
        <f t="shared" si="185"/>
        <v>370.53333333333353</v>
      </c>
      <c r="AZ323" s="75">
        <f t="shared" si="166"/>
        <v>132.33333333333331</v>
      </c>
      <c r="BA323" s="76">
        <f t="shared" si="188"/>
        <v>1349.7999999999997</v>
      </c>
      <c r="BB323" s="77">
        <f t="shared" si="167"/>
        <v>238.20000000000027</v>
      </c>
    </row>
    <row r="324" spans="1:54" s="5" customFormat="1" ht="12.75">
      <c r="A324" s="144">
        <v>8</v>
      </c>
      <c r="B324" s="67" t="s">
        <v>183</v>
      </c>
      <c r="C324" s="83">
        <v>94</v>
      </c>
      <c r="D324" s="83" t="s">
        <v>62</v>
      </c>
      <c r="E324" s="67" t="s">
        <v>290</v>
      </c>
      <c r="F324" s="67" t="s">
        <v>87</v>
      </c>
      <c r="G324" s="67">
        <v>76136682</v>
      </c>
      <c r="H324" s="67" t="s">
        <v>65</v>
      </c>
      <c r="I324" s="67" t="s">
        <v>117</v>
      </c>
      <c r="J324" s="67"/>
      <c r="K324" s="65">
        <v>42515</v>
      </c>
      <c r="L324" s="65">
        <v>42613</v>
      </c>
      <c r="M324" s="65">
        <f t="shared" si="171"/>
        <v>45535</v>
      </c>
      <c r="N324" s="65">
        <v>42614</v>
      </c>
      <c r="O324" s="158" t="str">
        <f t="shared" si="168"/>
        <v>1</v>
      </c>
      <c r="P324" s="66">
        <f>+DATEDIF([1]Curico!O$5,M324,"m")</f>
        <v>90</v>
      </c>
      <c r="Q324" s="162" t="str">
        <f>IF(R324=P324,"C",IF(P324+24=R324,"C24","T"))</f>
        <v>T</v>
      </c>
      <c r="R324" s="66"/>
      <c r="S324" s="67">
        <v>60</v>
      </c>
      <c r="T324" s="87">
        <v>1084</v>
      </c>
      <c r="U324" s="69">
        <v>3</v>
      </c>
      <c r="V324" s="69">
        <v>2017</v>
      </c>
      <c r="W324" s="71"/>
      <c r="X324" s="71">
        <f>+([1]Curico!$D$3-V324)*12+[1]Curico!$C$3-U324+1</f>
        <v>10</v>
      </c>
      <c r="Y324" s="71">
        <f>+([1]Curico!D$5-V324)*12+[1]Curico!C$5-U324+1</f>
        <v>22</v>
      </c>
      <c r="Z324" s="70">
        <f t="shared" si="186"/>
        <v>34</v>
      </c>
      <c r="AA324" s="70">
        <f t="shared" si="186"/>
        <v>46</v>
      </c>
      <c r="AB324" s="70">
        <f t="shared" si="169"/>
        <v>51</v>
      </c>
      <c r="AC324" s="82">
        <f t="shared" si="165"/>
        <v>9</v>
      </c>
      <c r="AD324" s="69">
        <f t="shared" si="172"/>
        <v>18.066666666666666</v>
      </c>
      <c r="AE324" s="71">
        <f t="shared" si="191"/>
        <v>0</v>
      </c>
      <c r="AF324" s="72">
        <f t="shared" si="173"/>
        <v>180.66666666666666</v>
      </c>
      <c r="AG324" s="71">
        <f t="shared" si="174"/>
        <v>180.66666666666666</v>
      </c>
      <c r="AH324" s="71">
        <f t="shared" si="175"/>
        <v>216.8</v>
      </c>
      <c r="AI324" s="70">
        <f t="shared" si="176"/>
        <v>397.4666666666667</v>
      </c>
      <c r="AJ324" s="70">
        <f t="shared" si="177"/>
        <v>686.5333333333333</v>
      </c>
      <c r="AK324" s="70">
        <f t="shared" si="178"/>
        <v>216.8</v>
      </c>
      <c r="AL324" s="72">
        <f t="shared" si="179"/>
        <v>614.26666666666665</v>
      </c>
      <c r="AM324" s="74">
        <f t="shared" si="180"/>
        <v>469.73333333333335</v>
      </c>
      <c r="AO324" s="74">
        <f t="shared" si="181"/>
        <v>76.281481481481478</v>
      </c>
      <c r="AP324" s="72">
        <f t="shared" si="182"/>
        <v>915.37777777777774</v>
      </c>
      <c r="AQ324" s="73">
        <f t="shared" si="170"/>
        <v>915.37777777777774</v>
      </c>
      <c r="AR324" s="74">
        <f t="shared" si="183"/>
        <v>915.37777777777774</v>
      </c>
      <c r="AS324" s="74">
        <f t="shared" si="184"/>
        <v>152.56296296296296</v>
      </c>
      <c r="AT324" s="73"/>
      <c r="AU324" s="73"/>
      <c r="AW324" s="75">
        <f t="shared" si="190"/>
        <v>216.8</v>
      </c>
      <c r="AX324" s="76">
        <f t="shared" si="187"/>
        <v>831.06666666666661</v>
      </c>
      <c r="AY324" s="77">
        <f t="shared" si="185"/>
        <v>252.93333333333339</v>
      </c>
      <c r="AZ324" s="75">
        <f t="shared" si="166"/>
        <v>90.333333333333329</v>
      </c>
      <c r="BA324" s="76">
        <f t="shared" si="188"/>
        <v>921.4</v>
      </c>
      <c r="BB324" s="77">
        <f t="shared" si="167"/>
        <v>162.60000000000002</v>
      </c>
    </row>
    <row r="325" spans="1:54" s="5" customFormat="1" ht="12.75">
      <c r="A325" s="144">
        <v>8</v>
      </c>
      <c r="B325" s="67" t="s">
        <v>183</v>
      </c>
      <c r="C325" s="83">
        <v>94</v>
      </c>
      <c r="D325" s="83" t="s">
        <v>62</v>
      </c>
      <c r="E325" s="67" t="s">
        <v>290</v>
      </c>
      <c r="F325" s="67" t="s">
        <v>87</v>
      </c>
      <c r="G325" s="67">
        <v>76136682</v>
      </c>
      <c r="H325" s="67" t="s">
        <v>65</v>
      </c>
      <c r="I325" s="67" t="s">
        <v>117</v>
      </c>
      <c r="J325" s="67"/>
      <c r="K325" s="65">
        <v>42515</v>
      </c>
      <c r="L325" s="65">
        <v>42613</v>
      </c>
      <c r="M325" s="65">
        <f t="shared" si="171"/>
        <v>45535</v>
      </c>
      <c r="N325" s="65">
        <v>42614</v>
      </c>
      <c r="O325" s="158" t="str">
        <f t="shared" si="168"/>
        <v>1</v>
      </c>
      <c r="P325" s="66">
        <f>+DATEDIF([1]Curico!O$5,M325,"m")</f>
        <v>90</v>
      </c>
      <c r="Q325" s="162" t="str">
        <f>IF(R325=P325,"C",IF(P325+24=R325,"C24","T"))</f>
        <v>T</v>
      </c>
      <c r="R325" s="66"/>
      <c r="S325" s="67">
        <v>60</v>
      </c>
      <c r="T325" s="87">
        <v>1084</v>
      </c>
      <c r="U325" s="69">
        <v>3</v>
      </c>
      <c r="V325" s="69">
        <v>2017</v>
      </c>
      <c r="W325" s="71"/>
      <c r="X325" s="71">
        <f>+([1]Curico!$D$3-V325)*12+[1]Curico!$C$3-U325+1</f>
        <v>10</v>
      </c>
      <c r="Y325" s="71">
        <f>+([1]Curico!D$5-V325)*12+[1]Curico!C$5-U325+1</f>
        <v>22</v>
      </c>
      <c r="Z325" s="70">
        <f t="shared" si="186"/>
        <v>34</v>
      </c>
      <c r="AA325" s="70">
        <f t="shared" si="186"/>
        <v>46</v>
      </c>
      <c r="AB325" s="70">
        <f t="shared" si="169"/>
        <v>51</v>
      </c>
      <c r="AC325" s="82">
        <f t="shared" si="165"/>
        <v>9</v>
      </c>
      <c r="AD325" s="69">
        <f t="shared" si="172"/>
        <v>18.066666666666666</v>
      </c>
      <c r="AE325" s="71">
        <f t="shared" si="191"/>
        <v>0</v>
      </c>
      <c r="AF325" s="72">
        <f t="shared" si="173"/>
        <v>180.66666666666666</v>
      </c>
      <c r="AG325" s="71">
        <f t="shared" si="174"/>
        <v>180.66666666666666</v>
      </c>
      <c r="AH325" s="71">
        <f t="shared" si="175"/>
        <v>216.8</v>
      </c>
      <c r="AI325" s="70">
        <f t="shared" si="176"/>
        <v>397.4666666666667</v>
      </c>
      <c r="AJ325" s="70">
        <f t="shared" si="177"/>
        <v>686.5333333333333</v>
      </c>
      <c r="AK325" s="70">
        <f t="shared" si="178"/>
        <v>216.8</v>
      </c>
      <c r="AL325" s="72">
        <f t="shared" si="179"/>
        <v>614.26666666666665</v>
      </c>
      <c r="AM325" s="74">
        <f t="shared" si="180"/>
        <v>469.73333333333335</v>
      </c>
      <c r="AO325" s="74">
        <f t="shared" si="181"/>
        <v>76.281481481481478</v>
      </c>
      <c r="AP325" s="72">
        <f t="shared" si="182"/>
        <v>915.37777777777774</v>
      </c>
      <c r="AQ325" s="73">
        <f t="shared" si="170"/>
        <v>915.37777777777774</v>
      </c>
      <c r="AR325" s="74">
        <f t="shared" si="183"/>
        <v>915.37777777777774</v>
      </c>
      <c r="AS325" s="74">
        <f t="shared" si="184"/>
        <v>152.56296296296296</v>
      </c>
      <c r="AT325" s="73"/>
      <c r="AU325" s="73"/>
      <c r="AW325" s="75">
        <f t="shared" si="190"/>
        <v>216.8</v>
      </c>
      <c r="AX325" s="76">
        <f t="shared" si="187"/>
        <v>831.06666666666661</v>
      </c>
      <c r="AY325" s="77">
        <f t="shared" si="185"/>
        <v>252.93333333333339</v>
      </c>
      <c r="AZ325" s="75">
        <f t="shared" si="166"/>
        <v>90.333333333333329</v>
      </c>
      <c r="BA325" s="76">
        <f t="shared" si="188"/>
        <v>921.4</v>
      </c>
      <c r="BB325" s="77">
        <f t="shared" si="167"/>
        <v>162.60000000000002</v>
      </c>
    </row>
    <row r="326" spans="1:54" s="5" customFormat="1" ht="12.75">
      <c r="A326" s="144">
        <v>8</v>
      </c>
      <c r="B326" s="67" t="s">
        <v>183</v>
      </c>
      <c r="C326" s="83">
        <v>94</v>
      </c>
      <c r="D326" s="83" t="s">
        <v>62</v>
      </c>
      <c r="E326" s="67" t="s">
        <v>290</v>
      </c>
      <c r="F326" s="67" t="s">
        <v>87</v>
      </c>
      <c r="G326" s="67">
        <v>76136682</v>
      </c>
      <c r="H326" s="67" t="s">
        <v>65</v>
      </c>
      <c r="I326" s="67" t="s">
        <v>117</v>
      </c>
      <c r="J326" s="67"/>
      <c r="K326" s="65">
        <v>42515</v>
      </c>
      <c r="L326" s="65">
        <v>42613</v>
      </c>
      <c r="M326" s="65">
        <f t="shared" si="171"/>
        <v>45535</v>
      </c>
      <c r="N326" s="65">
        <v>42614</v>
      </c>
      <c r="O326" s="158" t="str">
        <f t="shared" si="168"/>
        <v>1</v>
      </c>
      <c r="P326" s="66">
        <f>+DATEDIF([1]Curico!O$5,M326,"m")</f>
        <v>90</v>
      </c>
      <c r="Q326" s="162" t="str">
        <f>IF(R326=P326,"C",IF(P326+24=R326,"C24","T"))</f>
        <v>T</v>
      </c>
      <c r="R326" s="66"/>
      <c r="S326" s="67">
        <v>60</v>
      </c>
      <c r="T326" s="87">
        <v>1084</v>
      </c>
      <c r="U326" s="69">
        <v>3</v>
      </c>
      <c r="V326" s="69">
        <v>2017</v>
      </c>
      <c r="W326" s="71"/>
      <c r="X326" s="71">
        <f>+([1]Curico!$D$3-V326)*12+[1]Curico!$C$3-U326+1</f>
        <v>10</v>
      </c>
      <c r="Y326" s="71">
        <f>+([1]Curico!D$5-V326)*12+[1]Curico!C$5-U326+1</f>
        <v>22</v>
      </c>
      <c r="Z326" s="70">
        <f t="shared" si="186"/>
        <v>34</v>
      </c>
      <c r="AA326" s="70">
        <f t="shared" si="186"/>
        <v>46</v>
      </c>
      <c r="AB326" s="70">
        <f t="shared" si="169"/>
        <v>51</v>
      </c>
      <c r="AC326" s="82">
        <f t="shared" si="165"/>
        <v>9</v>
      </c>
      <c r="AD326" s="69">
        <f t="shared" si="172"/>
        <v>18.066666666666666</v>
      </c>
      <c r="AE326" s="71">
        <f t="shared" si="191"/>
        <v>0</v>
      </c>
      <c r="AF326" s="72">
        <f t="shared" si="173"/>
        <v>180.66666666666666</v>
      </c>
      <c r="AG326" s="71">
        <f t="shared" si="174"/>
        <v>180.66666666666666</v>
      </c>
      <c r="AH326" s="71">
        <f t="shared" si="175"/>
        <v>216.8</v>
      </c>
      <c r="AI326" s="70">
        <f t="shared" si="176"/>
        <v>397.4666666666667</v>
      </c>
      <c r="AJ326" s="70">
        <f t="shared" si="177"/>
        <v>686.5333333333333</v>
      </c>
      <c r="AK326" s="70">
        <f t="shared" si="178"/>
        <v>216.8</v>
      </c>
      <c r="AL326" s="72">
        <f t="shared" si="179"/>
        <v>614.26666666666665</v>
      </c>
      <c r="AM326" s="74">
        <f t="shared" si="180"/>
        <v>469.73333333333335</v>
      </c>
      <c r="AO326" s="74">
        <f t="shared" si="181"/>
        <v>76.281481481481478</v>
      </c>
      <c r="AP326" s="72">
        <f t="shared" si="182"/>
        <v>915.37777777777774</v>
      </c>
      <c r="AQ326" s="73">
        <f t="shared" si="170"/>
        <v>915.37777777777774</v>
      </c>
      <c r="AR326" s="74">
        <f t="shared" si="183"/>
        <v>915.37777777777774</v>
      </c>
      <c r="AS326" s="74">
        <f t="shared" si="184"/>
        <v>152.56296296296296</v>
      </c>
      <c r="AT326" s="73"/>
      <c r="AU326" s="73"/>
      <c r="AW326" s="75">
        <f t="shared" si="190"/>
        <v>216.8</v>
      </c>
      <c r="AX326" s="76">
        <f t="shared" si="187"/>
        <v>831.06666666666661</v>
      </c>
      <c r="AY326" s="77">
        <f t="shared" si="185"/>
        <v>252.93333333333339</v>
      </c>
      <c r="AZ326" s="75">
        <f t="shared" si="166"/>
        <v>90.333333333333329</v>
      </c>
      <c r="BA326" s="76">
        <f t="shared" si="188"/>
        <v>921.4</v>
      </c>
      <c r="BB326" s="77">
        <f t="shared" si="167"/>
        <v>162.60000000000002</v>
      </c>
    </row>
    <row r="327" spans="1:54" s="5" customFormat="1" ht="12.75">
      <c r="A327" s="144">
        <v>8</v>
      </c>
      <c r="B327" s="67" t="s">
        <v>183</v>
      </c>
      <c r="C327" s="83">
        <v>94</v>
      </c>
      <c r="D327" s="83" t="s">
        <v>62</v>
      </c>
      <c r="E327" s="67" t="s">
        <v>290</v>
      </c>
      <c r="F327" s="67" t="s">
        <v>87</v>
      </c>
      <c r="G327" s="67">
        <v>76136682</v>
      </c>
      <c r="H327" s="67" t="s">
        <v>65</v>
      </c>
      <c r="I327" s="67" t="s">
        <v>117</v>
      </c>
      <c r="J327" s="67"/>
      <c r="K327" s="65">
        <v>42515</v>
      </c>
      <c r="L327" s="65">
        <v>42613</v>
      </c>
      <c r="M327" s="65">
        <f t="shared" si="171"/>
        <v>45535</v>
      </c>
      <c r="N327" s="65">
        <v>42614</v>
      </c>
      <c r="O327" s="158" t="str">
        <f t="shared" si="168"/>
        <v>1</v>
      </c>
      <c r="P327" s="66">
        <f>+DATEDIF([1]Curico!O$5,M327,"m")</f>
        <v>90</v>
      </c>
      <c r="Q327" s="162" t="str">
        <f>IF(R327=P327,"C",IF(P327+24=R327,"C24","T"))</f>
        <v>T</v>
      </c>
      <c r="R327" s="66"/>
      <c r="S327" s="67">
        <v>60</v>
      </c>
      <c r="T327" s="87">
        <v>1084</v>
      </c>
      <c r="U327" s="69">
        <v>3</v>
      </c>
      <c r="V327" s="69">
        <v>2017</v>
      </c>
      <c r="W327" s="71"/>
      <c r="X327" s="71">
        <f>+([1]Curico!$D$3-V327)*12+[1]Curico!$C$3-U327+1</f>
        <v>10</v>
      </c>
      <c r="Y327" s="71">
        <f>+([1]Curico!D$5-V327)*12+[1]Curico!C$5-U327+1</f>
        <v>22</v>
      </c>
      <c r="Z327" s="70">
        <f t="shared" si="186"/>
        <v>34</v>
      </c>
      <c r="AA327" s="70">
        <f t="shared" si="186"/>
        <v>46</v>
      </c>
      <c r="AB327" s="70">
        <f t="shared" si="169"/>
        <v>51</v>
      </c>
      <c r="AC327" s="82">
        <f t="shared" si="165"/>
        <v>9</v>
      </c>
      <c r="AD327" s="69">
        <f t="shared" si="172"/>
        <v>18.066666666666666</v>
      </c>
      <c r="AE327" s="71">
        <f t="shared" si="191"/>
        <v>0</v>
      </c>
      <c r="AF327" s="72">
        <f t="shared" si="173"/>
        <v>180.66666666666666</v>
      </c>
      <c r="AG327" s="71">
        <f t="shared" si="174"/>
        <v>180.66666666666666</v>
      </c>
      <c r="AH327" s="71">
        <f t="shared" si="175"/>
        <v>216.8</v>
      </c>
      <c r="AI327" s="70">
        <f t="shared" si="176"/>
        <v>397.4666666666667</v>
      </c>
      <c r="AJ327" s="70">
        <f t="shared" si="177"/>
        <v>686.5333333333333</v>
      </c>
      <c r="AK327" s="70">
        <f t="shared" si="178"/>
        <v>216.8</v>
      </c>
      <c r="AL327" s="72">
        <f t="shared" si="179"/>
        <v>614.26666666666665</v>
      </c>
      <c r="AM327" s="74">
        <f t="shared" si="180"/>
        <v>469.73333333333335</v>
      </c>
      <c r="AO327" s="74">
        <f t="shared" si="181"/>
        <v>76.281481481481478</v>
      </c>
      <c r="AP327" s="72">
        <f t="shared" si="182"/>
        <v>915.37777777777774</v>
      </c>
      <c r="AQ327" s="73">
        <f t="shared" si="170"/>
        <v>915.37777777777774</v>
      </c>
      <c r="AR327" s="74">
        <f t="shared" si="183"/>
        <v>915.37777777777774</v>
      </c>
      <c r="AS327" s="74">
        <f t="shared" si="184"/>
        <v>152.56296296296296</v>
      </c>
      <c r="AT327" s="73"/>
      <c r="AU327" s="73"/>
      <c r="AW327" s="75">
        <f t="shared" si="190"/>
        <v>216.8</v>
      </c>
      <c r="AX327" s="76">
        <f t="shared" si="187"/>
        <v>831.06666666666661</v>
      </c>
      <c r="AY327" s="77">
        <f t="shared" si="185"/>
        <v>252.93333333333339</v>
      </c>
      <c r="AZ327" s="75">
        <f t="shared" si="166"/>
        <v>90.333333333333329</v>
      </c>
      <c r="BA327" s="76">
        <f t="shared" si="188"/>
        <v>921.4</v>
      </c>
      <c r="BB327" s="77">
        <f t="shared" si="167"/>
        <v>162.60000000000002</v>
      </c>
    </row>
    <row r="328" spans="1:54" s="5" customFormat="1" ht="12.75">
      <c r="A328" s="144">
        <v>8</v>
      </c>
      <c r="B328" s="67" t="s">
        <v>183</v>
      </c>
      <c r="C328" s="83">
        <v>95</v>
      </c>
      <c r="D328" s="83" t="s">
        <v>62</v>
      </c>
      <c r="E328" s="67" t="s">
        <v>291</v>
      </c>
      <c r="F328" s="67" t="s">
        <v>87</v>
      </c>
      <c r="G328" s="67">
        <v>76281193</v>
      </c>
      <c r="H328" s="67" t="s">
        <v>65</v>
      </c>
      <c r="I328" s="83" t="s">
        <v>117</v>
      </c>
      <c r="J328" s="83"/>
      <c r="K328" s="84">
        <v>42516</v>
      </c>
      <c r="L328" s="65">
        <v>42613</v>
      </c>
      <c r="M328" s="65">
        <f t="shared" si="171"/>
        <v>45535</v>
      </c>
      <c r="N328" s="65">
        <v>42614</v>
      </c>
      <c r="O328" s="158" t="str">
        <f t="shared" si="168"/>
        <v>1</v>
      </c>
      <c r="P328" s="66">
        <f>+DATEDIF([1]Curico!O$5,M328,"m")</f>
        <v>90</v>
      </c>
      <c r="Q328" s="162" t="str">
        <f>IF(R328=P328,"C",IF(P328+24=R328,"C24","T"))</f>
        <v>T</v>
      </c>
      <c r="R328" s="66"/>
      <c r="S328" s="67">
        <v>60</v>
      </c>
      <c r="T328" s="87">
        <v>8395</v>
      </c>
      <c r="U328" s="69">
        <v>3</v>
      </c>
      <c r="V328" s="69">
        <v>2017</v>
      </c>
      <c r="W328" s="71"/>
      <c r="X328" s="71">
        <f>+([1]Curico!$D$3-V328)*12+[1]Curico!$C$3-U328+1</f>
        <v>10</v>
      </c>
      <c r="Y328" s="71">
        <f>+([1]Curico!D$5-V328)*12+[1]Curico!C$5-U328+1</f>
        <v>22</v>
      </c>
      <c r="Z328" s="70">
        <f t="shared" si="186"/>
        <v>34</v>
      </c>
      <c r="AA328" s="70">
        <f t="shared" si="186"/>
        <v>46</v>
      </c>
      <c r="AB328" s="70">
        <f t="shared" si="169"/>
        <v>51</v>
      </c>
      <c r="AC328" s="82">
        <f t="shared" si="165"/>
        <v>9</v>
      </c>
      <c r="AD328" s="69">
        <f t="shared" si="172"/>
        <v>139.91666666666666</v>
      </c>
      <c r="AE328" s="71">
        <f t="shared" si="191"/>
        <v>0</v>
      </c>
      <c r="AF328" s="72">
        <f t="shared" si="173"/>
        <v>1399.1666666666665</v>
      </c>
      <c r="AG328" s="71">
        <f t="shared" si="174"/>
        <v>1399.1666666666665</v>
      </c>
      <c r="AH328" s="71">
        <f t="shared" si="175"/>
        <v>1679</v>
      </c>
      <c r="AI328" s="70">
        <f t="shared" si="176"/>
        <v>3078.1666666666665</v>
      </c>
      <c r="AJ328" s="70">
        <f t="shared" si="177"/>
        <v>5316.8333333333339</v>
      </c>
      <c r="AK328" s="70">
        <f t="shared" si="178"/>
        <v>1679</v>
      </c>
      <c r="AL328" s="72">
        <f t="shared" si="179"/>
        <v>4757.1666666666661</v>
      </c>
      <c r="AM328" s="74">
        <f t="shared" si="180"/>
        <v>3637.8333333333339</v>
      </c>
      <c r="AO328" s="74">
        <f t="shared" si="181"/>
        <v>590.75925925925935</v>
      </c>
      <c r="AP328" s="72">
        <f t="shared" si="182"/>
        <v>7089.1111111111122</v>
      </c>
      <c r="AQ328" s="73">
        <f t="shared" si="170"/>
        <v>7089.1111111111122</v>
      </c>
      <c r="AR328" s="74">
        <f t="shared" si="183"/>
        <v>7089.1111111111122</v>
      </c>
      <c r="AS328" s="74">
        <f t="shared" si="184"/>
        <v>1181.5185185185187</v>
      </c>
      <c r="AT328" s="73"/>
      <c r="AU328" s="73"/>
      <c r="AW328" s="75">
        <f t="shared" si="190"/>
        <v>1679</v>
      </c>
      <c r="AX328" s="76">
        <f t="shared" si="187"/>
        <v>6436.1666666666661</v>
      </c>
      <c r="AY328" s="77">
        <f t="shared" si="185"/>
        <v>1958.8333333333339</v>
      </c>
      <c r="AZ328" s="75">
        <f t="shared" si="166"/>
        <v>699.58333333333326</v>
      </c>
      <c r="BA328" s="76">
        <f t="shared" si="188"/>
        <v>7135.7499999999991</v>
      </c>
      <c r="BB328" s="77">
        <f t="shared" si="167"/>
        <v>1259.2500000000009</v>
      </c>
    </row>
    <row r="329" spans="1:54" s="5" customFormat="1" ht="12.75">
      <c r="A329" s="144">
        <v>8</v>
      </c>
      <c r="B329" s="67" t="s">
        <v>183</v>
      </c>
      <c r="C329" s="83">
        <v>96</v>
      </c>
      <c r="D329" s="83" t="s">
        <v>62</v>
      </c>
      <c r="E329" s="67" t="s">
        <v>292</v>
      </c>
      <c r="F329" s="67" t="s">
        <v>293</v>
      </c>
      <c r="G329" s="67">
        <v>506893</v>
      </c>
      <c r="H329" s="67" t="s">
        <v>65</v>
      </c>
      <c r="I329" s="67" t="s">
        <v>117</v>
      </c>
      <c r="J329" s="67"/>
      <c r="K329" s="65">
        <v>42517</v>
      </c>
      <c r="L329" s="65">
        <v>42613</v>
      </c>
      <c r="M329" s="65">
        <f t="shared" si="171"/>
        <v>45535</v>
      </c>
      <c r="N329" s="65">
        <v>42614</v>
      </c>
      <c r="O329" s="158" t="str">
        <f t="shared" si="168"/>
        <v>1</v>
      </c>
      <c r="P329" s="66">
        <f>+DATEDIF([1]Curico!O$5,M329,"m")</f>
        <v>90</v>
      </c>
      <c r="Q329" s="162" t="str">
        <f>IF(R329=P329,"C",IF(P329+24=R329,"C24","T"))</f>
        <v>T</v>
      </c>
      <c r="R329" s="66"/>
      <c r="S329" s="67">
        <v>60</v>
      </c>
      <c r="T329" s="87">
        <v>23334</v>
      </c>
      <c r="U329" s="69">
        <v>3</v>
      </c>
      <c r="V329" s="69">
        <v>2017</v>
      </c>
      <c r="W329" s="71"/>
      <c r="X329" s="71">
        <f>+([1]Curico!$D$3-V329)*12+[1]Curico!$C$3-U329+1</f>
        <v>10</v>
      </c>
      <c r="Y329" s="71">
        <f>+([1]Curico!D$5-V329)*12+[1]Curico!C$5-U329+1</f>
        <v>22</v>
      </c>
      <c r="Z329" s="70">
        <f t="shared" si="186"/>
        <v>34</v>
      </c>
      <c r="AA329" s="70">
        <f t="shared" si="186"/>
        <v>46</v>
      </c>
      <c r="AB329" s="70">
        <f t="shared" si="169"/>
        <v>51</v>
      </c>
      <c r="AC329" s="82">
        <f t="shared" ref="AC329:AC376" si="192">+S329-AB329</f>
        <v>9</v>
      </c>
      <c r="AD329" s="69">
        <f t="shared" si="172"/>
        <v>388.9</v>
      </c>
      <c r="AE329" s="71">
        <f t="shared" si="191"/>
        <v>0</v>
      </c>
      <c r="AF329" s="72">
        <f t="shared" si="173"/>
        <v>3889</v>
      </c>
      <c r="AG329" s="71">
        <f t="shared" si="174"/>
        <v>3889</v>
      </c>
      <c r="AH329" s="71">
        <f t="shared" si="175"/>
        <v>4666.7999999999993</v>
      </c>
      <c r="AI329" s="70">
        <f t="shared" si="176"/>
        <v>8555.7999999999993</v>
      </c>
      <c r="AJ329" s="70">
        <f t="shared" si="177"/>
        <v>14778.2</v>
      </c>
      <c r="AK329" s="70">
        <f t="shared" si="178"/>
        <v>4666.7999999999993</v>
      </c>
      <c r="AL329" s="72">
        <f t="shared" si="179"/>
        <v>13222.599999999999</v>
      </c>
      <c r="AM329" s="74">
        <f t="shared" si="180"/>
        <v>10111.400000000001</v>
      </c>
      <c r="AO329" s="74">
        <f t="shared" si="181"/>
        <v>1642.0222222222224</v>
      </c>
      <c r="AP329" s="72">
        <f t="shared" si="182"/>
        <v>19704.26666666667</v>
      </c>
      <c r="AQ329" s="73">
        <f t="shared" si="170"/>
        <v>19704.26666666667</v>
      </c>
      <c r="AR329" s="74">
        <f t="shared" si="183"/>
        <v>19704.26666666667</v>
      </c>
      <c r="AS329" s="74">
        <f t="shared" si="184"/>
        <v>3284.0444444444452</v>
      </c>
      <c r="AT329" s="73"/>
      <c r="AU329" s="73"/>
      <c r="AW329" s="75">
        <f t="shared" si="190"/>
        <v>4666.7999999999993</v>
      </c>
      <c r="AX329" s="76">
        <f t="shared" si="187"/>
        <v>17889.399999999998</v>
      </c>
      <c r="AY329" s="77">
        <f t="shared" si="185"/>
        <v>5444.6000000000022</v>
      </c>
      <c r="AZ329" s="75">
        <f t="shared" ref="AZ329:AZ376" si="193">(AB329-AA329)*AD329</f>
        <v>1944.5</v>
      </c>
      <c r="BA329" s="76">
        <f t="shared" si="188"/>
        <v>19833.899999999998</v>
      </c>
      <c r="BB329" s="77">
        <f t="shared" ref="BB329:BB376" si="194">T329-BA329</f>
        <v>3500.1000000000022</v>
      </c>
    </row>
    <row r="330" spans="1:54" s="5" customFormat="1" ht="12.75">
      <c r="A330" s="144">
        <v>8</v>
      </c>
      <c r="B330" s="67" t="s">
        <v>183</v>
      </c>
      <c r="C330" s="83">
        <v>97</v>
      </c>
      <c r="D330" s="83" t="s">
        <v>62</v>
      </c>
      <c r="E330" s="67" t="s">
        <v>294</v>
      </c>
      <c r="F330" s="67" t="s">
        <v>295</v>
      </c>
      <c r="G330" s="67">
        <v>25069</v>
      </c>
      <c r="H330" s="67" t="s">
        <v>65</v>
      </c>
      <c r="I330" s="67" t="s">
        <v>117</v>
      </c>
      <c r="J330" s="67"/>
      <c r="K330" s="65">
        <v>42524</v>
      </c>
      <c r="L330" s="65">
        <v>42613</v>
      </c>
      <c r="M330" s="65">
        <f t="shared" si="171"/>
        <v>45535</v>
      </c>
      <c r="N330" s="65">
        <v>42614</v>
      </c>
      <c r="O330" s="158" t="str">
        <f t="shared" ref="O330:O376" si="195">IF(+DATEDIF(P$4,M330,"m")=P330,"0","1")</f>
        <v>1</v>
      </c>
      <c r="P330" s="66">
        <f>+DATEDIF([1]Curico!O$5,M330,"m")</f>
        <v>90</v>
      </c>
      <c r="Q330" s="162" t="str">
        <f>IF(R330=P330,"C",IF(P330+24=R330,"C24","T"))</f>
        <v>T</v>
      </c>
      <c r="R330" s="66"/>
      <c r="S330" s="67">
        <v>60</v>
      </c>
      <c r="T330" s="87">
        <v>85378</v>
      </c>
      <c r="U330" s="69">
        <v>3</v>
      </c>
      <c r="V330" s="69">
        <v>2017</v>
      </c>
      <c r="W330" s="71"/>
      <c r="X330" s="71">
        <f>+([1]Curico!$D$3-V330)*12+[1]Curico!$C$3-U330+1</f>
        <v>10</v>
      </c>
      <c r="Y330" s="71">
        <f>+([1]Curico!D$5-V330)*12+[1]Curico!C$5-U330+1</f>
        <v>22</v>
      </c>
      <c r="Z330" s="70">
        <f t="shared" si="186"/>
        <v>34</v>
      </c>
      <c r="AA330" s="70">
        <f t="shared" si="186"/>
        <v>46</v>
      </c>
      <c r="AB330" s="70">
        <f t="shared" si="169"/>
        <v>51</v>
      </c>
      <c r="AC330" s="82">
        <f t="shared" si="192"/>
        <v>9</v>
      </c>
      <c r="AD330" s="69">
        <f t="shared" si="172"/>
        <v>1422.9666666666667</v>
      </c>
      <c r="AE330" s="71">
        <f t="shared" si="191"/>
        <v>0</v>
      </c>
      <c r="AF330" s="72">
        <f t="shared" si="173"/>
        <v>14229.666666666668</v>
      </c>
      <c r="AG330" s="71">
        <f t="shared" si="174"/>
        <v>14229.666666666668</v>
      </c>
      <c r="AH330" s="71">
        <f t="shared" si="175"/>
        <v>17075.599999999999</v>
      </c>
      <c r="AI330" s="70">
        <f t="shared" si="176"/>
        <v>31305.266666666666</v>
      </c>
      <c r="AJ330" s="70">
        <f t="shared" si="177"/>
        <v>54072.733333333337</v>
      </c>
      <c r="AK330" s="70">
        <f t="shared" si="178"/>
        <v>17075.599999999999</v>
      </c>
      <c r="AL330" s="72">
        <f t="shared" si="179"/>
        <v>48380.866666666669</v>
      </c>
      <c r="AM330" s="74">
        <f t="shared" si="180"/>
        <v>36997.133333333331</v>
      </c>
      <c r="AO330" s="74">
        <f t="shared" si="181"/>
        <v>6008.0814814814821</v>
      </c>
      <c r="AP330" s="72">
        <f t="shared" si="182"/>
        <v>72096.977777777793</v>
      </c>
      <c r="AQ330" s="73">
        <f t="shared" si="170"/>
        <v>72096.977777777793</v>
      </c>
      <c r="AR330" s="74">
        <f t="shared" si="183"/>
        <v>72096.977777777793</v>
      </c>
      <c r="AS330" s="74">
        <f t="shared" si="184"/>
        <v>12016.162962962966</v>
      </c>
      <c r="AT330" s="73"/>
      <c r="AU330" s="73"/>
      <c r="AW330" s="75">
        <f t="shared" si="190"/>
        <v>17075.599999999999</v>
      </c>
      <c r="AX330" s="76">
        <f t="shared" si="187"/>
        <v>65456.466666666667</v>
      </c>
      <c r="AY330" s="77">
        <f t="shared" si="185"/>
        <v>19921.533333333333</v>
      </c>
      <c r="AZ330" s="75">
        <f t="shared" si="193"/>
        <v>7114.8333333333339</v>
      </c>
      <c r="BA330" s="76">
        <f t="shared" si="188"/>
        <v>72571.3</v>
      </c>
      <c r="BB330" s="77">
        <f t="shared" si="194"/>
        <v>12806.699999999997</v>
      </c>
    </row>
    <row r="331" spans="1:54" s="5" customFormat="1" ht="12.75">
      <c r="A331" s="144">
        <v>8</v>
      </c>
      <c r="B331" s="67" t="s">
        <v>183</v>
      </c>
      <c r="C331" s="83">
        <v>98</v>
      </c>
      <c r="D331" s="83" t="s">
        <v>62</v>
      </c>
      <c r="E331" s="67" t="s">
        <v>296</v>
      </c>
      <c r="F331" s="67" t="s">
        <v>297</v>
      </c>
      <c r="G331" s="67">
        <v>513</v>
      </c>
      <c r="H331" s="67" t="s">
        <v>65</v>
      </c>
      <c r="I331" s="67" t="s">
        <v>117</v>
      </c>
      <c r="J331" s="67"/>
      <c r="K331" s="65">
        <v>42527</v>
      </c>
      <c r="L331" s="65">
        <v>42613</v>
      </c>
      <c r="M331" s="65">
        <f t="shared" si="171"/>
        <v>45535</v>
      </c>
      <c r="N331" s="65">
        <v>42614</v>
      </c>
      <c r="O331" s="158" t="str">
        <f t="shared" si="195"/>
        <v>1</v>
      </c>
      <c r="P331" s="66">
        <f>+DATEDIF([1]Curico!O$5,M331,"m")</f>
        <v>90</v>
      </c>
      <c r="Q331" s="162" t="str">
        <f>IF(R331=P331,"C",IF(P331+24=R331,"C24","T"))</f>
        <v>T</v>
      </c>
      <c r="R331" s="66"/>
      <c r="S331" s="67">
        <v>60</v>
      </c>
      <c r="T331" s="87">
        <v>75000</v>
      </c>
      <c r="U331" s="69">
        <v>3</v>
      </c>
      <c r="V331" s="69">
        <v>2017</v>
      </c>
      <c r="W331" s="71"/>
      <c r="X331" s="71">
        <f>+([1]Curico!$D$3-V331)*12+[1]Curico!$C$3-U331+1</f>
        <v>10</v>
      </c>
      <c r="Y331" s="71">
        <f>+([1]Curico!D$5-V331)*12+[1]Curico!C$5-U331+1</f>
        <v>22</v>
      </c>
      <c r="Z331" s="70">
        <f t="shared" si="186"/>
        <v>34</v>
      </c>
      <c r="AA331" s="70">
        <f t="shared" si="186"/>
        <v>46</v>
      </c>
      <c r="AB331" s="70">
        <f t="shared" si="169"/>
        <v>51</v>
      </c>
      <c r="AC331" s="82">
        <f t="shared" si="192"/>
        <v>9</v>
      </c>
      <c r="AD331" s="69">
        <f t="shared" si="172"/>
        <v>1250</v>
      </c>
      <c r="AE331" s="71">
        <f t="shared" si="191"/>
        <v>0</v>
      </c>
      <c r="AF331" s="72">
        <f t="shared" si="173"/>
        <v>12500</v>
      </c>
      <c r="AG331" s="71">
        <f t="shared" si="174"/>
        <v>12500</v>
      </c>
      <c r="AH331" s="71">
        <f t="shared" si="175"/>
        <v>15000</v>
      </c>
      <c r="AI331" s="70">
        <f t="shared" si="176"/>
        <v>27500</v>
      </c>
      <c r="AJ331" s="70">
        <f t="shared" si="177"/>
        <v>47500</v>
      </c>
      <c r="AK331" s="70">
        <f t="shared" si="178"/>
        <v>15000</v>
      </c>
      <c r="AL331" s="72">
        <f t="shared" si="179"/>
        <v>42500</v>
      </c>
      <c r="AM331" s="74">
        <f t="shared" si="180"/>
        <v>32500</v>
      </c>
      <c r="AO331" s="74">
        <f t="shared" si="181"/>
        <v>5277.7777777777774</v>
      </c>
      <c r="AP331" s="72">
        <f t="shared" si="182"/>
        <v>63333.333333333328</v>
      </c>
      <c r="AQ331" s="73">
        <f t="shared" si="170"/>
        <v>63333.333333333328</v>
      </c>
      <c r="AR331" s="74">
        <f t="shared" si="183"/>
        <v>63333.333333333328</v>
      </c>
      <c r="AS331" s="74">
        <f t="shared" si="184"/>
        <v>10555.555555555555</v>
      </c>
      <c r="AT331" s="73"/>
      <c r="AU331" s="73"/>
      <c r="AW331" s="75">
        <f t="shared" si="190"/>
        <v>15000</v>
      </c>
      <c r="AX331" s="76">
        <f t="shared" si="187"/>
        <v>57500</v>
      </c>
      <c r="AY331" s="77">
        <f t="shared" si="185"/>
        <v>17500</v>
      </c>
      <c r="AZ331" s="75">
        <f t="shared" si="193"/>
        <v>6250</v>
      </c>
      <c r="BA331" s="76">
        <f t="shared" si="188"/>
        <v>63750</v>
      </c>
      <c r="BB331" s="77">
        <f t="shared" si="194"/>
        <v>11250</v>
      </c>
    </row>
    <row r="332" spans="1:54" s="5" customFormat="1" ht="12.75">
      <c r="A332" s="144">
        <v>8</v>
      </c>
      <c r="B332" s="67" t="s">
        <v>183</v>
      </c>
      <c r="C332" s="83">
        <v>101</v>
      </c>
      <c r="D332" s="83" t="s">
        <v>62</v>
      </c>
      <c r="E332" s="67" t="s">
        <v>298</v>
      </c>
      <c r="F332" s="67" t="s">
        <v>87</v>
      </c>
      <c r="G332" s="67">
        <v>76501786</v>
      </c>
      <c r="H332" s="67" t="s">
        <v>65</v>
      </c>
      <c r="I332" s="67" t="s">
        <v>117</v>
      </c>
      <c r="J332" s="67"/>
      <c r="K332" s="65">
        <v>42530</v>
      </c>
      <c r="L332" s="65">
        <v>42613</v>
      </c>
      <c r="M332" s="65">
        <f t="shared" si="171"/>
        <v>45535</v>
      </c>
      <c r="N332" s="65">
        <v>42614</v>
      </c>
      <c r="O332" s="158" t="str">
        <f t="shared" si="195"/>
        <v>1</v>
      </c>
      <c r="P332" s="66">
        <f>+DATEDIF([1]Curico!O$5,M332,"m")</f>
        <v>90</v>
      </c>
      <c r="Q332" s="162" t="str">
        <f>IF(R332=P332,"C",IF(P332+24=R332,"C24","T"))</f>
        <v>T</v>
      </c>
      <c r="R332" s="66"/>
      <c r="S332" s="67">
        <v>60</v>
      </c>
      <c r="T332" s="87">
        <v>50412</v>
      </c>
      <c r="U332" s="69">
        <v>3</v>
      </c>
      <c r="V332" s="69">
        <v>2017</v>
      </c>
      <c r="W332" s="71"/>
      <c r="X332" s="71">
        <f>+([1]Curico!$D$3-V332)*12+[1]Curico!$C$3-U332+1</f>
        <v>10</v>
      </c>
      <c r="Y332" s="71">
        <f>+([1]Curico!D$5-V332)*12+[1]Curico!C$5-U332+1</f>
        <v>22</v>
      </c>
      <c r="Z332" s="70">
        <f t="shared" si="186"/>
        <v>34</v>
      </c>
      <c r="AA332" s="70">
        <f t="shared" si="186"/>
        <v>46</v>
      </c>
      <c r="AB332" s="70">
        <f t="shared" ref="AB332:AB376" si="196">+AA332+AB$5</f>
        <v>51</v>
      </c>
      <c r="AC332" s="82">
        <f t="shared" si="192"/>
        <v>9</v>
      </c>
      <c r="AD332" s="69">
        <f t="shared" si="172"/>
        <v>840.2</v>
      </c>
      <c r="AE332" s="71">
        <f t="shared" si="191"/>
        <v>0</v>
      </c>
      <c r="AF332" s="72">
        <f t="shared" si="173"/>
        <v>8402</v>
      </c>
      <c r="AG332" s="71">
        <f t="shared" si="174"/>
        <v>8402</v>
      </c>
      <c r="AH332" s="71">
        <f t="shared" si="175"/>
        <v>10082.400000000001</v>
      </c>
      <c r="AI332" s="70">
        <f t="shared" si="176"/>
        <v>18484.400000000001</v>
      </c>
      <c r="AJ332" s="70">
        <f t="shared" si="177"/>
        <v>31927.599999999999</v>
      </c>
      <c r="AK332" s="70">
        <f t="shared" si="178"/>
        <v>10082.400000000001</v>
      </c>
      <c r="AL332" s="72">
        <f t="shared" si="179"/>
        <v>28566.800000000003</v>
      </c>
      <c r="AM332" s="74">
        <f t="shared" si="180"/>
        <v>21845.199999999997</v>
      </c>
      <c r="AO332" s="74">
        <f t="shared" si="181"/>
        <v>3547.5111111111109</v>
      </c>
      <c r="AP332" s="72">
        <f t="shared" si="182"/>
        <v>42570.133333333331</v>
      </c>
      <c r="AQ332" s="73">
        <f t="shared" si="170"/>
        <v>42570.133333333331</v>
      </c>
      <c r="AR332" s="74">
        <f t="shared" si="183"/>
        <v>42570.133333333331</v>
      </c>
      <c r="AS332" s="74">
        <f t="shared" si="184"/>
        <v>7095.0222222222219</v>
      </c>
      <c r="AT332" s="73"/>
      <c r="AU332" s="73"/>
      <c r="AW332" s="75">
        <f t="shared" si="190"/>
        <v>10082.400000000001</v>
      </c>
      <c r="AX332" s="76">
        <f t="shared" si="187"/>
        <v>38649.200000000004</v>
      </c>
      <c r="AY332" s="77">
        <f t="shared" si="185"/>
        <v>11762.799999999996</v>
      </c>
      <c r="AZ332" s="75">
        <f t="shared" si="193"/>
        <v>4201</v>
      </c>
      <c r="BA332" s="76">
        <f t="shared" si="188"/>
        <v>42850.200000000004</v>
      </c>
      <c r="BB332" s="77">
        <f t="shared" si="194"/>
        <v>7561.7999999999956</v>
      </c>
    </row>
    <row r="333" spans="1:54" s="88" customFormat="1" ht="11.25" customHeight="1">
      <c r="A333" s="144">
        <v>8</v>
      </c>
      <c r="B333" s="63" t="s">
        <v>183</v>
      </c>
      <c r="C333" s="67">
        <v>23</v>
      </c>
      <c r="D333" s="67" t="s">
        <v>62</v>
      </c>
      <c r="E333" s="67" t="s">
        <v>299</v>
      </c>
      <c r="F333" s="67" t="s">
        <v>300</v>
      </c>
      <c r="G333" s="67">
        <v>114154</v>
      </c>
      <c r="H333" s="67" t="s">
        <v>65</v>
      </c>
      <c r="I333" s="63" t="s">
        <v>189</v>
      </c>
      <c r="J333" s="63"/>
      <c r="K333" s="65">
        <v>42531</v>
      </c>
      <c r="L333" s="65">
        <v>42613</v>
      </c>
      <c r="M333" s="65">
        <f t="shared" si="171"/>
        <v>45535</v>
      </c>
      <c r="N333" s="65">
        <v>42614</v>
      </c>
      <c r="O333" s="158" t="str">
        <f t="shared" si="195"/>
        <v>1</v>
      </c>
      <c r="P333" s="66">
        <f>+DATEDIF([1]Curico!O$5,M333,"m")</f>
        <v>90</v>
      </c>
      <c r="Q333" s="162" t="str">
        <f>IF(R333=P333,"C",IF(P333+24=R333,"C24","T"))</f>
        <v>T</v>
      </c>
      <c r="R333" s="66"/>
      <c r="S333" s="67">
        <v>60</v>
      </c>
      <c r="T333" s="87">
        <v>623300</v>
      </c>
      <c r="U333" s="69">
        <v>3</v>
      </c>
      <c r="V333" s="69">
        <v>2017</v>
      </c>
      <c r="W333" s="69"/>
      <c r="X333" s="69">
        <f>+([1]Curico!$D$3-V333)*12+[1]Curico!$C$3-U333+1</f>
        <v>10</v>
      </c>
      <c r="Y333" s="69">
        <f>+([1]Curico!D$5-V333)*12+[1]Curico!C$5-U333+1</f>
        <v>22</v>
      </c>
      <c r="Z333" s="70">
        <f t="shared" si="186"/>
        <v>34</v>
      </c>
      <c r="AA333" s="70">
        <f t="shared" si="186"/>
        <v>46</v>
      </c>
      <c r="AB333" s="70">
        <f t="shared" si="196"/>
        <v>51</v>
      </c>
      <c r="AC333" s="82">
        <f t="shared" si="192"/>
        <v>9</v>
      </c>
      <c r="AD333" s="69">
        <f t="shared" si="172"/>
        <v>10388.333333333334</v>
      </c>
      <c r="AE333" s="69">
        <f>+(T333/S333)*W333</f>
        <v>0</v>
      </c>
      <c r="AF333" s="82">
        <f t="shared" si="173"/>
        <v>103883.33333333334</v>
      </c>
      <c r="AG333" s="69">
        <f t="shared" si="174"/>
        <v>103883.33333333334</v>
      </c>
      <c r="AH333" s="69">
        <f t="shared" si="175"/>
        <v>124660</v>
      </c>
      <c r="AI333" s="70">
        <f t="shared" si="176"/>
        <v>228543.33333333334</v>
      </c>
      <c r="AJ333" s="70">
        <f t="shared" si="177"/>
        <v>394756.66666666663</v>
      </c>
      <c r="AK333" s="70">
        <f t="shared" si="178"/>
        <v>124660</v>
      </c>
      <c r="AL333" s="72">
        <f t="shared" si="179"/>
        <v>353203.33333333337</v>
      </c>
      <c r="AM333" s="74">
        <f t="shared" si="180"/>
        <v>270096.66666666663</v>
      </c>
      <c r="AO333" s="74">
        <f t="shared" si="181"/>
        <v>43861.851851851847</v>
      </c>
      <c r="AP333" s="72">
        <f t="shared" si="182"/>
        <v>526342.22222222213</v>
      </c>
      <c r="AQ333" s="73">
        <f t="shared" si="170"/>
        <v>526342.22222222213</v>
      </c>
      <c r="AR333" s="74">
        <f t="shared" si="183"/>
        <v>526342.22222222213</v>
      </c>
      <c r="AS333" s="74">
        <f t="shared" si="184"/>
        <v>87723.703703703693</v>
      </c>
      <c r="AT333" s="73"/>
      <c r="AU333" s="73"/>
      <c r="AW333" s="75">
        <f t="shared" si="190"/>
        <v>124660</v>
      </c>
      <c r="AX333" s="76">
        <f t="shared" si="187"/>
        <v>477863.33333333337</v>
      </c>
      <c r="AY333" s="77">
        <f t="shared" si="185"/>
        <v>145436.66666666663</v>
      </c>
      <c r="AZ333" s="75">
        <f t="shared" si="193"/>
        <v>51941.666666666672</v>
      </c>
      <c r="BA333" s="76">
        <f t="shared" si="188"/>
        <v>529805</v>
      </c>
      <c r="BB333" s="77">
        <f t="shared" si="194"/>
        <v>93495</v>
      </c>
    </row>
    <row r="334" spans="1:54" s="88" customFormat="1" ht="12.75">
      <c r="A334" s="144">
        <v>8</v>
      </c>
      <c r="B334" s="63" t="s">
        <v>183</v>
      </c>
      <c r="C334" s="83">
        <v>125</v>
      </c>
      <c r="D334" s="83" t="s">
        <v>62</v>
      </c>
      <c r="E334" s="83" t="s">
        <v>301</v>
      </c>
      <c r="F334" s="83" t="s">
        <v>91</v>
      </c>
      <c r="G334" s="83">
        <v>128</v>
      </c>
      <c r="H334" s="83" t="s">
        <v>65</v>
      </c>
      <c r="I334" s="62" t="s">
        <v>117</v>
      </c>
      <c r="J334" s="62"/>
      <c r="K334" s="84">
        <v>42534</v>
      </c>
      <c r="L334" s="65">
        <v>42613</v>
      </c>
      <c r="M334" s="65">
        <f t="shared" si="171"/>
        <v>45535</v>
      </c>
      <c r="N334" s="65">
        <v>42614</v>
      </c>
      <c r="O334" s="158" t="str">
        <f t="shared" si="195"/>
        <v>1</v>
      </c>
      <c r="P334" s="66">
        <f>+DATEDIF([1]Curico!O$5,M334,"m")</f>
        <v>90</v>
      </c>
      <c r="Q334" s="162" t="str">
        <f>IF(R334=P334,"C",IF(P334+24=R334,"C24","T"))</f>
        <v>T</v>
      </c>
      <c r="R334" s="66"/>
      <c r="S334" s="67">
        <v>60</v>
      </c>
      <c r="T334" s="89">
        <v>480000</v>
      </c>
      <c r="U334" s="69">
        <v>3</v>
      </c>
      <c r="V334" s="69">
        <v>2017</v>
      </c>
      <c r="W334" s="71"/>
      <c r="X334" s="71">
        <f>+([1]Curico!$D$3-V334)*12+[1]Curico!$C$3-U334+1</f>
        <v>10</v>
      </c>
      <c r="Y334" s="71">
        <f>+([1]Curico!D$5-V334)*12+[1]Curico!C$5-U334+1</f>
        <v>22</v>
      </c>
      <c r="Z334" s="70">
        <f t="shared" si="186"/>
        <v>34</v>
      </c>
      <c r="AA334" s="70">
        <f t="shared" si="186"/>
        <v>46</v>
      </c>
      <c r="AB334" s="70">
        <f t="shared" si="196"/>
        <v>51</v>
      </c>
      <c r="AC334" s="82">
        <f t="shared" si="192"/>
        <v>9</v>
      </c>
      <c r="AD334" s="69">
        <f t="shared" si="172"/>
        <v>8000</v>
      </c>
      <c r="AE334" s="70">
        <f>+W334*AD334</f>
        <v>0</v>
      </c>
      <c r="AF334" s="72">
        <f t="shared" si="173"/>
        <v>80000</v>
      </c>
      <c r="AG334" s="70">
        <f t="shared" si="174"/>
        <v>80000</v>
      </c>
      <c r="AH334" s="71">
        <f t="shared" si="175"/>
        <v>96000</v>
      </c>
      <c r="AI334" s="70">
        <f t="shared" si="176"/>
        <v>176000</v>
      </c>
      <c r="AJ334" s="70">
        <f t="shared" si="177"/>
        <v>304000</v>
      </c>
      <c r="AK334" s="70">
        <f t="shared" si="178"/>
        <v>96000</v>
      </c>
      <c r="AL334" s="72">
        <f t="shared" si="179"/>
        <v>272000</v>
      </c>
      <c r="AM334" s="74">
        <f t="shared" si="180"/>
        <v>208000</v>
      </c>
      <c r="AO334" s="74">
        <f t="shared" si="181"/>
        <v>33777.777777777781</v>
      </c>
      <c r="AP334" s="72">
        <f t="shared" si="182"/>
        <v>405333.33333333337</v>
      </c>
      <c r="AQ334" s="73">
        <f t="shared" si="170"/>
        <v>405333.33333333337</v>
      </c>
      <c r="AR334" s="74">
        <f t="shared" si="183"/>
        <v>405333.33333333337</v>
      </c>
      <c r="AS334" s="74">
        <f t="shared" si="184"/>
        <v>67555.555555555562</v>
      </c>
      <c r="AT334" s="73"/>
      <c r="AU334" s="73"/>
      <c r="AW334" s="75">
        <f t="shared" si="190"/>
        <v>96000</v>
      </c>
      <c r="AX334" s="76">
        <f t="shared" si="187"/>
        <v>368000</v>
      </c>
      <c r="AY334" s="77">
        <f t="shared" si="185"/>
        <v>112000</v>
      </c>
      <c r="AZ334" s="75">
        <f t="shared" si="193"/>
        <v>40000</v>
      </c>
      <c r="BA334" s="76">
        <f t="shared" si="188"/>
        <v>408000</v>
      </c>
      <c r="BB334" s="77">
        <f t="shared" si="194"/>
        <v>72000</v>
      </c>
    </row>
    <row r="335" spans="1:54" s="5" customFormat="1" ht="12.75">
      <c r="A335" s="144">
        <v>8</v>
      </c>
      <c r="B335" s="67" t="s">
        <v>183</v>
      </c>
      <c r="C335" s="62">
        <v>127</v>
      </c>
      <c r="D335" s="62" t="s">
        <v>62</v>
      </c>
      <c r="E335" s="62" t="s">
        <v>302</v>
      </c>
      <c r="F335" s="62" t="s">
        <v>104</v>
      </c>
      <c r="G335" s="62">
        <v>35708</v>
      </c>
      <c r="H335" s="62" t="s">
        <v>65</v>
      </c>
      <c r="I335" s="83" t="s">
        <v>117</v>
      </c>
      <c r="J335" s="62"/>
      <c r="K335" s="64">
        <v>42537</v>
      </c>
      <c r="L335" s="65">
        <v>42613</v>
      </c>
      <c r="M335" s="65">
        <f t="shared" si="171"/>
        <v>45535</v>
      </c>
      <c r="N335" s="65">
        <v>42614</v>
      </c>
      <c r="O335" s="158" t="str">
        <f t="shared" si="195"/>
        <v>1</v>
      </c>
      <c r="P335" s="66">
        <f>+DATEDIF([1]Curico!O$5,M335,"m")</f>
        <v>90</v>
      </c>
      <c r="Q335" s="162" t="str">
        <f>IF(R335=P335,"C",IF(P335+24=R335,"C24","T"))</f>
        <v>T</v>
      </c>
      <c r="R335" s="66"/>
      <c r="S335" s="67">
        <v>60</v>
      </c>
      <c r="T335" s="68">
        <v>7563</v>
      </c>
      <c r="U335" s="69">
        <v>3</v>
      </c>
      <c r="V335" s="69">
        <v>2017</v>
      </c>
      <c r="W335" s="70"/>
      <c r="X335" s="70">
        <f>+([1]Curico!$D$3-V335)*12+[1]Curico!$C$3-U335+1</f>
        <v>10</v>
      </c>
      <c r="Y335" s="70">
        <f>+([1]Curico!D$5-V335)*12+[1]Curico!C$5-U335+1</f>
        <v>22</v>
      </c>
      <c r="Z335" s="70">
        <f t="shared" si="186"/>
        <v>34</v>
      </c>
      <c r="AA335" s="70">
        <f t="shared" si="186"/>
        <v>46</v>
      </c>
      <c r="AB335" s="70">
        <f t="shared" si="196"/>
        <v>51</v>
      </c>
      <c r="AC335" s="82">
        <f t="shared" si="192"/>
        <v>9</v>
      </c>
      <c r="AD335" s="69">
        <f t="shared" si="172"/>
        <v>126.05</v>
      </c>
      <c r="AE335" s="70">
        <f>+W335*AD335</f>
        <v>0</v>
      </c>
      <c r="AF335" s="72">
        <f t="shared" si="173"/>
        <v>1260.5</v>
      </c>
      <c r="AG335" s="70">
        <f t="shared" si="174"/>
        <v>1260.5</v>
      </c>
      <c r="AH335" s="70">
        <f t="shared" si="175"/>
        <v>1512.6</v>
      </c>
      <c r="AI335" s="70">
        <f t="shared" si="176"/>
        <v>2773.1</v>
      </c>
      <c r="AJ335" s="70">
        <f t="shared" si="177"/>
        <v>4789.8999999999996</v>
      </c>
      <c r="AK335" s="70">
        <f t="shared" si="178"/>
        <v>1512.6</v>
      </c>
      <c r="AL335" s="72">
        <f t="shared" si="179"/>
        <v>4285.7</v>
      </c>
      <c r="AM335" s="74">
        <f t="shared" si="180"/>
        <v>3277.3</v>
      </c>
      <c r="AO335" s="74">
        <f t="shared" si="181"/>
        <v>532.21111111111111</v>
      </c>
      <c r="AP335" s="72">
        <f t="shared" si="182"/>
        <v>6386.5333333333328</v>
      </c>
      <c r="AQ335" s="73">
        <f t="shared" si="170"/>
        <v>6386.5333333333328</v>
      </c>
      <c r="AR335" s="74">
        <f t="shared" si="183"/>
        <v>6386.5333333333328</v>
      </c>
      <c r="AS335" s="74">
        <f t="shared" si="184"/>
        <v>1064.4222222222222</v>
      </c>
      <c r="AT335" s="73"/>
      <c r="AU335" s="73"/>
      <c r="AW335" s="75">
        <f t="shared" si="190"/>
        <v>1512.6</v>
      </c>
      <c r="AX335" s="76">
        <f t="shared" si="187"/>
        <v>5798.2999999999993</v>
      </c>
      <c r="AY335" s="77">
        <f t="shared" si="185"/>
        <v>1764.7000000000007</v>
      </c>
      <c r="AZ335" s="75">
        <f t="shared" si="193"/>
        <v>630.25</v>
      </c>
      <c r="BA335" s="76">
        <f t="shared" si="188"/>
        <v>6428.5499999999993</v>
      </c>
      <c r="BB335" s="77">
        <f t="shared" si="194"/>
        <v>1134.4500000000007</v>
      </c>
    </row>
    <row r="336" spans="1:54" s="5" customFormat="1" ht="12.75">
      <c r="A336" s="144">
        <v>8</v>
      </c>
      <c r="B336" s="67" t="s">
        <v>183</v>
      </c>
      <c r="C336" s="62">
        <v>135</v>
      </c>
      <c r="D336" s="62" t="s">
        <v>62</v>
      </c>
      <c r="E336" s="62" t="s">
        <v>272</v>
      </c>
      <c r="F336" s="62" t="s">
        <v>209</v>
      </c>
      <c r="G336" s="62">
        <v>4990054</v>
      </c>
      <c r="H336" s="62" t="s">
        <v>65</v>
      </c>
      <c r="I336" s="83" t="s">
        <v>117</v>
      </c>
      <c r="K336" s="64">
        <v>42544</v>
      </c>
      <c r="L336" s="65">
        <v>42613</v>
      </c>
      <c r="M336" s="65">
        <f t="shared" si="171"/>
        <v>45535</v>
      </c>
      <c r="N336" s="65">
        <v>42614</v>
      </c>
      <c r="O336" s="158" t="str">
        <f t="shared" si="195"/>
        <v>1</v>
      </c>
      <c r="P336" s="66">
        <f>+DATEDIF([1]Curico!O$5,M336,"m")</f>
        <v>90</v>
      </c>
      <c r="Q336" s="162" t="str">
        <f>IF(R336=P336,"C",IF(P336+24=R336,"C24","T"))</f>
        <v>T</v>
      </c>
      <c r="R336" s="66"/>
      <c r="S336" s="67">
        <v>60</v>
      </c>
      <c r="T336" s="68">
        <v>49990</v>
      </c>
      <c r="U336" s="69">
        <v>3</v>
      </c>
      <c r="V336" s="69">
        <v>2017</v>
      </c>
      <c r="W336" s="70"/>
      <c r="X336" s="70">
        <f>+([1]Curico!$D$3-V336)*12+[1]Curico!$C$3-U336+1</f>
        <v>10</v>
      </c>
      <c r="Y336" s="70">
        <f>+([1]Curico!D$5-V336)*12+[1]Curico!C$5-U336+1</f>
        <v>22</v>
      </c>
      <c r="Z336" s="70">
        <f t="shared" si="186"/>
        <v>34</v>
      </c>
      <c r="AA336" s="70">
        <f t="shared" si="186"/>
        <v>46</v>
      </c>
      <c r="AB336" s="70">
        <f t="shared" si="196"/>
        <v>51</v>
      </c>
      <c r="AC336" s="82">
        <f t="shared" si="192"/>
        <v>9</v>
      </c>
      <c r="AD336" s="69">
        <f t="shared" si="172"/>
        <v>833.16666666666663</v>
      </c>
      <c r="AE336" s="71">
        <f>+W336*AD336</f>
        <v>0</v>
      </c>
      <c r="AF336" s="72">
        <f t="shared" si="173"/>
        <v>8331.6666666666661</v>
      </c>
      <c r="AG336" s="71">
        <f t="shared" si="174"/>
        <v>8331.6666666666661</v>
      </c>
      <c r="AH336" s="71">
        <f t="shared" si="175"/>
        <v>9998</v>
      </c>
      <c r="AI336" s="70">
        <f t="shared" si="176"/>
        <v>18329.666666666664</v>
      </c>
      <c r="AJ336" s="70">
        <f t="shared" si="177"/>
        <v>31660.333333333336</v>
      </c>
      <c r="AK336" s="70">
        <f t="shared" si="178"/>
        <v>9998</v>
      </c>
      <c r="AL336" s="72">
        <f t="shared" si="179"/>
        <v>28327.666666666664</v>
      </c>
      <c r="AM336" s="74">
        <f t="shared" si="180"/>
        <v>21662.333333333336</v>
      </c>
      <c r="AO336" s="74">
        <f t="shared" si="181"/>
        <v>3517.8148148148152</v>
      </c>
      <c r="AP336" s="72">
        <f t="shared" si="182"/>
        <v>42213.777777777781</v>
      </c>
      <c r="AQ336" s="73">
        <f t="shared" si="170"/>
        <v>42213.777777777781</v>
      </c>
      <c r="AR336" s="74">
        <f t="shared" si="183"/>
        <v>42213.777777777781</v>
      </c>
      <c r="AS336" s="74">
        <f t="shared" si="184"/>
        <v>7035.6296296296305</v>
      </c>
      <c r="AT336" s="73"/>
      <c r="AU336" s="73"/>
      <c r="AW336" s="75">
        <f t="shared" si="190"/>
        <v>9998</v>
      </c>
      <c r="AX336" s="76">
        <f t="shared" si="187"/>
        <v>38325.666666666664</v>
      </c>
      <c r="AY336" s="77">
        <f t="shared" si="185"/>
        <v>11664.333333333336</v>
      </c>
      <c r="AZ336" s="75">
        <f t="shared" si="193"/>
        <v>4165.833333333333</v>
      </c>
      <c r="BA336" s="76">
        <f t="shared" si="188"/>
        <v>42491.5</v>
      </c>
      <c r="BB336" s="77">
        <f t="shared" si="194"/>
        <v>7498.5</v>
      </c>
    </row>
    <row r="337" spans="1:54" s="5" customFormat="1" ht="12.75">
      <c r="A337" s="144">
        <v>8</v>
      </c>
      <c r="B337" s="67" t="s">
        <v>183</v>
      </c>
      <c r="C337" s="63">
        <v>18</v>
      </c>
      <c r="D337" s="63" t="s">
        <v>62</v>
      </c>
      <c r="E337" s="63" t="s">
        <v>285</v>
      </c>
      <c r="F337" s="63" t="s">
        <v>244</v>
      </c>
      <c r="G337" s="63">
        <v>5906</v>
      </c>
      <c r="H337" s="63" t="s">
        <v>65</v>
      </c>
      <c r="I337" s="67" t="s">
        <v>245</v>
      </c>
      <c r="J337" s="63"/>
      <c r="K337" s="80">
        <v>42556</v>
      </c>
      <c r="L337" s="65">
        <v>42613</v>
      </c>
      <c r="M337" s="65">
        <f t="shared" si="171"/>
        <v>45535</v>
      </c>
      <c r="N337" s="65">
        <v>42614</v>
      </c>
      <c r="O337" s="158" t="str">
        <f t="shared" si="195"/>
        <v>1</v>
      </c>
      <c r="P337" s="66">
        <f>+DATEDIF([1]Curico!O$5,M337,"m")</f>
        <v>90</v>
      </c>
      <c r="Q337" s="162" t="str">
        <f>IF(R337=P337,"C",IF(P337+24=R337,"C24","T"))</f>
        <v>T</v>
      </c>
      <c r="R337" s="66"/>
      <c r="S337" s="67">
        <v>60</v>
      </c>
      <c r="T337" s="81">
        <v>57914</v>
      </c>
      <c r="U337" s="69">
        <v>3</v>
      </c>
      <c r="V337" s="69">
        <v>2017</v>
      </c>
      <c r="W337" s="82"/>
      <c r="X337" s="82">
        <f>+([1]Curico!$D$3-V337)*12+[1]Curico!$C$3-U337+1</f>
        <v>10</v>
      </c>
      <c r="Y337" s="82">
        <f>+([1]Curico!D$5-V337)*12+[1]Curico!C$5-U337+1</f>
        <v>22</v>
      </c>
      <c r="Z337" s="70">
        <f t="shared" si="186"/>
        <v>34</v>
      </c>
      <c r="AA337" s="70">
        <f t="shared" si="186"/>
        <v>46</v>
      </c>
      <c r="AB337" s="70">
        <f t="shared" si="196"/>
        <v>51</v>
      </c>
      <c r="AC337" s="82">
        <f t="shared" si="192"/>
        <v>9</v>
      </c>
      <c r="AD337" s="69">
        <f t="shared" si="172"/>
        <v>965.23333333333335</v>
      </c>
      <c r="AE337" s="82">
        <f>+(T337/S337)*W337</f>
        <v>0</v>
      </c>
      <c r="AF337" s="82">
        <f t="shared" si="173"/>
        <v>9652.3333333333339</v>
      </c>
      <c r="AG337" s="82">
        <f t="shared" si="174"/>
        <v>9652.3333333333339</v>
      </c>
      <c r="AH337" s="82">
        <f t="shared" si="175"/>
        <v>11582.8</v>
      </c>
      <c r="AI337" s="70">
        <f t="shared" si="176"/>
        <v>21235.133333333331</v>
      </c>
      <c r="AJ337" s="70">
        <f t="shared" si="177"/>
        <v>36678.866666666669</v>
      </c>
      <c r="AK337" s="70">
        <f t="shared" si="178"/>
        <v>11582.8</v>
      </c>
      <c r="AL337" s="72">
        <f t="shared" si="179"/>
        <v>32817.933333333334</v>
      </c>
      <c r="AM337" s="74">
        <f t="shared" si="180"/>
        <v>25096.066666666666</v>
      </c>
      <c r="AO337" s="74">
        <f t="shared" si="181"/>
        <v>4075.4296296296297</v>
      </c>
      <c r="AP337" s="72">
        <f t="shared" si="182"/>
        <v>48905.155555555553</v>
      </c>
      <c r="AQ337" s="73">
        <f t="shared" si="170"/>
        <v>48905.155555555553</v>
      </c>
      <c r="AR337" s="74">
        <f t="shared" si="183"/>
        <v>48905.155555555553</v>
      </c>
      <c r="AS337" s="74">
        <f t="shared" si="184"/>
        <v>8150.8592592592586</v>
      </c>
      <c r="AT337" s="73"/>
      <c r="AU337" s="73"/>
      <c r="AW337" s="75">
        <f t="shared" si="190"/>
        <v>11582.8</v>
      </c>
      <c r="AX337" s="76">
        <f t="shared" si="187"/>
        <v>44400.733333333337</v>
      </c>
      <c r="AY337" s="77">
        <f t="shared" si="185"/>
        <v>13513.266666666663</v>
      </c>
      <c r="AZ337" s="75">
        <f t="shared" si="193"/>
        <v>4826.166666666667</v>
      </c>
      <c r="BA337" s="76">
        <f t="shared" si="188"/>
        <v>49226.9</v>
      </c>
      <c r="BB337" s="77">
        <f t="shared" si="194"/>
        <v>8687.0999999999985</v>
      </c>
    </row>
    <row r="338" spans="1:54" s="5" customFormat="1" ht="12.75">
      <c r="A338" s="144">
        <v>8</v>
      </c>
      <c r="B338" s="63" t="s">
        <v>183</v>
      </c>
      <c r="C338" s="63"/>
      <c r="D338" s="63" t="s">
        <v>62</v>
      </c>
      <c r="E338" s="63" t="s">
        <v>303</v>
      </c>
      <c r="F338" s="63" t="s">
        <v>297</v>
      </c>
      <c r="G338" s="63">
        <v>516</v>
      </c>
      <c r="H338" s="63" t="s">
        <v>65</v>
      </c>
      <c r="I338" s="63" t="s">
        <v>189</v>
      </c>
      <c r="J338" s="63"/>
      <c r="K338" s="80">
        <v>42562</v>
      </c>
      <c r="L338" s="65">
        <v>42613</v>
      </c>
      <c r="M338" s="65">
        <f t="shared" si="171"/>
        <v>45535</v>
      </c>
      <c r="N338" s="65">
        <v>42614</v>
      </c>
      <c r="O338" s="158" t="str">
        <f t="shared" si="195"/>
        <v>1</v>
      </c>
      <c r="P338" s="66">
        <f>+DATEDIF([1]Curico!O$5,M338,"m")</f>
        <v>90</v>
      </c>
      <c r="Q338" s="162" t="str">
        <f>IF(R338=P338,"C",IF(P338+24=R338,"C24","T"))</f>
        <v>T</v>
      </c>
      <c r="R338" s="160"/>
      <c r="S338" s="63">
        <v>60</v>
      </c>
      <c r="T338" s="81">
        <v>65000</v>
      </c>
      <c r="U338" s="69">
        <v>3</v>
      </c>
      <c r="V338" s="69">
        <v>2017</v>
      </c>
      <c r="W338" s="82"/>
      <c r="X338" s="82">
        <f>+([1]Curico!$D$3-V338)*12+[1]Curico!$C$3-U338+1</f>
        <v>10</v>
      </c>
      <c r="Y338" s="82">
        <f>+([1]Curico!D$5-V338)*12+[1]Curico!C$5-U338+1</f>
        <v>22</v>
      </c>
      <c r="Z338" s="70">
        <f t="shared" si="186"/>
        <v>34</v>
      </c>
      <c r="AA338" s="70">
        <f t="shared" si="186"/>
        <v>46</v>
      </c>
      <c r="AB338" s="70">
        <f t="shared" si="196"/>
        <v>51</v>
      </c>
      <c r="AC338" s="82">
        <f t="shared" si="192"/>
        <v>9</v>
      </c>
      <c r="AD338" s="69">
        <f t="shared" si="172"/>
        <v>1083.3333333333333</v>
      </c>
      <c r="AE338" s="82">
        <f>+(T338/S338)*W338</f>
        <v>0</v>
      </c>
      <c r="AF338" s="82">
        <f t="shared" si="173"/>
        <v>10833.333333333332</v>
      </c>
      <c r="AG338" s="82">
        <f t="shared" si="174"/>
        <v>10833.333333333332</v>
      </c>
      <c r="AH338" s="82">
        <f t="shared" si="175"/>
        <v>13000</v>
      </c>
      <c r="AI338" s="70">
        <f t="shared" si="176"/>
        <v>23833.333333333332</v>
      </c>
      <c r="AJ338" s="70">
        <f t="shared" si="177"/>
        <v>41166.666666666672</v>
      </c>
      <c r="AK338" s="70">
        <f t="shared" si="178"/>
        <v>13000</v>
      </c>
      <c r="AL338" s="72">
        <f t="shared" si="179"/>
        <v>36833.333333333328</v>
      </c>
      <c r="AM338" s="74">
        <f t="shared" si="180"/>
        <v>28166.666666666672</v>
      </c>
      <c r="AO338" s="74">
        <f t="shared" si="181"/>
        <v>4574.0740740740748</v>
      </c>
      <c r="AP338" s="72">
        <f t="shared" si="182"/>
        <v>54888.888888888898</v>
      </c>
      <c r="AQ338" s="73">
        <f t="shared" si="170"/>
        <v>54888.888888888898</v>
      </c>
      <c r="AR338" s="74">
        <f t="shared" si="183"/>
        <v>54888.888888888898</v>
      </c>
      <c r="AS338" s="74">
        <f t="shared" si="184"/>
        <v>9148.1481481481496</v>
      </c>
      <c r="AT338" s="73"/>
      <c r="AU338" s="73"/>
      <c r="AW338" s="75">
        <f t="shared" si="190"/>
        <v>13000</v>
      </c>
      <c r="AX338" s="76">
        <f t="shared" si="187"/>
        <v>49833.333333333328</v>
      </c>
      <c r="AY338" s="77">
        <f t="shared" si="185"/>
        <v>15166.666666666672</v>
      </c>
      <c r="AZ338" s="75">
        <f t="shared" si="193"/>
        <v>5416.6666666666661</v>
      </c>
      <c r="BA338" s="76">
        <f t="shared" si="188"/>
        <v>55249.999999999993</v>
      </c>
      <c r="BB338" s="77">
        <f t="shared" si="194"/>
        <v>9750.0000000000073</v>
      </c>
    </row>
    <row r="339" spans="1:54" s="5" customFormat="1" ht="12.75">
      <c r="A339" s="144">
        <v>8</v>
      </c>
      <c r="B339" s="63" t="s">
        <v>183</v>
      </c>
      <c r="C339" s="63">
        <v>6</v>
      </c>
      <c r="D339" s="63" t="s">
        <v>62</v>
      </c>
      <c r="E339" s="63" t="s">
        <v>304</v>
      </c>
      <c r="F339" s="63" t="s">
        <v>200</v>
      </c>
      <c r="G339" s="63">
        <v>16</v>
      </c>
      <c r="H339" s="63" t="s">
        <v>65</v>
      </c>
      <c r="I339" s="63" t="s">
        <v>189</v>
      </c>
      <c r="J339" s="63"/>
      <c r="K339" s="80">
        <v>42579</v>
      </c>
      <c r="L339" s="65">
        <v>42613</v>
      </c>
      <c r="M339" s="65">
        <f t="shared" si="171"/>
        <v>45535</v>
      </c>
      <c r="N339" s="65">
        <v>42614</v>
      </c>
      <c r="O339" s="158" t="str">
        <f t="shared" si="195"/>
        <v>1</v>
      </c>
      <c r="P339" s="66">
        <f>+DATEDIF([1]Curico!O$5,M339,"m")</f>
        <v>90</v>
      </c>
      <c r="Q339" s="162" t="str">
        <f>IF(R339=P339,"C",IF(P339+24=R339,"C24","T"))</f>
        <v>T</v>
      </c>
      <c r="R339" s="160"/>
      <c r="S339" s="63">
        <v>60</v>
      </c>
      <c r="T339" s="81">
        <v>175544</v>
      </c>
      <c r="U339" s="69">
        <v>3</v>
      </c>
      <c r="V339" s="69">
        <v>2017</v>
      </c>
      <c r="W339" s="82"/>
      <c r="X339" s="82">
        <f>+([1]Curico!$D$3-V339)*12+[1]Curico!$C$3-U339+1</f>
        <v>10</v>
      </c>
      <c r="Y339" s="82">
        <f>+([1]Curico!D$5-V339)*12+[1]Curico!C$5-U339+1</f>
        <v>22</v>
      </c>
      <c r="Z339" s="70">
        <f t="shared" si="186"/>
        <v>34</v>
      </c>
      <c r="AA339" s="70">
        <f t="shared" si="186"/>
        <v>46</v>
      </c>
      <c r="AB339" s="70">
        <f t="shared" si="196"/>
        <v>51</v>
      </c>
      <c r="AC339" s="82">
        <f t="shared" si="192"/>
        <v>9</v>
      </c>
      <c r="AD339" s="82">
        <f t="shared" si="172"/>
        <v>2925.7333333333331</v>
      </c>
      <c r="AE339" s="82">
        <f>+(T339/S339)*W339</f>
        <v>0</v>
      </c>
      <c r="AF339" s="82">
        <f t="shared" si="173"/>
        <v>29257.333333333332</v>
      </c>
      <c r="AG339" s="82">
        <f t="shared" si="174"/>
        <v>29257.333333333332</v>
      </c>
      <c r="AH339" s="82">
        <f t="shared" si="175"/>
        <v>35108.799999999996</v>
      </c>
      <c r="AI339" s="70">
        <f t="shared" si="176"/>
        <v>64366.133333333331</v>
      </c>
      <c r="AJ339" s="70">
        <f t="shared" si="177"/>
        <v>111177.86666666667</v>
      </c>
      <c r="AK339" s="70">
        <f t="shared" si="178"/>
        <v>35108.799999999996</v>
      </c>
      <c r="AL339" s="72">
        <f t="shared" si="179"/>
        <v>99474.93333333332</v>
      </c>
      <c r="AM339" s="74">
        <f t="shared" si="180"/>
        <v>76069.06666666668</v>
      </c>
      <c r="AO339" s="74">
        <f t="shared" si="181"/>
        <v>12353.096296296297</v>
      </c>
      <c r="AP339" s="72">
        <f t="shared" si="182"/>
        <v>148237.15555555557</v>
      </c>
      <c r="AQ339" s="73">
        <f t="shared" si="170"/>
        <v>148237.15555555557</v>
      </c>
      <c r="AR339" s="74">
        <f t="shared" si="183"/>
        <v>148237.15555555557</v>
      </c>
      <c r="AS339" s="74">
        <f t="shared" si="184"/>
        <v>24706.192592592593</v>
      </c>
      <c r="AT339" s="73"/>
      <c r="AU339" s="73"/>
      <c r="AW339" s="75">
        <f t="shared" si="190"/>
        <v>35108.799999999996</v>
      </c>
      <c r="AX339" s="76">
        <f t="shared" si="187"/>
        <v>134583.73333333331</v>
      </c>
      <c r="AY339" s="77">
        <f t="shared" si="185"/>
        <v>40960.266666666692</v>
      </c>
      <c r="AZ339" s="75">
        <f t="shared" si="193"/>
        <v>14628.666666666666</v>
      </c>
      <c r="BA339" s="76">
        <f t="shared" si="188"/>
        <v>149212.39999999997</v>
      </c>
      <c r="BB339" s="77">
        <f t="shared" si="194"/>
        <v>26331.600000000035</v>
      </c>
    </row>
    <row r="340" spans="1:54" s="5" customFormat="1" ht="12.75">
      <c r="A340" s="144">
        <v>8</v>
      </c>
      <c r="B340" s="63" t="s">
        <v>183</v>
      </c>
      <c r="C340" s="62">
        <v>106</v>
      </c>
      <c r="D340" s="62" t="s">
        <v>62</v>
      </c>
      <c r="E340" s="63" t="s">
        <v>305</v>
      </c>
      <c r="F340" s="63" t="s">
        <v>306</v>
      </c>
      <c r="G340" s="63">
        <v>1972</v>
      </c>
      <c r="H340" s="63" t="s">
        <v>65</v>
      </c>
      <c r="I340" s="63" t="s">
        <v>117</v>
      </c>
      <c r="J340" s="63"/>
      <c r="K340" s="80">
        <v>42595</v>
      </c>
      <c r="L340" s="65">
        <v>42613</v>
      </c>
      <c r="M340" s="65">
        <f t="shared" si="171"/>
        <v>45535</v>
      </c>
      <c r="N340" s="65">
        <v>42614</v>
      </c>
      <c r="O340" s="158" t="str">
        <f t="shared" si="195"/>
        <v>1</v>
      </c>
      <c r="P340" s="66">
        <f>+DATEDIF([1]Curico!O$5,M340,"m")</f>
        <v>90</v>
      </c>
      <c r="Q340" s="162" t="str">
        <f>IF(R340=P340,"C",IF(P340+24=R340,"C24","T"))</f>
        <v>T</v>
      </c>
      <c r="R340" s="160"/>
      <c r="S340" s="63">
        <v>60</v>
      </c>
      <c r="T340" s="81">
        <v>8990</v>
      </c>
      <c r="U340" s="69">
        <v>3</v>
      </c>
      <c r="V340" s="69">
        <v>2017</v>
      </c>
      <c r="W340" s="70"/>
      <c r="X340" s="70">
        <f>+([1]Curico!$D$3-V340)*12+[1]Curico!$C$3-U340+1</f>
        <v>10</v>
      </c>
      <c r="Y340" s="70">
        <f>+([1]Curico!D$5-V340)*12+[1]Curico!C$5-U340+1</f>
        <v>22</v>
      </c>
      <c r="Z340" s="70">
        <f t="shared" si="186"/>
        <v>34</v>
      </c>
      <c r="AA340" s="70">
        <f t="shared" si="186"/>
        <v>46</v>
      </c>
      <c r="AB340" s="70">
        <f t="shared" si="196"/>
        <v>51</v>
      </c>
      <c r="AC340" s="82">
        <f t="shared" si="192"/>
        <v>9</v>
      </c>
      <c r="AD340" s="69">
        <f t="shared" si="172"/>
        <v>149.83333333333334</v>
      </c>
      <c r="AE340" s="70">
        <f t="shared" ref="AE340:AE347" si="197">+W340*AD340</f>
        <v>0</v>
      </c>
      <c r="AF340" s="72">
        <f t="shared" si="173"/>
        <v>1498.3333333333335</v>
      </c>
      <c r="AG340" s="70">
        <f t="shared" si="174"/>
        <v>1498.3333333333335</v>
      </c>
      <c r="AH340" s="70">
        <f t="shared" si="175"/>
        <v>1798</v>
      </c>
      <c r="AI340" s="70">
        <f t="shared" si="176"/>
        <v>3296.3333333333335</v>
      </c>
      <c r="AJ340" s="70">
        <f t="shared" si="177"/>
        <v>5693.6666666666661</v>
      </c>
      <c r="AK340" s="70">
        <f t="shared" si="178"/>
        <v>1798</v>
      </c>
      <c r="AL340" s="72">
        <f t="shared" si="179"/>
        <v>5094.3333333333339</v>
      </c>
      <c r="AM340" s="74">
        <f t="shared" si="180"/>
        <v>3895.6666666666661</v>
      </c>
      <c r="AO340" s="74">
        <f t="shared" si="181"/>
        <v>632.62962962962956</v>
      </c>
      <c r="AP340" s="72">
        <f t="shared" si="182"/>
        <v>7591.5555555555547</v>
      </c>
      <c r="AQ340" s="73">
        <f t="shared" si="170"/>
        <v>7591.5555555555547</v>
      </c>
      <c r="AR340" s="74">
        <f t="shared" si="183"/>
        <v>7591.5555555555547</v>
      </c>
      <c r="AS340" s="74">
        <f t="shared" si="184"/>
        <v>1265.2592592592591</v>
      </c>
      <c r="AT340" s="73"/>
      <c r="AU340" s="73"/>
      <c r="AW340" s="75">
        <f t="shared" si="190"/>
        <v>1798</v>
      </c>
      <c r="AX340" s="76">
        <f t="shared" si="187"/>
        <v>6892.3333333333339</v>
      </c>
      <c r="AY340" s="77">
        <f t="shared" si="185"/>
        <v>2097.6666666666661</v>
      </c>
      <c r="AZ340" s="75">
        <f t="shared" si="193"/>
        <v>749.16666666666674</v>
      </c>
      <c r="BA340" s="76">
        <f t="shared" si="188"/>
        <v>7641.5000000000009</v>
      </c>
      <c r="BB340" s="77">
        <f t="shared" si="194"/>
        <v>1348.4999999999991</v>
      </c>
    </row>
    <row r="341" spans="1:54" s="5" customFormat="1" ht="12.75">
      <c r="A341" s="144">
        <v>8</v>
      </c>
      <c r="B341" s="63" t="s">
        <v>183</v>
      </c>
      <c r="C341" s="62">
        <v>106</v>
      </c>
      <c r="D341" s="62" t="s">
        <v>62</v>
      </c>
      <c r="E341" s="63" t="s">
        <v>305</v>
      </c>
      <c r="F341" s="63" t="s">
        <v>306</v>
      </c>
      <c r="G341" s="63">
        <v>1972</v>
      </c>
      <c r="H341" s="63" t="s">
        <v>65</v>
      </c>
      <c r="I341" s="63" t="s">
        <v>117</v>
      </c>
      <c r="J341" s="63"/>
      <c r="K341" s="80">
        <v>42595</v>
      </c>
      <c r="L341" s="65">
        <v>42613</v>
      </c>
      <c r="M341" s="65">
        <f t="shared" si="171"/>
        <v>45535</v>
      </c>
      <c r="N341" s="65">
        <v>42614</v>
      </c>
      <c r="O341" s="158" t="str">
        <f t="shared" si="195"/>
        <v>1</v>
      </c>
      <c r="P341" s="66">
        <f>+DATEDIF([1]Curico!O$5,M341,"m")</f>
        <v>90</v>
      </c>
      <c r="Q341" s="162" t="str">
        <f>IF(R341=P341,"C",IF(P341+24=R341,"C24","T"))</f>
        <v>T</v>
      </c>
      <c r="R341" s="160"/>
      <c r="S341" s="63">
        <v>60</v>
      </c>
      <c r="T341" s="81">
        <v>8990</v>
      </c>
      <c r="U341" s="69">
        <v>3</v>
      </c>
      <c r="V341" s="69">
        <v>2017</v>
      </c>
      <c r="W341" s="70"/>
      <c r="X341" s="70">
        <f>+([1]Curico!$D$3-V341)*12+[1]Curico!$C$3-U341+1</f>
        <v>10</v>
      </c>
      <c r="Y341" s="70">
        <f>+([1]Curico!D$5-V341)*12+[1]Curico!C$5-U341+1</f>
        <v>22</v>
      </c>
      <c r="Z341" s="70">
        <f t="shared" si="186"/>
        <v>34</v>
      </c>
      <c r="AA341" s="70">
        <f t="shared" si="186"/>
        <v>46</v>
      </c>
      <c r="AB341" s="70">
        <f t="shared" si="196"/>
        <v>51</v>
      </c>
      <c r="AC341" s="82">
        <f t="shared" si="192"/>
        <v>9</v>
      </c>
      <c r="AD341" s="69">
        <f t="shared" si="172"/>
        <v>149.83333333333334</v>
      </c>
      <c r="AE341" s="70">
        <f t="shared" si="197"/>
        <v>0</v>
      </c>
      <c r="AF341" s="72">
        <f t="shared" si="173"/>
        <v>1498.3333333333335</v>
      </c>
      <c r="AG341" s="70">
        <f t="shared" si="174"/>
        <v>1498.3333333333335</v>
      </c>
      <c r="AH341" s="70">
        <f t="shared" si="175"/>
        <v>1798</v>
      </c>
      <c r="AI341" s="70">
        <f t="shared" si="176"/>
        <v>3296.3333333333335</v>
      </c>
      <c r="AJ341" s="70">
        <f t="shared" si="177"/>
        <v>5693.6666666666661</v>
      </c>
      <c r="AK341" s="70">
        <f t="shared" si="178"/>
        <v>1798</v>
      </c>
      <c r="AL341" s="72">
        <f t="shared" si="179"/>
        <v>5094.3333333333339</v>
      </c>
      <c r="AM341" s="74">
        <f t="shared" si="180"/>
        <v>3895.6666666666661</v>
      </c>
      <c r="AO341" s="74">
        <f t="shared" si="181"/>
        <v>632.62962962962956</v>
      </c>
      <c r="AP341" s="72">
        <f t="shared" si="182"/>
        <v>7591.5555555555547</v>
      </c>
      <c r="AQ341" s="73">
        <f t="shared" si="170"/>
        <v>7591.5555555555547</v>
      </c>
      <c r="AR341" s="74">
        <f t="shared" si="183"/>
        <v>7591.5555555555547</v>
      </c>
      <c r="AS341" s="74">
        <f t="shared" si="184"/>
        <v>1265.2592592592591</v>
      </c>
      <c r="AT341" s="73"/>
      <c r="AU341" s="73"/>
      <c r="AW341" s="75">
        <f t="shared" si="190"/>
        <v>1798</v>
      </c>
      <c r="AX341" s="76">
        <f t="shared" si="187"/>
        <v>6892.3333333333339</v>
      </c>
      <c r="AY341" s="77">
        <f t="shared" si="185"/>
        <v>2097.6666666666661</v>
      </c>
      <c r="AZ341" s="75">
        <f t="shared" si="193"/>
        <v>749.16666666666674</v>
      </c>
      <c r="BA341" s="76">
        <f t="shared" si="188"/>
        <v>7641.5000000000009</v>
      </c>
      <c r="BB341" s="77">
        <f t="shared" si="194"/>
        <v>1348.4999999999991</v>
      </c>
    </row>
    <row r="342" spans="1:54" s="5" customFormat="1" ht="12.75">
      <c r="A342" s="144">
        <v>8</v>
      </c>
      <c r="B342" s="63" t="s">
        <v>183</v>
      </c>
      <c r="C342" s="62">
        <v>106</v>
      </c>
      <c r="D342" s="62" t="s">
        <v>62</v>
      </c>
      <c r="E342" s="63" t="s">
        <v>305</v>
      </c>
      <c r="F342" s="63" t="s">
        <v>306</v>
      </c>
      <c r="G342" s="63">
        <v>1972</v>
      </c>
      <c r="H342" s="63" t="s">
        <v>65</v>
      </c>
      <c r="I342" s="63" t="s">
        <v>117</v>
      </c>
      <c r="J342" s="63"/>
      <c r="K342" s="80">
        <v>42595</v>
      </c>
      <c r="L342" s="65">
        <v>42613</v>
      </c>
      <c r="M342" s="65">
        <f t="shared" si="171"/>
        <v>45535</v>
      </c>
      <c r="N342" s="65">
        <v>42614</v>
      </c>
      <c r="O342" s="158" t="str">
        <f t="shared" si="195"/>
        <v>1</v>
      </c>
      <c r="P342" s="66">
        <f>+DATEDIF([1]Curico!O$5,M342,"m")</f>
        <v>90</v>
      </c>
      <c r="Q342" s="162" t="str">
        <f>IF(R342=P342,"C",IF(P342+24=R342,"C24","T"))</f>
        <v>T</v>
      </c>
      <c r="R342" s="160"/>
      <c r="S342" s="63">
        <v>60</v>
      </c>
      <c r="T342" s="81">
        <v>8990</v>
      </c>
      <c r="U342" s="69">
        <v>3</v>
      </c>
      <c r="V342" s="69">
        <v>2017</v>
      </c>
      <c r="W342" s="70"/>
      <c r="X342" s="70">
        <f>+([1]Curico!$D$3-V342)*12+[1]Curico!$C$3-U342+1</f>
        <v>10</v>
      </c>
      <c r="Y342" s="70">
        <f>+([1]Curico!D$5-V342)*12+[1]Curico!C$5-U342+1</f>
        <v>22</v>
      </c>
      <c r="Z342" s="70">
        <f t="shared" si="186"/>
        <v>34</v>
      </c>
      <c r="AA342" s="70">
        <f t="shared" si="186"/>
        <v>46</v>
      </c>
      <c r="AB342" s="70">
        <f t="shared" si="196"/>
        <v>51</v>
      </c>
      <c r="AC342" s="82">
        <f t="shared" si="192"/>
        <v>9</v>
      </c>
      <c r="AD342" s="69">
        <f t="shared" si="172"/>
        <v>149.83333333333334</v>
      </c>
      <c r="AE342" s="70">
        <f t="shared" si="197"/>
        <v>0</v>
      </c>
      <c r="AF342" s="72">
        <f t="shared" si="173"/>
        <v>1498.3333333333335</v>
      </c>
      <c r="AG342" s="70">
        <f t="shared" si="174"/>
        <v>1498.3333333333335</v>
      </c>
      <c r="AH342" s="70">
        <f t="shared" si="175"/>
        <v>1798</v>
      </c>
      <c r="AI342" s="70">
        <f t="shared" si="176"/>
        <v>3296.3333333333335</v>
      </c>
      <c r="AJ342" s="70">
        <f t="shared" si="177"/>
        <v>5693.6666666666661</v>
      </c>
      <c r="AK342" s="70">
        <f t="shared" si="178"/>
        <v>1798</v>
      </c>
      <c r="AL342" s="72">
        <f t="shared" si="179"/>
        <v>5094.3333333333339</v>
      </c>
      <c r="AM342" s="74">
        <f t="shared" si="180"/>
        <v>3895.6666666666661</v>
      </c>
      <c r="AO342" s="74">
        <f t="shared" si="181"/>
        <v>632.62962962962956</v>
      </c>
      <c r="AP342" s="72">
        <f t="shared" si="182"/>
        <v>7591.5555555555547</v>
      </c>
      <c r="AQ342" s="73">
        <f t="shared" si="170"/>
        <v>7591.5555555555547</v>
      </c>
      <c r="AR342" s="74">
        <f t="shared" si="183"/>
        <v>7591.5555555555547</v>
      </c>
      <c r="AS342" s="74">
        <f t="shared" si="184"/>
        <v>1265.2592592592591</v>
      </c>
      <c r="AT342" s="73"/>
      <c r="AU342" s="73"/>
      <c r="AW342" s="75">
        <f t="shared" si="190"/>
        <v>1798</v>
      </c>
      <c r="AX342" s="76">
        <f t="shared" si="187"/>
        <v>6892.3333333333339</v>
      </c>
      <c r="AY342" s="77">
        <f t="shared" si="185"/>
        <v>2097.6666666666661</v>
      </c>
      <c r="AZ342" s="75">
        <f t="shared" si="193"/>
        <v>749.16666666666674</v>
      </c>
      <c r="BA342" s="76">
        <f t="shared" si="188"/>
        <v>7641.5000000000009</v>
      </c>
      <c r="BB342" s="77">
        <f t="shared" si="194"/>
        <v>1348.4999999999991</v>
      </c>
    </row>
    <row r="343" spans="1:54" s="5" customFormat="1" ht="12.75">
      <c r="A343" s="144">
        <v>8</v>
      </c>
      <c r="B343" s="63" t="s">
        <v>183</v>
      </c>
      <c r="C343" s="62">
        <v>107</v>
      </c>
      <c r="D343" s="62" t="s">
        <v>62</v>
      </c>
      <c r="E343" s="63" t="s">
        <v>307</v>
      </c>
      <c r="F343" s="63" t="s">
        <v>185</v>
      </c>
      <c r="G343" s="63">
        <v>2141979</v>
      </c>
      <c r="H343" s="63" t="s">
        <v>65</v>
      </c>
      <c r="I343" s="63" t="s">
        <v>117</v>
      </c>
      <c r="J343" s="63"/>
      <c r="K343" s="80">
        <v>42637</v>
      </c>
      <c r="L343" s="65">
        <v>42613</v>
      </c>
      <c r="M343" s="65">
        <f t="shared" si="171"/>
        <v>45535</v>
      </c>
      <c r="N343" s="65">
        <v>42614</v>
      </c>
      <c r="O343" s="158" t="str">
        <f t="shared" si="195"/>
        <v>1</v>
      </c>
      <c r="P343" s="66">
        <f>+DATEDIF([1]Curico!O$5,M343,"m")</f>
        <v>90</v>
      </c>
      <c r="Q343" s="162" t="str">
        <f>IF(R343=P343,"C",IF(P343+24=R343,"C24","T"))</f>
        <v>T</v>
      </c>
      <c r="R343" s="160"/>
      <c r="S343" s="63">
        <v>60</v>
      </c>
      <c r="T343" s="81">
        <v>112597</v>
      </c>
      <c r="U343" s="69">
        <v>3</v>
      </c>
      <c r="V343" s="69">
        <v>2017</v>
      </c>
      <c r="W343" s="70"/>
      <c r="X343" s="70">
        <f>+([1]Curico!$D$3-V343)*12+[1]Curico!$C$3-U343+1</f>
        <v>10</v>
      </c>
      <c r="Y343" s="70">
        <f>+([1]Curico!D$5-V343)*12+[1]Curico!C$5-U343+1</f>
        <v>22</v>
      </c>
      <c r="Z343" s="70">
        <f t="shared" si="186"/>
        <v>34</v>
      </c>
      <c r="AA343" s="70">
        <f t="shared" si="186"/>
        <v>46</v>
      </c>
      <c r="AB343" s="70">
        <f t="shared" si="196"/>
        <v>51</v>
      </c>
      <c r="AC343" s="82">
        <f t="shared" si="192"/>
        <v>9</v>
      </c>
      <c r="AD343" s="69">
        <f t="shared" si="172"/>
        <v>1876.6166666666666</v>
      </c>
      <c r="AE343" s="70">
        <f t="shared" si="197"/>
        <v>0</v>
      </c>
      <c r="AF343" s="72">
        <f t="shared" si="173"/>
        <v>18766.166666666664</v>
      </c>
      <c r="AG343" s="70">
        <f t="shared" si="174"/>
        <v>18766.166666666664</v>
      </c>
      <c r="AH343" s="70">
        <f t="shared" si="175"/>
        <v>22519.399999999998</v>
      </c>
      <c r="AI343" s="70">
        <f t="shared" si="176"/>
        <v>41285.566666666666</v>
      </c>
      <c r="AJ343" s="70">
        <f t="shared" si="177"/>
        <v>71311.433333333334</v>
      </c>
      <c r="AK343" s="70">
        <f t="shared" si="178"/>
        <v>22519.399999999998</v>
      </c>
      <c r="AL343" s="72">
        <f t="shared" si="179"/>
        <v>63804.96666666666</v>
      </c>
      <c r="AM343" s="74">
        <f t="shared" si="180"/>
        <v>48792.03333333334</v>
      </c>
      <c r="AO343" s="74">
        <f t="shared" si="181"/>
        <v>7923.4925925925927</v>
      </c>
      <c r="AP343" s="72">
        <f t="shared" si="182"/>
        <v>95081.911111111112</v>
      </c>
      <c r="AQ343" s="73">
        <f t="shared" si="170"/>
        <v>95081.911111111112</v>
      </c>
      <c r="AR343" s="74">
        <f t="shared" si="183"/>
        <v>95081.911111111112</v>
      </c>
      <c r="AS343" s="74">
        <f t="shared" si="184"/>
        <v>15846.985185185185</v>
      </c>
      <c r="AT343" s="73"/>
      <c r="AU343" s="73"/>
      <c r="AW343" s="75">
        <f t="shared" si="190"/>
        <v>22519.399999999998</v>
      </c>
      <c r="AX343" s="76">
        <f t="shared" si="187"/>
        <v>86324.366666666654</v>
      </c>
      <c r="AY343" s="77">
        <f t="shared" si="185"/>
        <v>26272.633333333346</v>
      </c>
      <c r="AZ343" s="75">
        <f t="shared" si="193"/>
        <v>9383.0833333333321</v>
      </c>
      <c r="BA343" s="76">
        <f t="shared" si="188"/>
        <v>95707.449999999983</v>
      </c>
      <c r="BB343" s="77">
        <f t="shared" si="194"/>
        <v>16889.550000000017</v>
      </c>
    </row>
    <row r="344" spans="1:54" s="5" customFormat="1" ht="12.75">
      <c r="A344" s="144">
        <v>8</v>
      </c>
      <c r="B344" s="63" t="s">
        <v>183</v>
      </c>
      <c r="C344" s="62">
        <v>130</v>
      </c>
      <c r="D344" s="62" t="s">
        <v>62</v>
      </c>
      <c r="E344" s="62" t="s">
        <v>308</v>
      </c>
      <c r="F344" s="62" t="s">
        <v>309</v>
      </c>
      <c r="G344" s="62">
        <v>12843</v>
      </c>
      <c r="H344" s="62" t="s">
        <v>65</v>
      </c>
      <c r="I344" s="62" t="s">
        <v>117</v>
      </c>
      <c r="J344" s="62"/>
      <c r="K344" s="64">
        <v>42648</v>
      </c>
      <c r="L344" s="65">
        <v>42613</v>
      </c>
      <c r="M344" s="65">
        <f t="shared" si="171"/>
        <v>45535</v>
      </c>
      <c r="N344" s="65">
        <v>42614</v>
      </c>
      <c r="O344" s="158" t="str">
        <f t="shared" si="195"/>
        <v>1</v>
      </c>
      <c r="P344" s="66">
        <f>+DATEDIF([1]Curico!O$5,M344,"m")</f>
        <v>90</v>
      </c>
      <c r="Q344" s="162" t="str">
        <f>IF(R344=P344,"C",IF(P344+24=R344,"C24","T"))</f>
        <v>T</v>
      </c>
      <c r="R344" s="160"/>
      <c r="S344" s="63">
        <v>60</v>
      </c>
      <c r="T344" s="68">
        <v>275355</v>
      </c>
      <c r="U344" s="69">
        <v>3</v>
      </c>
      <c r="V344" s="69">
        <v>2017</v>
      </c>
      <c r="W344" s="70"/>
      <c r="X344" s="70">
        <f>+([1]Curico!$D$3-V344)*12+[1]Curico!$C$3-U344+1</f>
        <v>10</v>
      </c>
      <c r="Y344" s="70">
        <f>+([1]Curico!D$5-V344)*12+[1]Curico!C$5-U344+1</f>
        <v>22</v>
      </c>
      <c r="Z344" s="70">
        <f t="shared" si="186"/>
        <v>34</v>
      </c>
      <c r="AA344" s="70">
        <f t="shared" si="186"/>
        <v>46</v>
      </c>
      <c r="AB344" s="70">
        <f t="shared" si="196"/>
        <v>51</v>
      </c>
      <c r="AC344" s="82">
        <f t="shared" si="192"/>
        <v>9</v>
      </c>
      <c r="AD344" s="69">
        <f t="shared" si="172"/>
        <v>4589.25</v>
      </c>
      <c r="AE344" s="70">
        <f t="shared" si="197"/>
        <v>0</v>
      </c>
      <c r="AF344" s="72">
        <f t="shared" si="173"/>
        <v>45892.5</v>
      </c>
      <c r="AG344" s="70">
        <f t="shared" si="174"/>
        <v>45892.5</v>
      </c>
      <c r="AH344" s="70">
        <f t="shared" si="175"/>
        <v>55071</v>
      </c>
      <c r="AI344" s="70">
        <f t="shared" si="176"/>
        <v>100963.5</v>
      </c>
      <c r="AJ344" s="70">
        <f t="shared" si="177"/>
        <v>174391.5</v>
      </c>
      <c r="AK344" s="70">
        <f t="shared" si="178"/>
        <v>55071</v>
      </c>
      <c r="AL344" s="72">
        <f t="shared" si="179"/>
        <v>156034.5</v>
      </c>
      <c r="AM344" s="74">
        <f t="shared" si="180"/>
        <v>119320.5</v>
      </c>
      <c r="AO344" s="74">
        <f t="shared" si="181"/>
        <v>19376.833333333332</v>
      </c>
      <c r="AP344" s="72">
        <f t="shared" si="182"/>
        <v>232522</v>
      </c>
      <c r="AQ344" s="73">
        <f t="shared" si="170"/>
        <v>232522</v>
      </c>
      <c r="AR344" s="74">
        <f t="shared" si="183"/>
        <v>232522</v>
      </c>
      <c r="AS344" s="74">
        <f t="shared" si="184"/>
        <v>38753.666666666664</v>
      </c>
      <c r="AT344" s="73"/>
      <c r="AU344" s="73"/>
      <c r="AW344" s="75">
        <f t="shared" si="190"/>
        <v>55071</v>
      </c>
      <c r="AX344" s="76">
        <f t="shared" si="187"/>
        <v>211105.5</v>
      </c>
      <c r="AY344" s="77">
        <f t="shared" si="185"/>
        <v>64249.5</v>
      </c>
      <c r="AZ344" s="75">
        <f t="shared" si="193"/>
        <v>22946.25</v>
      </c>
      <c r="BA344" s="76">
        <f t="shared" si="188"/>
        <v>234051.75</v>
      </c>
      <c r="BB344" s="77">
        <f t="shared" si="194"/>
        <v>41303.25</v>
      </c>
    </row>
    <row r="345" spans="1:54" s="5" customFormat="1" ht="12.75">
      <c r="A345" s="144">
        <v>8</v>
      </c>
      <c r="B345" s="63" t="s">
        <v>183</v>
      </c>
      <c r="C345" s="62">
        <v>130</v>
      </c>
      <c r="D345" s="62" t="s">
        <v>62</v>
      </c>
      <c r="E345" s="62" t="s">
        <v>308</v>
      </c>
      <c r="F345" s="62" t="s">
        <v>309</v>
      </c>
      <c r="G345" s="62">
        <v>12843</v>
      </c>
      <c r="H345" s="62" t="s">
        <v>65</v>
      </c>
      <c r="I345" s="62" t="s">
        <v>117</v>
      </c>
      <c r="J345" s="62"/>
      <c r="K345" s="64">
        <v>42648</v>
      </c>
      <c r="L345" s="65">
        <v>42613</v>
      </c>
      <c r="M345" s="65">
        <f t="shared" si="171"/>
        <v>45535</v>
      </c>
      <c r="N345" s="65">
        <v>42614</v>
      </c>
      <c r="O345" s="158" t="str">
        <f t="shared" si="195"/>
        <v>1</v>
      </c>
      <c r="P345" s="66">
        <f>+DATEDIF([1]Curico!O$5,M345,"m")</f>
        <v>90</v>
      </c>
      <c r="Q345" s="162" t="str">
        <f>IF(R345=P345,"C",IF(P345+24=R345,"C24","T"))</f>
        <v>T</v>
      </c>
      <c r="R345" s="160"/>
      <c r="S345" s="63">
        <v>60</v>
      </c>
      <c r="T345" s="68">
        <v>275355</v>
      </c>
      <c r="U345" s="69">
        <v>3</v>
      </c>
      <c r="V345" s="69">
        <v>2017</v>
      </c>
      <c r="W345" s="70"/>
      <c r="X345" s="70">
        <f>+([1]Curico!$D$3-V345)*12+[1]Curico!$C$3-U345+1</f>
        <v>10</v>
      </c>
      <c r="Y345" s="70">
        <f>+([1]Curico!D$5-V345)*12+[1]Curico!C$5-U345+1</f>
        <v>22</v>
      </c>
      <c r="Z345" s="70">
        <f t="shared" si="186"/>
        <v>34</v>
      </c>
      <c r="AA345" s="70">
        <f t="shared" si="186"/>
        <v>46</v>
      </c>
      <c r="AB345" s="70">
        <f t="shared" si="196"/>
        <v>51</v>
      </c>
      <c r="AC345" s="82">
        <f t="shared" si="192"/>
        <v>9</v>
      </c>
      <c r="AD345" s="69">
        <f t="shared" si="172"/>
        <v>4589.25</v>
      </c>
      <c r="AE345" s="70">
        <f t="shared" si="197"/>
        <v>0</v>
      </c>
      <c r="AF345" s="72">
        <f t="shared" si="173"/>
        <v>45892.5</v>
      </c>
      <c r="AG345" s="70">
        <f t="shared" si="174"/>
        <v>45892.5</v>
      </c>
      <c r="AH345" s="70">
        <f t="shared" si="175"/>
        <v>55071</v>
      </c>
      <c r="AI345" s="70">
        <f t="shared" si="176"/>
        <v>100963.5</v>
      </c>
      <c r="AJ345" s="70">
        <f t="shared" si="177"/>
        <v>174391.5</v>
      </c>
      <c r="AK345" s="70">
        <f t="shared" si="178"/>
        <v>55071</v>
      </c>
      <c r="AL345" s="72">
        <f t="shared" si="179"/>
        <v>156034.5</v>
      </c>
      <c r="AM345" s="74">
        <f t="shared" si="180"/>
        <v>119320.5</v>
      </c>
      <c r="AO345" s="74">
        <f t="shared" si="181"/>
        <v>19376.833333333332</v>
      </c>
      <c r="AP345" s="72">
        <f t="shared" si="182"/>
        <v>232522</v>
      </c>
      <c r="AQ345" s="73">
        <f t="shared" ref="AQ345:AQ361" si="198">+(AJ345/AC345)*12</f>
        <v>232522</v>
      </c>
      <c r="AR345" s="74">
        <f t="shared" si="183"/>
        <v>232522</v>
      </c>
      <c r="AS345" s="74">
        <f t="shared" si="184"/>
        <v>38753.666666666664</v>
      </c>
      <c r="AT345" s="73"/>
      <c r="AU345" s="73"/>
      <c r="AW345" s="75">
        <f t="shared" si="190"/>
        <v>55071</v>
      </c>
      <c r="AX345" s="76">
        <f t="shared" si="187"/>
        <v>211105.5</v>
      </c>
      <c r="AY345" s="77">
        <f t="shared" si="185"/>
        <v>64249.5</v>
      </c>
      <c r="AZ345" s="75">
        <f t="shared" si="193"/>
        <v>22946.25</v>
      </c>
      <c r="BA345" s="76">
        <f t="shared" si="188"/>
        <v>234051.75</v>
      </c>
      <c r="BB345" s="77">
        <f t="shared" si="194"/>
        <v>41303.25</v>
      </c>
    </row>
    <row r="346" spans="1:54" s="5" customFormat="1" ht="12.75">
      <c r="A346" s="144">
        <v>8</v>
      </c>
      <c r="B346" s="63" t="s">
        <v>183</v>
      </c>
      <c r="C346" s="62">
        <v>130</v>
      </c>
      <c r="D346" s="62" t="s">
        <v>62</v>
      </c>
      <c r="E346" s="62" t="s">
        <v>308</v>
      </c>
      <c r="F346" s="62" t="s">
        <v>309</v>
      </c>
      <c r="G346" s="62">
        <v>12843</v>
      </c>
      <c r="H346" s="62" t="s">
        <v>65</v>
      </c>
      <c r="I346" s="62" t="s">
        <v>117</v>
      </c>
      <c r="J346" s="62"/>
      <c r="K346" s="64">
        <v>42648</v>
      </c>
      <c r="L346" s="65">
        <v>42613</v>
      </c>
      <c r="M346" s="65">
        <f t="shared" ref="M346:M361" si="199">+EDATE(L346,96)</f>
        <v>45535</v>
      </c>
      <c r="N346" s="65">
        <v>42614</v>
      </c>
      <c r="O346" s="158" t="str">
        <f t="shared" si="195"/>
        <v>1</v>
      </c>
      <c r="P346" s="66">
        <f>+DATEDIF([1]Curico!O$5,M346,"m")</f>
        <v>90</v>
      </c>
      <c r="Q346" s="162" t="str">
        <f>IF(R346=P346,"C",IF(P346+24=R346,"C24","T"))</f>
        <v>T</v>
      </c>
      <c r="R346" s="160"/>
      <c r="S346" s="63">
        <v>60</v>
      </c>
      <c r="T346" s="68">
        <v>275355</v>
      </c>
      <c r="U346" s="69">
        <v>3</v>
      </c>
      <c r="V346" s="69">
        <v>2017</v>
      </c>
      <c r="W346" s="70"/>
      <c r="X346" s="70">
        <f>+([1]Curico!$D$3-V346)*12+[1]Curico!$C$3-U346+1</f>
        <v>10</v>
      </c>
      <c r="Y346" s="70">
        <f>+([1]Curico!D$5-V346)*12+[1]Curico!C$5-U346+1</f>
        <v>22</v>
      </c>
      <c r="Z346" s="70">
        <f t="shared" si="186"/>
        <v>34</v>
      </c>
      <c r="AA346" s="70">
        <f t="shared" si="186"/>
        <v>46</v>
      </c>
      <c r="AB346" s="70">
        <f t="shared" si="196"/>
        <v>51</v>
      </c>
      <c r="AC346" s="82">
        <f t="shared" si="192"/>
        <v>9</v>
      </c>
      <c r="AD346" s="69">
        <f t="shared" ref="AD346:AD376" si="200">+T346/S346</f>
        <v>4589.25</v>
      </c>
      <c r="AE346" s="70">
        <f t="shared" si="197"/>
        <v>0</v>
      </c>
      <c r="AF346" s="72">
        <f t="shared" ref="AF346:AF361" si="201">+(X346-W346)*AD346</f>
        <v>45892.5</v>
      </c>
      <c r="AG346" s="70">
        <f t="shared" ref="AG346:AG361" si="202">+AE346+AF346</f>
        <v>45892.5</v>
      </c>
      <c r="AH346" s="70">
        <f t="shared" ref="AH346:AH361" si="203">+(Y346-X346)*AD346</f>
        <v>55071</v>
      </c>
      <c r="AI346" s="70">
        <f t="shared" ref="AI346:AI361" si="204">+AG346+AH346</f>
        <v>100963.5</v>
      </c>
      <c r="AJ346" s="70">
        <f t="shared" ref="AJ346:AJ369" si="205">+T346-AI346</f>
        <v>174391.5</v>
      </c>
      <c r="AK346" s="70">
        <f t="shared" ref="AK346:AK369" si="206">+(Z346-Y346)*AD346</f>
        <v>55071</v>
      </c>
      <c r="AL346" s="72">
        <f t="shared" ref="AL346:AL409" si="207">+AI346+AK346</f>
        <v>156034.5</v>
      </c>
      <c r="AM346" s="74">
        <f t="shared" ref="AM346:AM369" si="208">+T346-AL346</f>
        <v>119320.5</v>
      </c>
      <c r="AO346" s="74">
        <f t="shared" ref="AO346:AO361" si="209">+(AJ346/AC346)*1</f>
        <v>19376.833333333332</v>
      </c>
      <c r="AP346" s="72">
        <f t="shared" ref="AP346:AP361" si="210">+(AJ346/AC346)*12</f>
        <v>232522</v>
      </c>
      <c r="AQ346" s="73">
        <f t="shared" si="198"/>
        <v>232522</v>
      </c>
      <c r="AR346" s="74">
        <f t="shared" ref="AR346:AR361" si="211">+AQ346</f>
        <v>232522</v>
      </c>
      <c r="AS346" s="74">
        <f t="shared" ref="AS346:AS360" si="212">+(AR346/12)*2</f>
        <v>38753.666666666664</v>
      </c>
      <c r="AT346" s="73"/>
      <c r="AU346" s="73"/>
      <c r="AW346" s="75">
        <f t="shared" si="190"/>
        <v>55071</v>
      </c>
      <c r="AX346" s="76">
        <f t="shared" si="187"/>
        <v>211105.5</v>
      </c>
      <c r="AY346" s="77">
        <f t="shared" ref="AY346:AY376" si="213">+T346-AX346</f>
        <v>64249.5</v>
      </c>
      <c r="AZ346" s="75">
        <f t="shared" si="193"/>
        <v>22946.25</v>
      </c>
      <c r="BA346" s="76">
        <f t="shared" si="188"/>
        <v>234051.75</v>
      </c>
      <c r="BB346" s="77">
        <f t="shared" si="194"/>
        <v>41303.25</v>
      </c>
    </row>
    <row r="347" spans="1:54" s="5" customFormat="1" ht="12.75">
      <c r="A347" s="144">
        <v>8</v>
      </c>
      <c r="B347" s="63" t="s">
        <v>183</v>
      </c>
      <c r="C347" s="62">
        <v>130</v>
      </c>
      <c r="D347" s="62" t="s">
        <v>62</v>
      </c>
      <c r="E347" s="62" t="s">
        <v>308</v>
      </c>
      <c r="F347" s="62" t="s">
        <v>309</v>
      </c>
      <c r="G347" s="62">
        <v>12843</v>
      </c>
      <c r="H347" s="62" t="s">
        <v>65</v>
      </c>
      <c r="I347" s="62" t="s">
        <v>117</v>
      </c>
      <c r="J347" s="62"/>
      <c r="K347" s="64">
        <v>42648</v>
      </c>
      <c r="L347" s="65">
        <v>42613</v>
      </c>
      <c r="M347" s="65">
        <f t="shared" si="199"/>
        <v>45535</v>
      </c>
      <c r="N347" s="65">
        <v>42614</v>
      </c>
      <c r="O347" s="158" t="str">
        <f t="shared" si="195"/>
        <v>1</v>
      </c>
      <c r="P347" s="66">
        <f>+DATEDIF([1]Curico!O$5,M347,"m")</f>
        <v>90</v>
      </c>
      <c r="Q347" s="162" t="str">
        <f>IF(R347=P347,"C",IF(P347+24=R347,"C24","T"))</f>
        <v>T</v>
      </c>
      <c r="R347" s="160"/>
      <c r="S347" s="63">
        <v>60</v>
      </c>
      <c r="T347" s="68">
        <v>275355</v>
      </c>
      <c r="U347" s="69">
        <v>3</v>
      </c>
      <c r="V347" s="69">
        <v>2017</v>
      </c>
      <c r="W347" s="70"/>
      <c r="X347" s="70">
        <f>+([1]Curico!$D$3-V347)*12+[1]Curico!$C$3-U347+1</f>
        <v>10</v>
      </c>
      <c r="Y347" s="70">
        <f>+([1]Curico!D$5-V347)*12+[1]Curico!C$5-U347+1</f>
        <v>22</v>
      </c>
      <c r="Z347" s="70">
        <f t="shared" ref="Z347:AA369" si="214">+Y347+12</f>
        <v>34</v>
      </c>
      <c r="AA347" s="70">
        <f t="shared" si="214"/>
        <v>46</v>
      </c>
      <c r="AB347" s="70">
        <f t="shared" si="196"/>
        <v>51</v>
      </c>
      <c r="AC347" s="82">
        <f t="shared" si="192"/>
        <v>9</v>
      </c>
      <c r="AD347" s="69">
        <f t="shared" si="200"/>
        <v>4589.25</v>
      </c>
      <c r="AE347" s="70">
        <f t="shared" si="197"/>
        <v>0</v>
      </c>
      <c r="AF347" s="72">
        <f t="shared" si="201"/>
        <v>45892.5</v>
      </c>
      <c r="AG347" s="70">
        <f t="shared" si="202"/>
        <v>45892.5</v>
      </c>
      <c r="AH347" s="70">
        <f t="shared" si="203"/>
        <v>55071</v>
      </c>
      <c r="AI347" s="70">
        <f t="shared" si="204"/>
        <v>100963.5</v>
      </c>
      <c r="AJ347" s="70">
        <f t="shared" si="205"/>
        <v>174391.5</v>
      </c>
      <c r="AK347" s="70">
        <f t="shared" si="206"/>
        <v>55071</v>
      </c>
      <c r="AL347" s="72">
        <f t="shared" si="207"/>
        <v>156034.5</v>
      </c>
      <c r="AM347" s="74">
        <f t="shared" si="208"/>
        <v>119320.5</v>
      </c>
      <c r="AO347" s="74">
        <f t="shared" si="209"/>
        <v>19376.833333333332</v>
      </c>
      <c r="AP347" s="72">
        <f t="shared" si="210"/>
        <v>232522</v>
      </c>
      <c r="AQ347" s="73">
        <f t="shared" si="198"/>
        <v>232522</v>
      </c>
      <c r="AR347" s="74">
        <f t="shared" si="211"/>
        <v>232522</v>
      </c>
      <c r="AS347" s="74">
        <f t="shared" si="212"/>
        <v>38753.666666666664</v>
      </c>
      <c r="AT347" s="73"/>
      <c r="AU347" s="73"/>
      <c r="AW347" s="75">
        <f t="shared" si="190"/>
        <v>55071</v>
      </c>
      <c r="AX347" s="76">
        <f t="shared" ref="AX347:AX376" si="215">+AL347+AW347</f>
        <v>211105.5</v>
      </c>
      <c r="AY347" s="77">
        <f t="shared" si="213"/>
        <v>64249.5</v>
      </c>
      <c r="AZ347" s="75">
        <f t="shared" si="193"/>
        <v>22946.25</v>
      </c>
      <c r="BA347" s="76">
        <f t="shared" ref="BA347:BA394" si="216">AX347+AZ347</f>
        <v>234051.75</v>
      </c>
      <c r="BB347" s="77">
        <f t="shared" si="194"/>
        <v>41303.25</v>
      </c>
    </row>
    <row r="348" spans="1:54" s="5" customFormat="1" ht="12.75">
      <c r="A348" s="144">
        <v>8</v>
      </c>
      <c r="B348" s="67" t="s">
        <v>183</v>
      </c>
      <c r="C348" s="63"/>
      <c r="D348" s="63" t="s">
        <v>62</v>
      </c>
      <c r="E348" s="63" t="s">
        <v>243</v>
      </c>
      <c r="F348" s="63" t="s">
        <v>297</v>
      </c>
      <c r="G348" s="63">
        <v>173</v>
      </c>
      <c r="H348" s="63" t="s">
        <v>65</v>
      </c>
      <c r="I348" s="67" t="s">
        <v>189</v>
      </c>
      <c r="J348" s="63"/>
      <c r="K348" s="80">
        <v>42681</v>
      </c>
      <c r="L348" s="65">
        <v>42613</v>
      </c>
      <c r="M348" s="65">
        <f t="shared" si="199"/>
        <v>45535</v>
      </c>
      <c r="N348" s="65">
        <v>42614</v>
      </c>
      <c r="O348" s="158" t="str">
        <f t="shared" si="195"/>
        <v>1</v>
      </c>
      <c r="P348" s="66">
        <f>+DATEDIF([1]Curico!O$5,M348,"m")</f>
        <v>90</v>
      </c>
      <c r="Q348" s="162" t="str">
        <f>IF(R348=P348,"C",IF(P348+24=R348,"C24","T"))</f>
        <v>T</v>
      </c>
      <c r="R348" s="66"/>
      <c r="S348" s="67">
        <v>60</v>
      </c>
      <c r="T348" s="81">
        <v>25210</v>
      </c>
      <c r="U348" s="69">
        <v>3</v>
      </c>
      <c r="V348" s="69">
        <v>2017</v>
      </c>
      <c r="W348" s="82"/>
      <c r="X348" s="82">
        <f>+([1]Curico!$D$3-V348)*12+[1]Curico!$C$3-U348+1</f>
        <v>10</v>
      </c>
      <c r="Y348" s="82">
        <f>+([1]Curico!D$5-V348)*12+[1]Curico!C$5-U348+1</f>
        <v>22</v>
      </c>
      <c r="Z348" s="70">
        <f t="shared" si="214"/>
        <v>34</v>
      </c>
      <c r="AA348" s="70">
        <f t="shared" si="214"/>
        <v>46</v>
      </c>
      <c r="AB348" s="70">
        <f t="shared" si="196"/>
        <v>51</v>
      </c>
      <c r="AC348" s="82">
        <f t="shared" si="192"/>
        <v>9</v>
      </c>
      <c r="AD348" s="69">
        <f t="shared" si="200"/>
        <v>420.16666666666669</v>
      </c>
      <c r="AE348" s="82">
        <f t="shared" ref="AE348:AE360" si="217">+(T348/S348)*W348</f>
        <v>0</v>
      </c>
      <c r="AF348" s="82">
        <f t="shared" si="201"/>
        <v>4201.666666666667</v>
      </c>
      <c r="AG348" s="82">
        <f t="shared" si="202"/>
        <v>4201.666666666667</v>
      </c>
      <c r="AH348" s="82">
        <f t="shared" si="203"/>
        <v>5042</v>
      </c>
      <c r="AI348" s="70">
        <f t="shared" si="204"/>
        <v>9243.6666666666679</v>
      </c>
      <c r="AJ348" s="70">
        <f t="shared" si="205"/>
        <v>15966.333333333332</v>
      </c>
      <c r="AK348" s="70">
        <f t="shared" si="206"/>
        <v>5042</v>
      </c>
      <c r="AL348" s="72">
        <f t="shared" si="207"/>
        <v>14285.666666666668</v>
      </c>
      <c r="AM348" s="74">
        <f t="shared" si="208"/>
        <v>10924.333333333332</v>
      </c>
      <c r="AO348" s="74">
        <f t="shared" si="209"/>
        <v>1774.037037037037</v>
      </c>
      <c r="AP348" s="72">
        <f t="shared" si="210"/>
        <v>21288.444444444445</v>
      </c>
      <c r="AQ348" s="73">
        <f t="shared" si="198"/>
        <v>21288.444444444445</v>
      </c>
      <c r="AR348" s="74">
        <f t="shared" si="211"/>
        <v>21288.444444444445</v>
      </c>
      <c r="AS348" s="74">
        <f t="shared" si="212"/>
        <v>3548.0740740740744</v>
      </c>
      <c r="AT348" s="73"/>
      <c r="AU348" s="73"/>
      <c r="AW348" s="75">
        <f t="shared" si="190"/>
        <v>5042</v>
      </c>
      <c r="AX348" s="76">
        <f t="shared" si="215"/>
        <v>19327.666666666668</v>
      </c>
      <c r="AY348" s="77">
        <f t="shared" si="213"/>
        <v>5882.3333333333321</v>
      </c>
      <c r="AZ348" s="75">
        <f t="shared" si="193"/>
        <v>2100.8333333333335</v>
      </c>
      <c r="BA348" s="76">
        <f t="shared" si="216"/>
        <v>21428.5</v>
      </c>
      <c r="BB348" s="77">
        <f t="shared" si="194"/>
        <v>3781.5</v>
      </c>
    </row>
    <row r="349" spans="1:54" s="5" customFormat="1" ht="12.75">
      <c r="A349" s="144">
        <v>8</v>
      </c>
      <c r="B349" s="67" t="s">
        <v>183</v>
      </c>
      <c r="C349" s="63">
        <v>72</v>
      </c>
      <c r="D349" s="63" t="s">
        <v>62</v>
      </c>
      <c r="E349" s="63" t="s">
        <v>310</v>
      </c>
      <c r="F349" s="63" t="s">
        <v>227</v>
      </c>
      <c r="G349" s="63" t="s">
        <v>311</v>
      </c>
      <c r="H349" s="63" t="s">
        <v>65</v>
      </c>
      <c r="I349" s="63" t="s">
        <v>192</v>
      </c>
      <c r="J349" s="63"/>
      <c r="K349" s="80">
        <v>42761</v>
      </c>
      <c r="L349" s="65">
        <v>42613</v>
      </c>
      <c r="M349" s="65">
        <f t="shared" si="199"/>
        <v>45535</v>
      </c>
      <c r="N349" s="65">
        <v>42614</v>
      </c>
      <c r="O349" s="158" t="str">
        <f t="shared" si="195"/>
        <v>1</v>
      </c>
      <c r="P349" s="66">
        <v>90</v>
      </c>
      <c r="Q349" s="162" t="str">
        <f>IF(R349=P349,"C",IF(P349+24=R349,"C24","T"))</f>
        <v>T</v>
      </c>
      <c r="R349" s="66"/>
      <c r="S349" s="67">
        <v>60</v>
      </c>
      <c r="T349" s="81">
        <f t="shared" ref="T349:T360" si="218">1251*649.92</f>
        <v>813049.91999999993</v>
      </c>
      <c r="U349" s="69">
        <v>3</v>
      </c>
      <c r="V349" s="69">
        <v>2017</v>
      </c>
      <c r="W349" s="82">
        <v>0</v>
      </c>
      <c r="X349" s="82">
        <f>+([1]Curico!$D$3-V349)*12+[1]Curico!$C$3-U349+1</f>
        <v>10</v>
      </c>
      <c r="Y349" s="82">
        <f>+([1]Curico!D$5-V349)*12+[1]Curico!C$5-U349+1</f>
        <v>22</v>
      </c>
      <c r="Z349" s="70">
        <f t="shared" si="214"/>
        <v>34</v>
      </c>
      <c r="AA349" s="70">
        <f t="shared" si="214"/>
        <v>46</v>
      </c>
      <c r="AB349" s="70">
        <f t="shared" si="196"/>
        <v>51</v>
      </c>
      <c r="AC349" s="82">
        <f t="shared" si="192"/>
        <v>9</v>
      </c>
      <c r="AD349" s="69">
        <f t="shared" si="200"/>
        <v>13550.831999999999</v>
      </c>
      <c r="AE349" s="82">
        <f t="shared" si="217"/>
        <v>0</v>
      </c>
      <c r="AF349" s="82">
        <f t="shared" si="201"/>
        <v>135508.31999999998</v>
      </c>
      <c r="AG349" s="82">
        <f t="shared" si="202"/>
        <v>135508.31999999998</v>
      </c>
      <c r="AH349" s="82">
        <f t="shared" si="203"/>
        <v>162609.984</v>
      </c>
      <c r="AI349" s="70">
        <f t="shared" si="204"/>
        <v>298118.304</v>
      </c>
      <c r="AJ349" s="70">
        <f t="shared" si="205"/>
        <v>514931.61599999992</v>
      </c>
      <c r="AK349" s="70">
        <f t="shared" si="206"/>
        <v>162609.984</v>
      </c>
      <c r="AL349" s="72">
        <f t="shared" si="207"/>
        <v>460728.288</v>
      </c>
      <c r="AM349" s="74">
        <f t="shared" si="208"/>
        <v>352321.63199999993</v>
      </c>
      <c r="AO349" s="74">
        <f t="shared" si="209"/>
        <v>57214.623999999989</v>
      </c>
      <c r="AP349" s="72">
        <f t="shared" si="210"/>
        <v>686575.4879999999</v>
      </c>
      <c r="AQ349" s="73">
        <f t="shared" si="198"/>
        <v>686575.4879999999</v>
      </c>
      <c r="AR349" s="74">
        <f t="shared" si="211"/>
        <v>686575.4879999999</v>
      </c>
      <c r="AS349" s="74">
        <f t="shared" si="212"/>
        <v>114429.24799999998</v>
      </c>
      <c r="AT349" s="73"/>
      <c r="AU349" s="73"/>
      <c r="AW349" s="75">
        <f t="shared" si="190"/>
        <v>162609.984</v>
      </c>
      <c r="AX349" s="76">
        <f t="shared" si="215"/>
        <v>623338.272</v>
      </c>
      <c r="AY349" s="77">
        <f t="shared" si="213"/>
        <v>189711.64799999993</v>
      </c>
      <c r="AZ349" s="75">
        <f t="shared" si="193"/>
        <v>67754.159999999989</v>
      </c>
      <c r="BA349" s="76">
        <f t="shared" si="216"/>
        <v>691092.43200000003</v>
      </c>
      <c r="BB349" s="77">
        <f t="shared" si="194"/>
        <v>121957.4879999999</v>
      </c>
    </row>
    <row r="350" spans="1:54" s="5" customFormat="1" ht="12.75">
      <c r="A350" s="144">
        <v>8</v>
      </c>
      <c r="B350" s="67" t="s">
        <v>183</v>
      </c>
      <c r="C350" s="63">
        <v>72</v>
      </c>
      <c r="D350" s="63" t="s">
        <v>62</v>
      </c>
      <c r="E350" s="63" t="s">
        <v>310</v>
      </c>
      <c r="F350" s="63" t="s">
        <v>227</v>
      </c>
      <c r="G350" s="63" t="s">
        <v>311</v>
      </c>
      <c r="H350" s="63" t="s">
        <v>65</v>
      </c>
      <c r="I350" s="67" t="s">
        <v>192</v>
      </c>
      <c r="J350" s="63"/>
      <c r="K350" s="80">
        <v>42761</v>
      </c>
      <c r="L350" s="65">
        <v>42613</v>
      </c>
      <c r="M350" s="65">
        <f t="shared" si="199"/>
        <v>45535</v>
      </c>
      <c r="N350" s="65">
        <v>42614</v>
      </c>
      <c r="O350" s="158" t="str">
        <f t="shared" si="195"/>
        <v>1</v>
      </c>
      <c r="P350" s="66">
        <v>90</v>
      </c>
      <c r="Q350" s="162" t="str">
        <f>IF(R350=P350,"C",IF(P350+24=R350,"C24","T"))</f>
        <v>T</v>
      </c>
      <c r="R350" s="66"/>
      <c r="S350" s="67">
        <v>60</v>
      </c>
      <c r="T350" s="81">
        <f t="shared" si="218"/>
        <v>813049.91999999993</v>
      </c>
      <c r="U350" s="69">
        <v>3</v>
      </c>
      <c r="V350" s="69">
        <v>2017</v>
      </c>
      <c r="W350" s="82">
        <v>0</v>
      </c>
      <c r="X350" s="82">
        <f>+([1]Curico!$D$3-V350)*12+[1]Curico!$C$3-U350+1</f>
        <v>10</v>
      </c>
      <c r="Y350" s="82">
        <f>+([1]Curico!D$5-V350)*12+[1]Curico!C$5-U350+1</f>
        <v>22</v>
      </c>
      <c r="Z350" s="70">
        <f t="shared" si="214"/>
        <v>34</v>
      </c>
      <c r="AA350" s="70">
        <f t="shared" si="214"/>
        <v>46</v>
      </c>
      <c r="AB350" s="70">
        <f t="shared" si="196"/>
        <v>51</v>
      </c>
      <c r="AC350" s="82">
        <f t="shared" si="192"/>
        <v>9</v>
      </c>
      <c r="AD350" s="69">
        <f t="shared" si="200"/>
        <v>13550.831999999999</v>
      </c>
      <c r="AE350" s="82">
        <f t="shared" si="217"/>
        <v>0</v>
      </c>
      <c r="AF350" s="82">
        <f t="shared" si="201"/>
        <v>135508.31999999998</v>
      </c>
      <c r="AG350" s="82">
        <f t="shared" si="202"/>
        <v>135508.31999999998</v>
      </c>
      <c r="AH350" s="82">
        <f t="shared" si="203"/>
        <v>162609.984</v>
      </c>
      <c r="AI350" s="70">
        <f t="shared" si="204"/>
        <v>298118.304</v>
      </c>
      <c r="AJ350" s="70">
        <f t="shared" si="205"/>
        <v>514931.61599999992</v>
      </c>
      <c r="AK350" s="70">
        <f t="shared" si="206"/>
        <v>162609.984</v>
      </c>
      <c r="AL350" s="72">
        <f t="shared" si="207"/>
        <v>460728.288</v>
      </c>
      <c r="AM350" s="74">
        <f t="shared" si="208"/>
        <v>352321.63199999993</v>
      </c>
      <c r="AO350" s="74">
        <f t="shared" si="209"/>
        <v>57214.623999999989</v>
      </c>
      <c r="AP350" s="72">
        <f t="shared" si="210"/>
        <v>686575.4879999999</v>
      </c>
      <c r="AQ350" s="73">
        <f t="shared" si="198"/>
        <v>686575.4879999999</v>
      </c>
      <c r="AR350" s="74">
        <f t="shared" si="211"/>
        <v>686575.4879999999</v>
      </c>
      <c r="AS350" s="74">
        <f t="shared" si="212"/>
        <v>114429.24799999998</v>
      </c>
      <c r="AT350" s="73"/>
      <c r="AU350" s="73"/>
      <c r="AW350" s="75">
        <f t="shared" si="190"/>
        <v>162609.984</v>
      </c>
      <c r="AX350" s="76">
        <f t="shared" si="215"/>
        <v>623338.272</v>
      </c>
      <c r="AY350" s="77">
        <f t="shared" si="213"/>
        <v>189711.64799999993</v>
      </c>
      <c r="AZ350" s="75">
        <f t="shared" si="193"/>
        <v>67754.159999999989</v>
      </c>
      <c r="BA350" s="76">
        <f t="shared" si="216"/>
        <v>691092.43200000003</v>
      </c>
      <c r="BB350" s="77">
        <f t="shared" si="194"/>
        <v>121957.4879999999</v>
      </c>
    </row>
    <row r="351" spans="1:54" s="5" customFormat="1" ht="12.75">
      <c r="A351" s="144">
        <v>8</v>
      </c>
      <c r="B351" s="67" t="s">
        <v>183</v>
      </c>
      <c r="C351" s="63">
        <v>72</v>
      </c>
      <c r="D351" s="63" t="s">
        <v>62</v>
      </c>
      <c r="E351" s="63" t="s">
        <v>310</v>
      </c>
      <c r="F351" s="63" t="s">
        <v>227</v>
      </c>
      <c r="G351" s="63" t="s">
        <v>311</v>
      </c>
      <c r="H351" s="63" t="s">
        <v>65</v>
      </c>
      <c r="I351" s="67" t="s">
        <v>192</v>
      </c>
      <c r="J351" s="63"/>
      <c r="K351" s="80">
        <v>42761</v>
      </c>
      <c r="L351" s="65">
        <v>42613</v>
      </c>
      <c r="M351" s="65">
        <f t="shared" si="199"/>
        <v>45535</v>
      </c>
      <c r="N351" s="65">
        <v>42614</v>
      </c>
      <c r="O351" s="158" t="str">
        <f t="shared" si="195"/>
        <v>1</v>
      </c>
      <c r="P351" s="66">
        <v>90</v>
      </c>
      <c r="Q351" s="162" t="str">
        <f>IF(R351=P351,"C",IF(P351+24=R351,"C24","T"))</f>
        <v>T</v>
      </c>
      <c r="R351" s="66"/>
      <c r="S351" s="67">
        <v>60</v>
      </c>
      <c r="T351" s="81">
        <f t="shared" si="218"/>
        <v>813049.91999999993</v>
      </c>
      <c r="U351" s="69">
        <v>3</v>
      </c>
      <c r="V351" s="69">
        <v>2017</v>
      </c>
      <c r="W351" s="82">
        <v>0</v>
      </c>
      <c r="X351" s="82">
        <f>+([1]Curico!$D$3-V351)*12+[1]Curico!$C$3-U351+1</f>
        <v>10</v>
      </c>
      <c r="Y351" s="82">
        <f>+([1]Curico!D$5-V351)*12+[1]Curico!C$5-U351+1</f>
        <v>22</v>
      </c>
      <c r="Z351" s="70">
        <f t="shared" si="214"/>
        <v>34</v>
      </c>
      <c r="AA351" s="70">
        <f t="shared" si="214"/>
        <v>46</v>
      </c>
      <c r="AB351" s="70">
        <f t="shared" si="196"/>
        <v>51</v>
      </c>
      <c r="AC351" s="82">
        <f t="shared" si="192"/>
        <v>9</v>
      </c>
      <c r="AD351" s="69">
        <f t="shared" si="200"/>
        <v>13550.831999999999</v>
      </c>
      <c r="AE351" s="69">
        <f t="shared" si="217"/>
        <v>0</v>
      </c>
      <c r="AF351" s="82">
        <f t="shared" si="201"/>
        <v>135508.31999999998</v>
      </c>
      <c r="AG351" s="69">
        <f t="shared" si="202"/>
        <v>135508.31999999998</v>
      </c>
      <c r="AH351" s="69">
        <f t="shared" si="203"/>
        <v>162609.984</v>
      </c>
      <c r="AI351" s="70">
        <f t="shared" si="204"/>
        <v>298118.304</v>
      </c>
      <c r="AJ351" s="70">
        <f t="shared" si="205"/>
        <v>514931.61599999992</v>
      </c>
      <c r="AK351" s="70">
        <f t="shared" si="206"/>
        <v>162609.984</v>
      </c>
      <c r="AL351" s="72">
        <f t="shared" si="207"/>
        <v>460728.288</v>
      </c>
      <c r="AM351" s="74">
        <f t="shared" si="208"/>
        <v>352321.63199999993</v>
      </c>
      <c r="AO351" s="74">
        <f t="shared" si="209"/>
        <v>57214.623999999989</v>
      </c>
      <c r="AP351" s="72">
        <f t="shared" si="210"/>
        <v>686575.4879999999</v>
      </c>
      <c r="AQ351" s="73">
        <f t="shared" si="198"/>
        <v>686575.4879999999</v>
      </c>
      <c r="AR351" s="74">
        <f t="shared" si="211"/>
        <v>686575.4879999999</v>
      </c>
      <c r="AS351" s="74">
        <f t="shared" si="212"/>
        <v>114429.24799999998</v>
      </c>
      <c r="AT351" s="73"/>
      <c r="AU351" s="73"/>
      <c r="AW351" s="75">
        <f t="shared" si="190"/>
        <v>162609.984</v>
      </c>
      <c r="AX351" s="76">
        <f t="shared" si="215"/>
        <v>623338.272</v>
      </c>
      <c r="AY351" s="77">
        <f t="shared" si="213"/>
        <v>189711.64799999993</v>
      </c>
      <c r="AZ351" s="75">
        <f t="shared" si="193"/>
        <v>67754.159999999989</v>
      </c>
      <c r="BA351" s="76">
        <f t="shared" si="216"/>
        <v>691092.43200000003</v>
      </c>
      <c r="BB351" s="77">
        <f t="shared" si="194"/>
        <v>121957.4879999999</v>
      </c>
    </row>
    <row r="352" spans="1:54" s="5" customFormat="1" ht="12.75">
      <c r="A352" s="144">
        <v>8</v>
      </c>
      <c r="B352" s="67" t="s">
        <v>183</v>
      </c>
      <c r="C352" s="63">
        <v>72</v>
      </c>
      <c r="D352" s="63" t="s">
        <v>62</v>
      </c>
      <c r="E352" s="63" t="s">
        <v>310</v>
      </c>
      <c r="F352" s="63" t="s">
        <v>227</v>
      </c>
      <c r="G352" s="63" t="s">
        <v>311</v>
      </c>
      <c r="H352" s="63" t="s">
        <v>65</v>
      </c>
      <c r="I352" s="67" t="s">
        <v>192</v>
      </c>
      <c r="J352" s="63"/>
      <c r="K352" s="80">
        <v>42761</v>
      </c>
      <c r="L352" s="65">
        <v>42613</v>
      </c>
      <c r="M352" s="65">
        <f t="shared" si="199"/>
        <v>45535</v>
      </c>
      <c r="N352" s="65">
        <v>42614</v>
      </c>
      <c r="O352" s="158" t="str">
        <f t="shared" si="195"/>
        <v>1</v>
      </c>
      <c r="P352" s="66">
        <v>90</v>
      </c>
      <c r="Q352" s="162" t="str">
        <f>IF(R352=P352,"C",IF(P352+24=R352,"C24","T"))</f>
        <v>T</v>
      </c>
      <c r="R352" s="66"/>
      <c r="S352" s="67">
        <v>60</v>
      </c>
      <c r="T352" s="81">
        <f t="shared" si="218"/>
        <v>813049.91999999993</v>
      </c>
      <c r="U352" s="69">
        <v>3</v>
      </c>
      <c r="V352" s="69">
        <v>2017</v>
      </c>
      <c r="W352" s="82">
        <v>0</v>
      </c>
      <c r="X352" s="82">
        <f>+([1]Curico!$D$3-V352)*12+[1]Curico!$C$3-U352+1</f>
        <v>10</v>
      </c>
      <c r="Y352" s="82">
        <f>+([1]Curico!D$5-V352)*12+[1]Curico!C$5-U352+1</f>
        <v>22</v>
      </c>
      <c r="Z352" s="70">
        <f t="shared" si="214"/>
        <v>34</v>
      </c>
      <c r="AA352" s="70">
        <f t="shared" si="214"/>
        <v>46</v>
      </c>
      <c r="AB352" s="70">
        <f t="shared" si="196"/>
        <v>51</v>
      </c>
      <c r="AC352" s="82">
        <f t="shared" si="192"/>
        <v>9</v>
      </c>
      <c r="AD352" s="69">
        <f t="shared" si="200"/>
        <v>13550.831999999999</v>
      </c>
      <c r="AE352" s="82">
        <f t="shared" si="217"/>
        <v>0</v>
      </c>
      <c r="AF352" s="82">
        <f t="shared" si="201"/>
        <v>135508.31999999998</v>
      </c>
      <c r="AG352" s="82">
        <f t="shared" si="202"/>
        <v>135508.31999999998</v>
      </c>
      <c r="AH352" s="82">
        <f t="shared" si="203"/>
        <v>162609.984</v>
      </c>
      <c r="AI352" s="70">
        <f t="shared" si="204"/>
        <v>298118.304</v>
      </c>
      <c r="AJ352" s="70">
        <f t="shared" si="205"/>
        <v>514931.61599999992</v>
      </c>
      <c r="AK352" s="70">
        <f t="shared" si="206"/>
        <v>162609.984</v>
      </c>
      <c r="AL352" s="72">
        <f t="shared" si="207"/>
        <v>460728.288</v>
      </c>
      <c r="AM352" s="74">
        <f t="shared" si="208"/>
        <v>352321.63199999993</v>
      </c>
      <c r="AO352" s="74">
        <f t="shared" si="209"/>
        <v>57214.623999999989</v>
      </c>
      <c r="AP352" s="72">
        <f t="shared" si="210"/>
        <v>686575.4879999999</v>
      </c>
      <c r="AQ352" s="73">
        <f t="shared" si="198"/>
        <v>686575.4879999999</v>
      </c>
      <c r="AR352" s="74">
        <f t="shared" si="211"/>
        <v>686575.4879999999</v>
      </c>
      <c r="AS352" s="74">
        <f t="shared" si="212"/>
        <v>114429.24799999998</v>
      </c>
      <c r="AT352" s="73"/>
      <c r="AU352" s="73"/>
      <c r="AW352" s="75">
        <f t="shared" si="190"/>
        <v>162609.984</v>
      </c>
      <c r="AX352" s="76">
        <f t="shared" si="215"/>
        <v>623338.272</v>
      </c>
      <c r="AY352" s="77">
        <f t="shared" si="213"/>
        <v>189711.64799999993</v>
      </c>
      <c r="AZ352" s="75">
        <f t="shared" si="193"/>
        <v>67754.159999999989</v>
      </c>
      <c r="BA352" s="76">
        <f t="shared" si="216"/>
        <v>691092.43200000003</v>
      </c>
      <c r="BB352" s="77">
        <f t="shared" si="194"/>
        <v>121957.4879999999</v>
      </c>
    </row>
    <row r="353" spans="1:16384" s="5" customFormat="1" ht="12.75">
      <c r="A353" s="144">
        <v>8</v>
      </c>
      <c r="B353" s="67" t="s">
        <v>183</v>
      </c>
      <c r="C353" s="63">
        <v>72</v>
      </c>
      <c r="D353" s="63" t="s">
        <v>62</v>
      </c>
      <c r="E353" s="63" t="s">
        <v>310</v>
      </c>
      <c r="F353" s="63" t="s">
        <v>227</v>
      </c>
      <c r="G353" s="63" t="s">
        <v>311</v>
      </c>
      <c r="H353" s="63" t="s">
        <v>65</v>
      </c>
      <c r="I353" s="67" t="s">
        <v>192</v>
      </c>
      <c r="J353" s="63"/>
      <c r="K353" s="80">
        <v>42761</v>
      </c>
      <c r="L353" s="65">
        <v>42613</v>
      </c>
      <c r="M353" s="65">
        <f t="shared" si="199"/>
        <v>45535</v>
      </c>
      <c r="N353" s="65">
        <v>42614</v>
      </c>
      <c r="O353" s="158" t="str">
        <f t="shared" si="195"/>
        <v>1</v>
      </c>
      <c r="P353" s="66">
        <v>90</v>
      </c>
      <c r="Q353" s="162" t="str">
        <f>IF(R353=P353,"C",IF(P353+24=R353,"C24","T"))</f>
        <v>T</v>
      </c>
      <c r="R353" s="66"/>
      <c r="S353" s="67">
        <v>60</v>
      </c>
      <c r="T353" s="81">
        <f t="shared" si="218"/>
        <v>813049.91999999993</v>
      </c>
      <c r="U353" s="69">
        <v>3</v>
      </c>
      <c r="V353" s="69">
        <v>2017</v>
      </c>
      <c r="W353" s="82">
        <v>0</v>
      </c>
      <c r="X353" s="82">
        <f>+([1]Curico!$D$3-V353)*12+[1]Curico!$C$3-U353+1</f>
        <v>10</v>
      </c>
      <c r="Y353" s="82">
        <f>+([1]Curico!D$5-V353)*12+[1]Curico!C$5-U353+1</f>
        <v>22</v>
      </c>
      <c r="Z353" s="70">
        <f t="shared" si="214"/>
        <v>34</v>
      </c>
      <c r="AA353" s="70">
        <f t="shared" si="214"/>
        <v>46</v>
      </c>
      <c r="AB353" s="70">
        <f t="shared" si="196"/>
        <v>51</v>
      </c>
      <c r="AC353" s="82">
        <f t="shared" si="192"/>
        <v>9</v>
      </c>
      <c r="AD353" s="69">
        <f t="shared" si="200"/>
        <v>13550.831999999999</v>
      </c>
      <c r="AE353" s="69">
        <f t="shared" si="217"/>
        <v>0</v>
      </c>
      <c r="AF353" s="82">
        <f t="shared" si="201"/>
        <v>135508.31999999998</v>
      </c>
      <c r="AG353" s="69">
        <f t="shared" si="202"/>
        <v>135508.31999999998</v>
      </c>
      <c r="AH353" s="69">
        <f t="shared" si="203"/>
        <v>162609.984</v>
      </c>
      <c r="AI353" s="70">
        <f t="shared" si="204"/>
        <v>298118.304</v>
      </c>
      <c r="AJ353" s="70">
        <f t="shared" si="205"/>
        <v>514931.61599999992</v>
      </c>
      <c r="AK353" s="70">
        <f t="shared" si="206"/>
        <v>162609.984</v>
      </c>
      <c r="AL353" s="72">
        <f t="shared" si="207"/>
        <v>460728.288</v>
      </c>
      <c r="AM353" s="74">
        <f t="shared" si="208"/>
        <v>352321.63199999993</v>
      </c>
      <c r="AO353" s="74">
        <f t="shared" si="209"/>
        <v>57214.623999999989</v>
      </c>
      <c r="AP353" s="72">
        <f t="shared" si="210"/>
        <v>686575.4879999999</v>
      </c>
      <c r="AQ353" s="73">
        <f t="shared" si="198"/>
        <v>686575.4879999999</v>
      </c>
      <c r="AR353" s="74">
        <f t="shared" si="211"/>
        <v>686575.4879999999</v>
      </c>
      <c r="AS353" s="74">
        <f t="shared" si="212"/>
        <v>114429.24799999998</v>
      </c>
      <c r="AT353" s="73"/>
      <c r="AU353" s="73"/>
      <c r="AW353" s="75">
        <f t="shared" si="190"/>
        <v>162609.984</v>
      </c>
      <c r="AX353" s="76">
        <f t="shared" si="215"/>
        <v>623338.272</v>
      </c>
      <c r="AY353" s="77">
        <f t="shared" si="213"/>
        <v>189711.64799999993</v>
      </c>
      <c r="AZ353" s="75">
        <f t="shared" si="193"/>
        <v>67754.159999999989</v>
      </c>
      <c r="BA353" s="76">
        <f t="shared" si="216"/>
        <v>691092.43200000003</v>
      </c>
      <c r="BB353" s="77">
        <f t="shared" si="194"/>
        <v>121957.4879999999</v>
      </c>
    </row>
    <row r="354" spans="1:16384" s="5" customFormat="1" ht="12.75">
      <c r="A354" s="144">
        <v>8</v>
      </c>
      <c r="B354" s="67" t="s">
        <v>183</v>
      </c>
      <c r="C354" s="63">
        <v>72</v>
      </c>
      <c r="D354" s="63" t="s">
        <v>62</v>
      </c>
      <c r="E354" s="63" t="s">
        <v>310</v>
      </c>
      <c r="F354" s="63" t="s">
        <v>227</v>
      </c>
      <c r="G354" s="63" t="s">
        <v>311</v>
      </c>
      <c r="H354" s="63" t="s">
        <v>65</v>
      </c>
      <c r="I354" s="67" t="s">
        <v>192</v>
      </c>
      <c r="J354" s="63"/>
      <c r="K354" s="80">
        <v>42761</v>
      </c>
      <c r="L354" s="65">
        <v>42613</v>
      </c>
      <c r="M354" s="65">
        <f t="shared" si="199"/>
        <v>45535</v>
      </c>
      <c r="N354" s="65">
        <v>42614</v>
      </c>
      <c r="O354" s="158" t="str">
        <f t="shared" si="195"/>
        <v>1</v>
      </c>
      <c r="P354" s="66">
        <v>90</v>
      </c>
      <c r="Q354" s="162" t="str">
        <f>IF(R354=P354,"C",IF(P354+24=R354,"C24","T"))</f>
        <v>T</v>
      </c>
      <c r="R354" s="66"/>
      <c r="S354" s="67">
        <v>60</v>
      </c>
      <c r="T354" s="81">
        <f t="shared" si="218"/>
        <v>813049.91999999993</v>
      </c>
      <c r="U354" s="69">
        <v>3</v>
      </c>
      <c r="V354" s="69">
        <v>2017</v>
      </c>
      <c r="W354" s="82">
        <v>0</v>
      </c>
      <c r="X354" s="82">
        <f>+([1]Curico!$D$3-V354)*12+[1]Curico!$C$3-U354+1</f>
        <v>10</v>
      </c>
      <c r="Y354" s="82">
        <f>+([1]Curico!D$5-V354)*12+[1]Curico!C$5-U354+1</f>
        <v>22</v>
      </c>
      <c r="Z354" s="70">
        <f t="shared" si="214"/>
        <v>34</v>
      </c>
      <c r="AA354" s="70">
        <f t="shared" si="214"/>
        <v>46</v>
      </c>
      <c r="AB354" s="70">
        <f t="shared" si="196"/>
        <v>51</v>
      </c>
      <c r="AC354" s="82">
        <f t="shared" si="192"/>
        <v>9</v>
      </c>
      <c r="AD354" s="69">
        <f t="shared" si="200"/>
        <v>13550.831999999999</v>
      </c>
      <c r="AE354" s="69">
        <f t="shared" si="217"/>
        <v>0</v>
      </c>
      <c r="AF354" s="82">
        <f t="shared" si="201"/>
        <v>135508.31999999998</v>
      </c>
      <c r="AG354" s="69">
        <f t="shared" si="202"/>
        <v>135508.31999999998</v>
      </c>
      <c r="AH354" s="69">
        <f t="shared" si="203"/>
        <v>162609.984</v>
      </c>
      <c r="AI354" s="70">
        <f t="shared" si="204"/>
        <v>298118.304</v>
      </c>
      <c r="AJ354" s="70">
        <f t="shared" si="205"/>
        <v>514931.61599999992</v>
      </c>
      <c r="AK354" s="70">
        <f t="shared" si="206"/>
        <v>162609.984</v>
      </c>
      <c r="AL354" s="72">
        <f t="shared" si="207"/>
        <v>460728.288</v>
      </c>
      <c r="AM354" s="74">
        <f t="shared" si="208"/>
        <v>352321.63199999993</v>
      </c>
      <c r="AO354" s="74">
        <f t="shared" si="209"/>
        <v>57214.623999999989</v>
      </c>
      <c r="AP354" s="72">
        <f t="shared" si="210"/>
        <v>686575.4879999999</v>
      </c>
      <c r="AQ354" s="73">
        <f t="shared" si="198"/>
        <v>686575.4879999999</v>
      </c>
      <c r="AR354" s="74">
        <f t="shared" si="211"/>
        <v>686575.4879999999</v>
      </c>
      <c r="AS354" s="74">
        <f t="shared" si="212"/>
        <v>114429.24799999998</v>
      </c>
      <c r="AT354" s="73"/>
      <c r="AU354" s="73"/>
      <c r="AW354" s="75">
        <f t="shared" ref="AW354:AW369" si="219">(AA354-Z354)*AD354</f>
        <v>162609.984</v>
      </c>
      <c r="AX354" s="76">
        <f t="shared" si="215"/>
        <v>623338.272</v>
      </c>
      <c r="AY354" s="77">
        <f t="shared" si="213"/>
        <v>189711.64799999993</v>
      </c>
      <c r="AZ354" s="75">
        <f t="shared" si="193"/>
        <v>67754.159999999989</v>
      </c>
      <c r="BA354" s="76">
        <f t="shared" si="216"/>
        <v>691092.43200000003</v>
      </c>
      <c r="BB354" s="77">
        <f t="shared" si="194"/>
        <v>121957.4879999999</v>
      </c>
    </row>
    <row r="355" spans="1:16384" s="5" customFormat="1" ht="12.75">
      <c r="A355" s="144">
        <v>8</v>
      </c>
      <c r="B355" s="67" t="s">
        <v>183</v>
      </c>
      <c r="C355" s="63">
        <v>72</v>
      </c>
      <c r="D355" s="63" t="s">
        <v>62</v>
      </c>
      <c r="E355" s="63" t="s">
        <v>310</v>
      </c>
      <c r="F355" s="63" t="s">
        <v>227</v>
      </c>
      <c r="G355" s="63" t="s">
        <v>311</v>
      </c>
      <c r="H355" s="63" t="s">
        <v>65</v>
      </c>
      <c r="I355" s="63" t="s">
        <v>192</v>
      </c>
      <c r="J355" s="63"/>
      <c r="K355" s="80">
        <v>42761</v>
      </c>
      <c r="L355" s="65">
        <v>42613</v>
      </c>
      <c r="M355" s="65">
        <f t="shared" si="199"/>
        <v>45535</v>
      </c>
      <c r="N355" s="65">
        <v>42614</v>
      </c>
      <c r="O355" s="158" t="str">
        <f t="shared" si="195"/>
        <v>1</v>
      </c>
      <c r="P355" s="66">
        <v>90</v>
      </c>
      <c r="Q355" s="162" t="str">
        <f>IF(R355=P355,"C",IF(P355+24=R355,"C24","T"))</f>
        <v>T</v>
      </c>
      <c r="R355" s="66"/>
      <c r="S355" s="67">
        <v>60</v>
      </c>
      <c r="T355" s="81">
        <f t="shared" si="218"/>
        <v>813049.91999999993</v>
      </c>
      <c r="U355" s="69">
        <v>3</v>
      </c>
      <c r="V355" s="69">
        <v>2017</v>
      </c>
      <c r="W355" s="82">
        <v>0</v>
      </c>
      <c r="X355" s="82">
        <f>+([1]Curico!$D$3-V355)*12+[1]Curico!$C$3-U355+1</f>
        <v>10</v>
      </c>
      <c r="Y355" s="82">
        <f>+([1]Curico!D$5-V355)*12+[1]Curico!C$5-U355+1</f>
        <v>22</v>
      </c>
      <c r="Z355" s="70">
        <f t="shared" si="214"/>
        <v>34</v>
      </c>
      <c r="AA355" s="70">
        <f t="shared" si="214"/>
        <v>46</v>
      </c>
      <c r="AB355" s="70">
        <f t="shared" si="196"/>
        <v>51</v>
      </c>
      <c r="AC355" s="82">
        <f t="shared" si="192"/>
        <v>9</v>
      </c>
      <c r="AD355" s="82">
        <f t="shared" si="200"/>
        <v>13550.831999999999</v>
      </c>
      <c r="AE355" s="82">
        <f t="shared" si="217"/>
        <v>0</v>
      </c>
      <c r="AF355" s="82">
        <f t="shared" si="201"/>
        <v>135508.31999999998</v>
      </c>
      <c r="AG355" s="82">
        <f t="shared" si="202"/>
        <v>135508.31999999998</v>
      </c>
      <c r="AH355" s="82">
        <f t="shared" si="203"/>
        <v>162609.984</v>
      </c>
      <c r="AI355" s="70">
        <f t="shared" si="204"/>
        <v>298118.304</v>
      </c>
      <c r="AJ355" s="70">
        <f t="shared" si="205"/>
        <v>514931.61599999992</v>
      </c>
      <c r="AK355" s="70">
        <f t="shared" si="206"/>
        <v>162609.984</v>
      </c>
      <c r="AL355" s="72">
        <f t="shared" si="207"/>
        <v>460728.288</v>
      </c>
      <c r="AM355" s="74">
        <f t="shared" si="208"/>
        <v>352321.63199999993</v>
      </c>
      <c r="AO355" s="74">
        <f t="shared" si="209"/>
        <v>57214.623999999989</v>
      </c>
      <c r="AP355" s="72">
        <f t="shared" si="210"/>
        <v>686575.4879999999</v>
      </c>
      <c r="AQ355" s="73">
        <f t="shared" si="198"/>
        <v>686575.4879999999</v>
      </c>
      <c r="AR355" s="74">
        <f t="shared" si="211"/>
        <v>686575.4879999999</v>
      </c>
      <c r="AS355" s="74">
        <f t="shared" si="212"/>
        <v>114429.24799999998</v>
      </c>
      <c r="AT355" s="73"/>
      <c r="AU355" s="73"/>
      <c r="AW355" s="75">
        <f t="shared" si="219"/>
        <v>162609.984</v>
      </c>
      <c r="AX355" s="76">
        <f t="shared" si="215"/>
        <v>623338.272</v>
      </c>
      <c r="AY355" s="77">
        <f t="shared" si="213"/>
        <v>189711.64799999993</v>
      </c>
      <c r="AZ355" s="75">
        <f t="shared" si="193"/>
        <v>67754.159999999989</v>
      </c>
      <c r="BA355" s="76">
        <f t="shared" si="216"/>
        <v>691092.43200000003</v>
      </c>
      <c r="BB355" s="77">
        <f t="shared" si="194"/>
        <v>121957.4879999999</v>
      </c>
    </row>
    <row r="356" spans="1:16384" s="5" customFormat="1" ht="12.75">
      <c r="A356" s="144">
        <v>8</v>
      </c>
      <c r="B356" s="67" t="s">
        <v>183</v>
      </c>
      <c r="C356" s="63">
        <v>72</v>
      </c>
      <c r="D356" s="63" t="s">
        <v>62</v>
      </c>
      <c r="E356" s="63" t="s">
        <v>310</v>
      </c>
      <c r="F356" s="63" t="s">
        <v>227</v>
      </c>
      <c r="G356" s="63" t="s">
        <v>311</v>
      </c>
      <c r="H356" s="63" t="s">
        <v>65</v>
      </c>
      <c r="I356" s="67" t="s">
        <v>192</v>
      </c>
      <c r="J356" s="63"/>
      <c r="K356" s="80">
        <v>42761</v>
      </c>
      <c r="L356" s="65">
        <v>42613</v>
      </c>
      <c r="M356" s="65">
        <f t="shared" si="199"/>
        <v>45535</v>
      </c>
      <c r="N356" s="65">
        <v>42614</v>
      </c>
      <c r="O356" s="158" t="str">
        <f t="shared" si="195"/>
        <v>1</v>
      </c>
      <c r="P356" s="66">
        <v>90</v>
      </c>
      <c r="Q356" s="162" t="str">
        <f>IF(R356=P356,"C",IF(P356+24=R356,"C24","T"))</f>
        <v>T</v>
      </c>
      <c r="R356" s="66"/>
      <c r="S356" s="67">
        <v>60</v>
      </c>
      <c r="T356" s="81">
        <f t="shared" si="218"/>
        <v>813049.91999999993</v>
      </c>
      <c r="U356" s="69">
        <v>3</v>
      </c>
      <c r="V356" s="69">
        <v>2017</v>
      </c>
      <c r="W356" s="82">
        <v>0</v>
      </c>
      <c r="X356" s="82">
        <f>+([1]Curico!$D$3-V356)*12+[1]Curico!$C$3-U356+1</f>
        <v>10</v>
      </c>
      <c r="Y356" s="82">
        <f>+([1]Curico!D$5-V356)*12+[1]Curico!C$5-U356+1</f>
        <v>22</v>
      </c>
      <c r="Z356" s="70">
        <f t="shared" si="214"/>
        <v>34</v>
      </c>
      <c r="AA356" s="70">
        <f t="shared" si="214"/>
        <v>46</v>
      </c>
      <c r="AB356" s="70">
        <f t="shared" si="196"/>
        <v>51</v>
      </c>
      <c r="AC356" s="82">
        <f t="shared" si="192"/>
        <v>9</v>
      </c>
      <c r="AD356" s="69">
        <f t="shared" si="200"/>
        <v>13550.831999999999</v>
      </c>
      <c r="AE356" s="82">
        <f t="shared" si="217"/>
        <v>0</v>
      </c>
      <c r="AF356" s="82">
        <f t="shared" si="201"/>
        <v>135508.31999999998</v>
      </c>
      <c r="AG356" s="82">
        <f t="shared" si="202"/>
        <v>135508.31999999998</v>
      </c>
      <c r="AH356" s="82">
        <f t="shared" si="203"/>
        <v>162609.984</v>
      </c>
      <c r="AI356" s="70">
        <f t="shared" si="204"/>
        <v>298118.304</v>
      </c>
      <c r="AJ356" s="70">
        <f t="shared" si="205"/>
        <v>514931.61599999992</v>
      </c>
      <c r="AK356" s="70">
        <f t="shared" si="206"/>
        <v>162609.984</v>
      </c>
      <c r="AL356" s="72">
        <f t="shared" si="207"/>
        <v>460728.288</v>
      </c>
      <c r="AM356" s="74">
        <f t="shared" si="208"/>
        <v>352321.63199999993</v>
      </c>
      <c r="AO356" s="74">
        <f t="shared" si="209"/>
        <v>57214.623999999989</v>
      </c>
      <c r="AP356" s="72">
        <f t="shared" si="210"/>
        <v>686575.4879999999</v>
      </c>
      <c r="AQ356" s="73">
        <f t="shared" si="198"/>
        <v>686575.4879999999</v>
      </c>
      <c r="AR356" s="74">
        <f t="shared" si="211"/>
        <v>686575.4879999999</v>
      </c>
      <c r="AS356" s="74">
        <f t="shared" si="212"/>
        <v>114429.24799999998</v>
      </c>
      <c r="AT356" s="73"/>
      <c r="AU356" s="73"/>
      <c r="AW356" s="75">
        <f t="shared" si="219"/>
        <v>162609.984</v>
      </c>
      <c r="AX356" s="76">
        <f t="shared" si="215"/>
        <v>623338.272</v>
      </c>
      <c r="AY356" s="77">
        <f t="shared" si="213"/>
        <v>189711.64799999993</v>
      </c>
      <c r="AZ356" s="75">
        <f t="shared" si="193"/>
        <v>67754.159999999989</v>
      </c>
      <c r="BA356" s="76">
        <f t="shared" si="216"/>
        <v>691092.43200000003</v>
      </c>
      <c r="BB356" s="77">
        <f t="shared" si="194"/>
        <v>121957.4879999999</v>
      </c>
    </row>
    <row r="357" spans="1:16384" s="5" customFormat="1" ht="12.75">
      <c r="A357" s="144">
        <v>8</v>
      </c>
      <c r="B357" s="67" t="s">
        <v>183</v>
      </c>
      <c r="C357" s="63">
        <v>72</v>
      </c>
      <c r="D357" s="63" t="s">
        <v>62</v>
      </c>
      <c r="E357" s="63" t="s">
        <v>310</v>
      </c>
      <c r="F357" s="63" t="s">
        <v>227</v>
      </c>
      <c r="G357" s="63" t="s">
        <v>311</v>
      </c>
      <c r="H357" s="63" t="s">
        <v>65</v>
      </c>
      <c r="I357" s="67" t="s">
        <v>192</v>
      </c>
      <c r="J357" s="63"/>
      <c r="K357" s="80">
        <v>42761</v>
      </c>
      <c r="L357" s="65">
        <v>42613</v>
      </c>
      <c r="M357" s="65">
        <f t="shared" si="199"/>
        <v>45535</v>
      </c>
      <c r="N357" s="65">
        <v>42614</v>
      </c>
      <c r="O357" s="158" t="str">
        <f t="shared" si="195"/>
        <v>1</v>
      </c>
      <c r="P357" s="66">
        <v>90</v>
      </c>
      <c r="Q357" s="162" t="str">
        <f>IF(R357=P357,"C",IF(P357+24=R357,"C24","T"))</f>
        <v>T</v>
      </c>
      <c r="R357" s="66"/>
      <c r="S357" s="67">
        <v>60</v>
      </c>
      <c r="T357" s="81">
        <f t="shared" si="218"/>
        <v>813049.91999999993</v>
      </c>
      <c r="U357" s="69">
        <v>3</v>
      </c>
      <c r="V357" s="69">
        <v>2017</v>
      </c>
      <c r="W357" s="82">
        <v>0</v>
      </c>
      <c r="X357" s="82">
        <f>+([1]Curico!$D$3-V357)*12+[1]Curico!$C$3-U357+1</f>
        <v>10</v>
      </c>
      <c r="Y357" s="82">
        <f>+([1]Curico!D$5-V357)*12+[1]Curico!C$5-U357+1</f>
        <v>22</v>
      </c>
      <c r="Z357" s="70">
        <f t="shared" si="214"/>
        <v>34</v>
      </c>
      <c r="AA357" s="70">
        <f t="shared" si="214"/>
        <v>46</v>
      </c>
      <c r="AB357" s="70">
        <f t="shared" si="196"/>
        <v>51</v>
      </c>
      <c r="AC357" s="82">
        <f t="shared" si="192"/>
        <v>9</v>
      </c>
      <c r="AD357" s="69">
        <f t="shared" si="200"/>
        <v>13550.831999999999</v>
      </c>
      <c r="AE357" s="82">
        <f t="shared" si="217"/>
        <v>0</v>
      </c>
      <c r="AF357" s="82">
        <f t="shared" si="201"/>
        <v>135508.31999999998</v>
      </c>
      <c r="AG357" s="82">
        <f t="shared" si="202"/>
        <v>135508.31999999998</v>
      </c>
      <c r="AH357" s="82">
        <f t="shared" si="203"/>
        <v>162609.984</v>
      </c>
      <c r="AI357" s="70">
        <f t="shared" si="204"/>
        <v>298118.304</v>
      </c>
      <c r="AJ357" s="70">
        <f t="shared" si="205"/>
        <v>514931.61599999992</v>
      </c>
      <c r="AK357" s="70">
        <f t="shared" si="206"/>
        <v>162609.984</v>
      </c>
      <c r="AL357" s="72">
        <f t="shared" si="207"/>
        <v>460728.288</v>
      </c>
      <c r="AM357" s="74">
        <f t="shared" si="208"/>
        <v>352321.63199999993</v>
      </c>
      <c r="AO357" s="74">
        <f t="shared" si="209"/>
        <v>57214.623999999989</v>
      </c>
      <c r="AP357" s="72">
        <f t="shared" si="210"/>
        <v>686575.4879999999</v>
      </c>
      <c r="AQ357" s="73">
        <f t="shared" si="198"/>
        <v>686575.4879999999</v>
      </c>
      <c r="AR357" s="74">
        <f t="shared" si="211"/>
        <v>686575.4879999999</v>
      </c>
      <c r="AS357" s="74">
        <f t="shared" si="212"/>
        <v>114429.24799999998</v>
      </c>
      <c r="AT357" s="73"/>
      <c r="AU357" s="73"/>
      <c r="AW357" s="75">
        <f t="shared" si="219"/>
        <v>162609.984</v>
      </c>
      <c r="AX357" s="76">
        <f t="shared" si="215"/>
        <v>623338.272</v>
      </c>
      <c r="AY357" s="77">
        <f t="shared" si="213"/>
        <v>189711.64799999993</v>
      </c>
      <c r="AZ357" s="75">
        <f t="shared" si="193"/>
        <v>67754.159999999989</v>
      </c>
      <c r="BA357" s="76">
        <f t="shared" si="216"/>
        <v>691092.43200000003</v>
      </c>
      <c r="BB357" s="77">
        <f t="shared" si="194"/>
        <v>121957.4879999999</v>
      </c>
    </row>
    <row r="358" spans="1:16384" s="5" customFormat="1" ht="12.75">
      <c r="A358" s="144">
        <v>8</v>
      </c>
      <c r="B358" s="67" t="s">
        <v>183</v>
      </c>
      <c r="C358" s="63">
        <v>72</v>
      </c>
      <c r="D358" s="63" t="s">
        <v>62</v>
      </c>
      <c r="E358" s="63" t="s">
        <v>310</v>
      </c>
      <c r="F358" s="63" t="s">
        <v>227</v>
      </c>
      <c r="G358" s="63" t="s">
        <v>311</v>
      </c>
      <c r="H358" s="63" t="s">
        <v>65</v>
      </c>
      <c r="I358" s="67" t="s">
        <v>192</v>
      </c>
      <c r="J358" s="63"/>
      <c r="K358" s="80">
        <v>42761</v>
      </c>
      <c r="L358" s="65">
        <v>42613</v>
      </c>
      <c r="M358" s="65">
        <f t="shared" si="199"/>
        <v>45535</v>
      </c>
      <c r="N358" s="65">
        <v>42614</v>
      </c>
      <c r="O358" s="158" t="str">
        <f t="shared" si="195"/>
        <v>1</v>
      </c>
      <c r="P358" s="66">
        <v>90</v>
      </c>
      <c r="Q358" s="162" t="str">
        <f>IF(R358=P358,"C",IF(P358+24=R358,"C24","T"))</f>
        <v>T</v>
      </c>
      <c r="R358" s="66"/>
      <c r="S358" s="67">
        <v>60</v>
      </c>
      <c r="T358" s="81">
        <f t="shared" si="218"/>
        <v>813049.91999999993</v>
      </c>
      <c r="U358" s="69">
        <v>3</v>
      </c>
      <c r="V358" s="69">
        <v>2017</v>
      </c>
      <c r="W358" s="82">
        <v>0</v>
      </c>
      <c r="X358" s="82">
        <f>+([1]Curico!$D$3-V358)*12+[1]Curico!$C$3-U358+1</f>
        <v>10</v>
      </c>
      <c r="Y358" s="82">
        <f>+([1]Curico!D$5-V358)*12+[1]Curico!C$5-U358+1</f>
        <v>22</v>
      </c>
      <c r="Z358" s="70">
        <f t="shared" si="214"/>
        <v>34</v>
      </c>
      <c r="AA358" s="70">
        <f t="shared" si="214"/>
        <v>46</v>
      </c>
      <c r="AB358" s="70">
        <f t="shared" si="196"/>
        <v>51</v>
      </c>
      <c r="AC358" s="82">
        <f t="shared" si="192"/>
        <v>9</v>
      </c>
      <c r="AD358" s="69">
        <f t="shared" si="200"/>
        <v>13550.831999999999</v>
      </c>
      <c r="AE358" s="82">
        <f t="shared" si="217"/>
        <v>0</v>
      </c>
      <c r="AF358" s="82">
        <f t="shared" si="201"/>
        <v>135508.31999999998</v>
      </c>
      <c r="AG358" s="82">
        <f t="shared" si="202"/>
        <v>135508.31999999998</v>
      </c>
      <c r="AH358" s="82">
        <f t="shared" si="203"/>
        <v>162609.984</v>
      </c>
      <c r="AI358" s="70">
        <f t="shared" si="204"/>
        <v>298118.304</v>
      </c>
      <c r="AJ358" s="70">
        <f t="shared" si="205"/>
        <v>514931.61599999992</v>
      </c>
      <c r="AK358" s="70">
        <f t="shared" si="206"/>
        <v>162609.984</v>
      </c>
      <c r="AL358" s="72">
        <f t="shared" si="207"/>
        <v>460728.288</v>
      </c>
      <c r="AM358" s="74">
        <f t="shared" si="208"/>
        <v>352321.63199999993</v>
      </c>
      <c r="AO358" s="74">
        <f t="shared" si="209"/>
        <v>57214.623999999989</v>
      </c>
      <c r="AP358" s="72">
        <f t="shared" si="210"/>
        <v>686575.4879999999</v>
      </c>
      <c r="AQ358" s="73">
        <f t="shared" si="198"/>
        <v>686575.4879999999</v>
      </c>
      <c r="AR358" s="74">
        <f t="shared" si="211"/>
        <v>686575.4879999999</v>
      </c>
      <c r="AS358" s="74">
        <f t="shared" si="212"/>
        <v>114429.24799999998</v>
      </c>
      <c r="AT358" s="73"/>
      <c r="AU358" s="73"/>
      <c r="AW358" s="75">
        <f t="shared" si="219"/>
        <v>162609.984</v>
      </c>
      <c r="AX358" s="76">
        <f t="shared" si="215"/>
        <v>623338.272</v>
      </c>
      <c r="AY358" s="77">
        <f t="shared" si="213"/>
        <v>189711.64799999993</v>
      </c>
      <c r="AZ358" s="75">
        <f t="shared" si="193"/>
        <v>67754.159999999989</v>
      </c>
      <c r="BA358" s="76">
        <f t="shared" si="216"/>
        <v>691092.43200000003</v>
      </c>
      <c r="BB358" s="77">
        <f t="shared" si="194"/>
        <v>121957.4879999999</v>
      </c>
    </row>
    <row r="359" spans="1:16384" s="5" customFormat="1" ht="12.75">
      <c r="A359" s="144">
        <v>8</v>
      </c>
      <c r="B359" s="63" t="s">
        <v>183</v>
      </c>
      <c r="C359" s="63">
        <v>72</v>
      </c>
      <c r="D359" s="63" t="s">
        <v>62</v>
      </c>
      <c r="E359" s="63" t="s">
        <v>310</v>
      </c>
      <c r="F359" s="63" t="s">
        <v>227</v>
      </c>
      <c r="G359" s="63" t="s">
        <v>311</v>
      </c>
      <c r="H359" s="63" t="s">
        <v>65</v>
      </c>
      <c r="I359" s="63" t="s">
        <v>192</v>
      </c>
      <c r="J359" s="63"/>
      <c r="K359" s="80">
        <v>42761</v>
      </c>
      <c r="L359" s="65">
        <v>42613</v>
      </c>
      <c r="M359" s="65">
        <f t="shared" si="199"/>
        <v>45535</v>
      </c>
      <c r="N359" s="65">
        <v>42614</v>
      </c>
      <c r="O359" s="158" t="str">
        <f t="shared" si="195"/>
        <v>1</v>
      </c>
      <c r="P359" s="66">
        <v>90</v>
      </c>
      <c r="Q359" s="162" t="str">
        <f>IF(R359=P359,"C",IF(P359+24=R359,"C24","T"))</f>
        <v>T</v>
      </c>
      <c r="R359" s="66"/>
      <c r="S359" s="67">
        <v>60</v>
      </c>
      <c r="T359" s="81">
        <f t="shared" si="218"/>
        <v>813049.91999999993</v>
      </c>
      <c r="U359" s="69">
        <v>3</v>
      </c>
      <c r="V359" s="69">
        <v>2017</v>
      </c>
      <c r="W359" s="82">
        <v>0</v>
      </c>
      <c r="X359" s="82">
        <f>+([1]Curico!$D$3-V359)*12+[1]Curico!$C$3-U359+1</f>
        <v>10</v>
      </c>
      <c r="Y359" s="82">
        <f>+([1]Curico!D$5-V359)*12+[1]Curico!C$5-U359+1</f>
        <v>22</v>
      </c>
      <c r="Z359" s="70">
        <f t="shared" si="214"/>
        <v>34</v>
      </c>
      <c r="AA359" s="70">
        <f t="shared" si="214"/>
        <v>46</v>
      </c>
      <c r="AB359" s="70">
        <f t="shared" si="196"/>
        <v>51</v>
      </c>
      <c r="AC359" s="82">
        <f t="shared" si="192"/>
        <v>9</v>
      </c>
      <c r="AD359" s="69">
        <f t="shared" si="200"/>
        <v>13550.831999999999</v>
      </c>
      <c r="AE359" s="82">
        <f t="shared" si="217"/>
        <v>0</v>
      </c>
      <c r="AF359" s="82">
        <f t="shared" si="201"/>
        <v>135508.31999999998</v>
      </c>
      <c r="AG359" s="82">
        <f t="shared" si="202"/>
        <v>135508.31999999998</v>
      </c>
      <c r="AH359" s="82">
        <f t="shared" si="203"/>
        <v>162609.984</v>
      </c>
      <c r="AI359" s="70">
        <f t="shared" si="204"/>
        <v>298118.304</v>
      </c>
      <c r="AJ359" s="70">
        <f t="shared" si="205"/>
        <v>514931.61599999992</v>
      </c>
      <c r="AK359" s="70">
        <f t="shared" si="206"/>
        <v>162609.984</v>
      </c>
      <c r="AL359" s="72">
        <f t="shared" si="207"/>
        <v>460728.288</v>
      </c>
      <c r="AM359" s="74">
        <f t="shared" si="208"/>
        <v>352321.63199999993</v>
      </c>
      <c r="AO359" s="74">
        <f t="shared" si="209"/>
        <v>57214.623999999989</v>
      </c>
      <c r="AP359" s="72">
        <f t="shared" si="210"/>
        <v>686575.4879999999</v>
      </c>
      <c r="AQ359" s="73">
        <f t="shared" si="198"/>
        <v>686575.4879999999</v>
      </c>
      <c r="AR359" s="74">
        <f t="shared" si="211"/>
        <v>686575.4879999999</v>
      </c>
      <c r="AS359" s="74">
        <f t="shared" si="212"/>
        <v>114429.24799999998</v>
      </c>
      <c r="AT359" s="73"/>
      <c r="AU359" s="73"/>
      <c r="AW359" s="75">
        <f t="shared" si="219"/>
        <v>162609.984</v>
      </c>
      <c r="AX359" s="76">
        <f t="shared" si="215"/>
        <v>623338.272</v>
      </c>
      <c r="AY359" s="77">
        <f t="shared" si="213"/>
        <v>189711.64799999993</v>
      </c>
      <c r="AZ359" s="75">
        <f t="shared" si="193"/>
        <v>67754.159999999989</v>
      </c>
      <c r="BA359" s="76">
        <f t="shared" si="216"/>
        <v>691092.43200000003</v>
      </c>
      <c r="BB359" s="77">
        <f t="shared" si="194"/>
        <v>121957.4879999999</v>
      </c>
    </row>
    <row r="360" spans="1:16384" s="5" customFormat="1" ht="12.75">
      <c r="A360" s="144">
        <v>8</v>
      </c>
      <c r="B360" s="63" t="s">
        <v>183</v>
      </c>
      <c r="C360" s="63">
        <v>72</v>
      </c>
      <c r="D360" s="63" t="s">
        <v>62</v>
      </c>
      <c r="E360" s="63" t="s">
        <v>310</v>
      </c>
      <c r="F360" s="63" t="s">
        <v>227</v>
      </c>
      <c r="G360" s="63" t="s">
        <v>311</v>
      </c>
      <c r="H360" s="63" t="s">
        <v>65</v>
      </c>
      <c r="I360" s="63" t="s">
        <v>192</v>
      </c>
      <c r="J360" s="63"/>
      <c r="K360" s="80">
        <v>42761</v>
      </c>
      <c r="L360" s="65">
        <v>42613</v>
      </c>
      <c r="M360" s="65">
        <f t="shared" si="199"/>
        <v>45535</v>
      </c>
      <c r="N360" s="65">
        <v>42614</v>
      </c>
      <c r="O360" s="158" t="str">
        <f t="shared" si="195"/>
        <v>1</v>
      </c>
      <c r="P360" s="66">
        <v>90</v>
      </c>
      <c r="Q360" s="162" t="str">
        <f>IF(R360=P360,"C",IF(P360+24=R360,"C24","T"))</f>
        <v>T</v>
      </c>
      <c r="R360" s="66"/>
      <c r="S360" s="67">
        <v>60</v>
      </c>
      <c r="T360" s="81">
        <f t="shared" si="218"/>
        <v>813049.91999999993</v>
      </c>
      <c r="U360" s="69">
        <v>3</v>
      </c>
      <c r="V360" s="69">
        <v>2017</v>
      </c>
      <c r="W360" s="82">
        <v>0</v>
      </c>
      <c r="X360" s="82">
        <f>+([1]Curico!$D$3-V360)*12+[1]Curico!$C$3-U360+1</f>
        <v>10</v>
      </c>
      <c r="Y360" s="82">
        <f>+([1]Curico!D$5-V360)*12+[1]Curico!C$5-U360+1</f>
        <v>22</v>
      </c>
      <c r="Z360" s="70">
        <f t="shared" si="214"/>
        <v>34</v>
      </c>
      <c r="AA360" s="70">
        <f t="shared" si="214"/>
        <v>46</v>
      </c>
      <c r="AB360" s="70">
        <f t="shared" si="196"/>
        <v>51</v>
      </c>
      <c r="AC360" s="82">
        <f t="shared" si="192"/>
        <v>9</v>
      </c>
      <c r="AD360" s="69">
        <f t="shared" si="200"/>
        <v>13550.831999999999</v>
      </c>
      <c r="AE360" s="82">
        <f t="shared" si="217"/>
        <v>0</v>
      </c>
      <c r="AF360" s="82">
        <f t="shared" si="201"/>
        <v>135508.31999999998</v>
      </c>
      <c r="AG360" s="82">
        <f t="shared" si="202"/>
        <v>135508.31999999998</v>
      </c>
      <c r="AH360" s="82">
        <f t="shared" si="203"/>
        <v>162609.984</v>
      </c>
      <c r="AI360" s="70">
        <f t="shared" si="204"/>
        <v>298118.304</v>
      </c>
      <c r="AJ360" s="70">
        <f t="shared" si="205"/>
        <v>514931.61599999992</v>
      </c>
      <c r="AK360" s="70">
        <f t="shared" si="206"/>
        <v>162609.984</v>
      </c>
      <c r="AL360" s="72">
        <f t="shared" si="207"/>
        <v>460728.288</v>
      </c>
      <c r="AM360" s="74">
        <f t="shared" si="208"/>
        <v>352321.63199999993</v>
      </c>
      <c r="AO360" s="74">
        <f t="shared" si="209"/>
        <v>57214.623999999989</v>
      </c>
      <c r="AP360" s="72">
        <f t="shared" si="210"/>
        <v>686575.4879999999</v>
      </c>
      <c r="AQ360" s="73">
        <f t="shared" si="198"/>
        <v>686575.4879999999</v>
      </c>
      <c r="AR360" s="74">
        <f t="shared" si="211"/>
        <v>686575.4879999999</v>
      </c>
      <c r="AS360" s="74">
        <f t="shared" si="212"/>
        <v>114429.24799999998</v>
      </c>
      <c r="AT360" s="73"/>
      <c r="AU360" s="73"/>
      <c r="AW360" s="75">
        <f t="shared" si="219"/>
        <v>162609.984</v>
      </c>
      <c r="AX360" s="76">
        <f t="shared" si="215"/>
        <v>623338.272</v>
      </c>
      <c r="AY360" s="77">
        <f t="shared" si="213"/>
        <v>189711.64799999993</v>
      </c>
      <c r="AZ360" s="75">
        <f t="shared" si="193"/>
        <v>67754.159999999989</v>
      </c>
      <c r="BA360" s="76">
        <f t="shared" si="216"/>
        <v>691092.43200000003</v>
      </c>
      <c r="BB360" s="77">
        <f t="shared" si="194"/>
        <v>121957.4879999999</v>
      </c>
    </row>
    <row r="361" spans="1:16384" s="5" customFormat="1" ht="12.75">
      <c r="A361" s="144">
        <v>8</v>
      </c>
      <c r="B361" s="63" t="s">
        <v>183</v>
      </c>
      <c r="C361" s="62">
        <v>150</v>
      </c>
      <c r="D361" s="62" t="s">
        <v>62</v>
      </c>
      <c r="E361" s="63" t="s">
        <v>312</v>
      </c>
      <c r="F361" s="63" t="s">
        <v>313</v>
      </c>
      <c r="G361" s="63">
        <v>63</v>
      </c>
      <c r="H361" s="63" t="s">
        <v>65</v>
      </c>
      <c r="I361" s="62" t="s">
        <v>117</v>
      </c>
      <c r="J361" s="62"/>
      <c r="K361" s="64">
        <v>42956</v>
      </c>
      <c r="L361" s="65">
        <v>42613</v>
      </c>
      <c r="M361" s="65">
        <f t="shared" si="199"/>
        <v>45535</v>
      </c>
      <c r="N361" s="65">
        <v>42614</v>
      </c>
      <c r="O361" s="158" t="str">
        <f t="shared" si="195"/>
        <v>1</v>
      </c>
      <c r="P361" s="66">
        <f>+DATEDIF(K361,M361,"m")</f>
        <v>84</v>
      </c>
      <c r="Q361" s="162" t="str">
        <f>IF(R361=P361,"C",IF(P361+24=R361,"C24","T"))</f>
        <v>T</v>
      </c>
      <c r="R361" s="66"/>
      <c r="S361" s="67">
        <v>60</v>
      </c>
      <c r="T361" s="81">
        <v>65625</v>
      </c>
      <c r="U361" s="69">
        <f>+MONTH(K361)</f>
        <v>8</v>
      </c>
      <c r="V361" s="69">
        <f>+YEAR(K361)</f>
        <v>2017</v>
      </c>
      <c r="W361" s="70"/>
      <c r="X361" s="82">
        <f>+([1]Curico!$D$3-V361)*12+[1]Curico!$C$3-U361+1</f>
        <v>5</v>
      </c>
      <c r="Y361" s="82">
        <f>+([1]Curico!D$5-V361)*12+[1]Curico!C$5-U361+1</f>
        <v>17</v>
      </c>
      <c r="Z361" s="70">
        <f t="shared" si="214"/>
        <v>29</v>
      </c>
      <c r="AA361" s="70">
        <f t="shared" si="214"/>
        <v>41</v>
      </c>
      <c r="AB361" s="70">
        <f t="shared" si="196"/>
        <v>46</v>
      </c>
      <c r="AC361" s="82">
        <f t="shared" si="192"/>
        <v>14</v>
      </c>
      <c r="AD361" s="71">
        <f t="shared" si="200"/>
        <v>1093.75</v>
      </c>
      <c r="AE361" s="70">
        <f>+W361*AD361</f>
        <v>0</v>
      </c>
      <c r="AF361" s="72">
        <f t="shared" si="201"/>
        <v>5468.75</v>
      </c>
      <c r="AG361" s="70">
        <f t="shared" si="202"/>
        <v>5468.75</v>
      </c>
      <c r="AH361" s="70">
        <f t="shared" si="203"/>
        <v>13125</v>
      </c>
      <c r="AI361" s="70">
        <f t="shared" si="204"/>
        <v>18593.75</v>
      </c>
      <c r="AJ361" s="70">
        <f t="shared" si="205"/>
        <v>47031.25</v>
      </c>
      <c r="AK361" s="70">
        <f t="shared" si="206"/>
        <v>13125</v>
      </c>
      <c r="AL361" s="72">
        <f t="shared" si="207"/>
        <v>31718.75</v>
      </c>
      <c r="AM361" s="74">
        <f t="shared" si="208"/>
        <v>33906.25</v>
      </c>
      <c r="AO361" s="74">
        <f t="shared" si="209"/>
        <v>3359.375</v>
      </c>
      <c r="AP361" s="72">
        <f t="shared" si="210"/>
        <v>40312.5</v>
      </c>
      <c r="AQ361" s="73">
        <f t="shared" si="198"/>
        <v>40312.5</v>
      </c>
      <c r="AR361" s="74">
        <f t="shared" si="211"/>
        <v>40312.5</v>
      </c>
      <c r="AS361" s="74">
        <f>+(AR361/12)*7</f>
        <v>23515.625</v>
      </c>
      <c r="AT361" s="73"/>
      <c r="AU361" s="73"/>
      <c r="AW361" s="75">
        <f t="shared" si="219"/>
        <v>13125</v>
      </c>
      <c r="AX361" s="76">
        <f t="shared" si="215"/>
        <v>44843.75</v>
      </c>
      <c r="AY361" s="77">
        <f t="shared" si="213"/>
        <v>20781.25</v>
      </c>
      <c r="AZ361" s="75">
        <f t="shared" si="193"/>
        <v>5468.75</v>
      </c>
      <c r="BA361" s="76">
        <f t="shared" si="216"/>
        <v>50312.5</v>
      </c>
      <c r="BB361" s="77">
        <f t="shared" si="194"/>
        <v>15312.5</v>
      </c>
    </row>
    <row r="362" spans="1:16384" customFormat="1">
      <c r="A362" s="144">
        <v>8</v>
      </c>
      <c r="B362" s="114" t="s">
        <v>183</v>
      </c>
      <c r="C362" s="113">
        <v>173</v>
      </c>
      <c r="D362" s="113" t="s">
        <v>62</v>
      </c>
      <c r="E362" s="113" t="s">
        <v>221</v>
      </c>
      <c r="F362" s="113" t="s">
        <v>314</v>
      </c>
      <c r="G362" s="113">
        <v>1159715</v>
      </c>
      <c r="H362" s="114" t="s">
        <v>65</v>
      </c>
      <c r="I362" s="113" t="s">
        <v>189</v>
      </c>
      <c r="J362" s="113"/>
      <c r="K362" s="115">
        <v>43550</v>
      </c>
      <c r="L362" s="116">
        <v>42613</v>
      </c>
      <c r="M362" s="116">
        <v>45535</v>
      </c>
      <c r="N362" s="116">
        <v>42614</v>
      </c>
      <c r="O362" s="158" t="str">
        <f t="shared" si="195"/>
        <v>1</v>
      </c>
      <c r="P362" s="117">
        <v>65</v>
      </c>
      <c r="Q362" s="162" t="str">
        <f>IF(R362=P362,"C",IF(P362+24=R362,"C24","T"))</f>
        <v>T</v>
      </c>
      <c r="R362" s="117"/>
      <c r="S362" s="114">
        <v>36</v>
      </c>
      <c r="T362" s="118">
        <v>234125</v>
      </c>
      <c r="U362" s="69">
        <f t="shared" ref="U362:U368" si="220">+MONTH(K362)</f>
        <v>3</v>
      </c>
      <c r="V362" s="69">
        <f t="shared" ref="V362:V376" si="221">+YEAR(K362)</f>
        <v>2019</v>
      </c>
      <c r="W362" s="70"/>
      <c r="X362" s="82"/>
      <c r="Y362" s="82"/>
      <c r="Z362" s="70">
        <v>9</v>
      </c>
      <c r="AA362" s="70">
        <f t="shared" si="214"/>
        <v>21</v>
      </c>
      <c r="AB362" s="70">
        <f t="shared" si="196"/>
        <v>26</v>
      </c>
      <c r="AC362" s="82">
        <f t="shared" si="192"/>
        <v>10</v>
      </c>
      <c r="AD362" s="71">
        <f t="shared" si="200"/>
        <v>6503.4722222222226</v>
      </c>
      <c r="AE362" s="70"/>
      <c r="AF362" s="72"/>
      <c r="AG362" s="70"/>
      <c r="AH362" s="70"/>
      <c r="AI362" s="70"/>
      <c r="AJ362" s="70">
        <f t="shared" si="205"/>
        <v>234125</v>
      </c>
      <c r="AK362" s="70">
        <f t="shared" si="206"/>
        <v>58531.25</v>
      </c>
      <c r="AL362" s="72">
        <f t="shared" si="207"/>
        <v>58531.25</v>
      </c>
      <c r="AM362" s="74">
        <f t="shared" si="208"/>
        <v>175593.75</v>
      </c>
      <c r="AO362" s="119">
        <f t="shared" ref="AO362:AO368" si="222">+AD362</f>
        <v>6503.4722222222226</v>
      </c>
      <c r="AP362" s="119"/>
      <c r="AQ362" s="113"/>
      <c r="AR362" s="113"/>
      <c r="AS362" s="113"/>
      <c r="AT362" s="113"/>
      <c r="AU362" s="113"/>
      <c r="AV362" s="113"/>
      <c r="AW362" s="75">
        <f t="shared" si="219"/>
        <v>78041.666666666672</v>
      </c>
      <c r="AX362" s="76">
        <f t="shared" si="215"/>
        <v>136572.91666666669</v>
      </c>
      <c r="AY362" s="77">
        <f t="shared" si="213"/>
        <v>97552.083333333314</v>
      </c>
      <c r="AZ362" s="75">
        <f t="shared" si="193"/>
        <v>32517.361111111113</v>
      </c>
      <c r="BA362" s="76">
        <f t="shared" si="216"/>
        <v>169090.27777777781</v>
      </c>
      <c r="BB362" s="77">
        <f t="shared" si="194"/>
        <v>65034.72222222219</v>
      </c>
      <c r="BC362" s="120"/>
      <c r="BD362" s="120"/>
      <c r="BE362" s="120"/>
      <c r="BF362" s="120"/>
      <c r="BG362" s="120"/>
      <c r="BH362" s="120"/>
      <c r="BI362" s="120"/>
      <c r="BJ362" s="120"/>
      <c r="BK362" s="120"/>
      <c r="BL362" s="120"/>
      <c r="BM362" s="120"/>
      <c r="BN362" s="120"/>
      <c r="BO362" s="120"/>
      <c r="BP362" s="120"/>
      <c r="BQ362" s="120"/>
      <c r="BR362" s="120"/>
      <c r="BS362" s="120"/>
      <c r="BT362" s="120"/>
      <c r="BU362" s="120"/>
      <c r="BV362" s="120"/>
      <c r="BW362" s="120"/>
      <c r="BX362" s="120"/>
      <c r="BY362" s="120"/>
      <c r="BZ362" s="120"/>
      <c r="CA362" s="120"/>
      <c r="CB362" s="120"/>
      <c r="CC362" s="120"/>
      <c r="CD362" s="120"/>
      <c r="CE362" s="120"/>
      <c r="CF362" s="120"/>
      <c r="CG362" s="120"/>
      <c r="CH362" s="120"/>
      <c r="CI362" s="120"/>
      <c r="CJ362" s="120"/>
      <c r="CK362" s="120"/>
      <c r="CL362" s="120"/>
      <c r="CM362" s="120"/>
      <c r="CN362" s="120"/>
      <c r="CO362" s="120"/>
      <c r="CP362" s="120"/>
      <c r="CQ362" s="120"/>
      <c r="CR362" s="120"/>
      <c r="CS362" s="120"/>
      <c r="CT362" s="120"/>
      <c r="CU362" s="120"/>
      <c r="CV362" s="120"/>
      <c r="CW362" s="120"/>
      <c r="CX362" s="120"/>
      <c r="CY362" s="120"/>
      <c r="CZ362" s="120"/>
      <c r="DA362" s="120"/>
      <c r="DB362" s="120"/>
      <c r="DC362" s="120"/>
      <c r="DD362" s="120"/>
      <c r="DE362" s="120"/>
      <c r="DF362" s="120"/>
      <c r="DG362" s="120"/>
      <c r="DH362" s="120"/>
      <c r="DI362" s="120"/>
      <c r="DJ362" s="120"/>
      <c r="DK362" s="120"/>
      <c r="DL362" s="120"/>
      <c r="DM362" s="120"/>
      <c r="DN362" s="120"/>
      <c r="DO362" s="120"/>
      <c r="DP362" s="120"/>
      <c r="DQ362" s="120"/>
      <c r="DR362" s="120"/>
      <c r="DS362" s="120"/>
      <c r="DT362" s="120"/>
      <c r="DU362" s="120"/>
      <c r="DV362" s="120"/>
      <c r="DW362" s="120"/>
      <c r="DX362" s="120"/>
      <c r="DY362" s="120"/>
      <c r="DZ362" s="120"/>
      <c r="EA362" s="120"/>
      <c r="EB362" s="120"/>
      <c r="EC362" s="120"/>
      <c r="ED362" s="120"/>
      <c r="EE362" s="120"/>
      <c r="EF362" s="120"/>
      <c r="EG362" s="120"/>
      <c r="EH362" s="120"/>
      <c r="EI362" s="120"/>
      <c r="EJ362" s="120"/>
      <c r="EK362" s="120"/>
      <c r="EL362" s="120"/>
      <c r="EM362" s="120"/>
      <c r="EN362" s="120"/>
      <c r="EO362" s="120"/>
      <c r="EP362" s="120"/>
      <c r="EQ362" s="120"/>
      <c r="ER362" s="120"/>
      <c r="ES362" s="120"/>
      <c r="ET362" s="120"/>
      <c r="EU362" s="120"/>
      <c r="EV362" s="120"/>
      <c r="EW362" s="120"/>
      <c r="EX362" s="120"/>
      <c r="EY362" s="120"/>
      <c r="EZ362" s="120"/>
      <c r="FA362" s="120"/>
      <c r="FB362" s="120"/>
      <c r="FC362" s="120"/>
      <c r="FD362" s="120"/>
      <c r="FE362" s="120"/>
      <c r="FF362" s="120"/>
      <c r="FG362" s="120"/>
      <c r="FH362" s="120"/>
      <c r="FI362" s="120"/>
      <c r="FJ362" s="120"/>
      <c r="FK362" s="120"/>
      <c r="FL362" s="120"/>
      <c r="FM362" s="120"/>
      <c r="FN362" s="120"/>
      <c r="FO362" s="120"/>
      <c r="FP362" s="120"/>
      <c r="FQ362" s="120"/>
      <c r="FR362" s="120"/>
      <c r="FS362" s="120"/>
      <c r="FT362" s="120"/>
      <c r="FU362" s="120"/>
      <c r="FV362" s="120"/>
      <c r="FW362" s="120"/>
      <c r="FX362" s="120"/>
      <c r="FY362" s="120"/>
      <c r="FZ362" s="120"/>
      <c r="GA362" s="120"/>
      <c r="GB362" s="120"/>
      <c r="GC362" s="120"/>
      <c r="GD362" s="120"/>
      <c r="GE362" s="120"/>
      <c r="GF362" s="120"/>
      <c r="GG362" s="120"/>
      <c r="GH362" s="120"/>
      <c r="GI362" s="120"/>
      <c r="GJ362" s="120"/>
      <c r="GK362" s="120"/>
      <c r="GL362" s="120"/>
      <c r="GM362" s="120"/>
      <c r="GN362" s="120"/>
      <c r="GO362" s="120"/>
      <c r="GP362" s="120"/>
      <c r="GQ362" s="120"/>
      <c r="GR362" s="120"/>
      <c r="GS362" s="120"/>
      <c r="GT362" s="120"/>
      <c r="GU362" s="120"/>
      <c r="GV362" s="120"/>
      <c r="GW362" s="120"/>
      <c r="GX362" s="120"/>
      <c r="GY362" s="120"/>
      <c r="GZ362" s="120"/>
      <c r="HA362" s="120"/>
      <c r="HB362" s="120"/>
      <c r="HC362" s="120"/>
      <c r="HD362" s="120"/>
      <c r="HE362" s="120"/>
      <c r="HF362" s="120"/>
      <c r="HG362" s="120"/>
      <c r="HH362" s="120"/>
      <c r="HI362" s="120"/>
      <c r="HJ362" s="120"/>
      <c r="HK362" s="120"/>
      <c r="HL362" s="120"/>
      <c r="HM362" s="120"/>
      <c r="HN362" s="120"/>
      <c r="HO362" s="120"/>
      <c r="HP362" s="120"/>
      <c r="HQ362" s="120"/>
      <c r="HR362" s="120"/>
      <c r="HS362" s="120"/>
      <c r="HT362" s="120"/>
      <c r="HU362" s="120"/>
      <c r="HV362" s="120"/>
      <c r="HW362" s="120"/>
      <c r="HX362" s="120"/>
      <c r="HY362" s="120"/>
      <c r="HZ362" s="120"/>
      <c r="IA362" s="120"/>
      <c r="IB362" s="120"/>
      <c r="IC362" s="120"/>
      <c r="ID362" s="120"/>
      <c r="IE362" s="120"/>
      <c r="IF362" s="120"/>
      <c r="IG362" s="120"/>
      <c r="IH362" s="120"/>
      <c r="II362" s="120"/>
      <c r="IJ362" s="120"/>
      <c r="IK362" s="120"/>
      <c r="IL362" s="120"/>
      <c r="IM362" s="120"/>
      <c r="IN362" s="120"/>
      <c r="IO362" s="120"/>
      <c r="IP362" s="120"/>
      <c r="IQ362" s="120"/>
      <c r="IR362" s="120"/>
      <c r="IS362" s="120"/>
      <c r="IT362" s="120"/>
      <c r="IU362" s="120"/>
      <c r="IV362" s="120"/>
      <c r="IW362" s="120"/>
      <c r="IX362" s="120"/>
      <c r="IY362" s="120"/>
      <c r="IZ362" s="120"/>
      <c r="JA362" s="120"/>
      <c r="JB362" s="120"/>
      <c r="JC362" s="120"/>
      <c r="JD362" s="120"/>
      <c r="JE362" s="120"/>
      <c r="JF362" s="120"/>
      <c r="JG362" s="120"/>
      <c r="JH362" s="120"/>
      <c r="JI362" s="120"/>
      <c r="JJ362" s="120"/>
      <c r="JK362" s="120"/>
      <c r="JL362" s="120"/>
      <c r="JM362" s="120"/>
      <c r="JN362" s="120"/>
      <c r="JO362" s="120"/>
      <c r="JP362" s="120"/>
      <c r="JQ362" s="120"/>
      <c r="JR362" s="120"/>
      <c r="JS362" s="120"/>
      <c r="JT362" s="120"/>
      <c r="JU362" s="120"/>
      <c r="JV362" s="120"/>
      <c r="JW362" s="120"/>
      <c r="JX362" s="120"/>
      <c r="JY362" s="120"/>
      <c r="JZ362" s="120"/>
      <c r="KA362" s="120"/>
      <c r="KB362" s="120"/>
      <c r="KC362" s="120"/>
      <c r="KD362" s="120"/>
      <c r="KE362" s="120"/>
      <c r="KF362" s="120"/>
      <c r="KG362" s="120"/>
      <c r="KH362" s="120"/>
      <c r="KI362" s="120"/>
      <c r="KJ362" s="120"/>
      <c r="KK362" s="120"/>
      <c r="KL362" s="120"/>
      <c r="KM362" s="120"/>
      <c r="KN362" s="120"/>
      <c r="KO362" s="120"/>
      <c r="KP362" s="120"/>
      <c r="KQ362" s="120"/>
      <c r="KR362" s="120"/>
      <c r="KS362" s="120"/>
      <c r="KT362" s="120"/>
      <c r="KU362" s="120"/>
      <c r="KV362" s="120"/>
      <c r="KW362" s="120"/>
      <c r="KX362" s="120"/>
      <c r="KY362" s="120"/>
      <c r="KZ362" s="120"/>
      <c r="LA362" s="120"/>
      <c r="LB362" s="120"/>
      <c r="LC362" s="120"/>
      <c r="LD362" s="120"/>
      <c r="LE362" s="120"/>
      <c r="LF362" s="120"/>
      <c r="LG362" s="120"/>
      <c r="LH362" s="120"/>
      <c r="LI362" s="120"/>
      <c r="LJ362" s="120"/>
      <c r="LK362" s="120"/>
      <c r="LL362" s="120"/>
      <c r="LM362" s="120"/>
      <c r="LN362" s="120"/>
      <c r="LO362" s="120"/>
      <c r="LP362" s="120"/>
      <c r="LQ362" s="120"/>
      <c r="LR362" s="120"/>
      <c r="LS362" s="120"/>
      <c r="LT362" s="120"/>
      <c r="LU362" s="120"/>
      <c r="LV362" s="120"/>
      <c r="LW362" s="120"/>
      <c r="LX362" s="120"/>
      <c r="LY362" s="120"/>
      <c r="LZ362" s="120"/>
      <c r="MA362" s="120"/>
      <c r="MB362" s="120"/>
      <c r="MC362" s="120"/>
      <c r="MD362" s="120"/>
      <c r="ME362" s="120"/>
      <c r="MF362" s="120"/>
      <c r="MG362" s="120"/>
      <c r="MH362" s="120"/>
      <c r="MI362" s="120"/>
      <c r="MJ362" s="120"/>
      <c r="MK362" s="120"/>
      <c r="ML362" s="120"/>
      <c r="MM362" s="120"/>
      <c r="MN362" s="120"/>
      <c r="MO362" s="120"/>
      <c r="MP362" s="120"/>
      <c r="MQ362" s="120"/>
      <c r="MR362" s="120"/>
      <c r="MS362" s="120"/>
      <c r="MT362" s="120"/>
      <c r="MU362" s="120"/>
      <c r="MV362" s="120"/>
      <c r="MW362" s="120"/>
      <c r="MX362" s="120"/>
      <c r="MY362" s="120"/>
      <c r="MZ362" s="120"/>
      <c r="NA362" s="120"/>
      <c r="NB362" s="120"/>
      <c r="NC362" s="120"/>
      <c r="ND362" s="120"/>
      <c r="NE362" s="120"/>
      <c r="NF362" s="120"/>
      <c r="NG362" s="120"/>
      <c r="NH362" s="120"/>
      <c r="NI362" s="120"/>
      <c r="NJ362" s="120"/>
      <c r="NK362" s="120"/>
      <c r="NL362" s="120"/>
      <c r="NM362" s="120"/>
      <c r="NN362" s="120"/>
      <c r="NO362" s="120"/>
      <c r="NP362" s="120"/>
      <c r="NQ362" s="120"/>
      <c r="NR362" s="120"/>
      <c r="NS362" s="120"/>
      <c r="NT362" s="120"/>
      <c r="NU362" s="120"/>
      <c r="NV362" s="120"/>
      <c r="NW362" s="120"/>
      <c r="NX362" s="120"/>
      <c r="NY362" s="120"/>
      <c r="NZ362" s="120"/>
      <c r="OA362" s="120"/>
      <c r="OB362" s="120"/>
      <c r="OC362" s="120"/>
      <c r="OD362" s="120"/>
      <c r="OE362" s="120"/>
      <c r="OF362" s="120"/>
      <c r="OG362" s="120"/>
      <c r="OH362" s="120"/>
      <c r="OI362" s="120"/>
      <c r="OJ362" s="120"/>
      <c r="OK362" s="120"/>
      <c r="OL362" s="120"/>
      <c r="OM362" s="120"/>
      <c r="ON362" s="120"/>
      <c r="OO362" s="120"/>
      <c r="OP362" s="120"/>
      <c r="OQ362" s="120"/>
      <c r="OR362" s="120"/>
      <c r="OS362" s="120"/>
      <c r="OT362" s="120"/>
      <c r="OU362" s="120"/>
      <c r="OV362" s="120"/>
      <c r="OW362" s="120"/>
      <c r="OX362" s="120"/>
      <c r="OY362" s="120"/>
      <c r="OZ362" s="120"/>
      <c r="PA362" s="120"/>
      <c r="PB362" s="120"/>
      <c r="PC362" s="120"/>
      <c r="PD362" s="120"/>
      <c r="PE362" s="120"/>
      <c r="PF362" s="120"/>
      <c r="PG362" s="120"/>
      <c r="PH362" s="120"/>
      <c r="PI362" s="120"/>
      <c r="PJ362" s="120"/>
      <c r="PK362" s="120"/>
      <c r="PL362" s="120"/>
      <c r="PM362" s="120"/>
      <c r="PN362" s="120"/>
      <c r="PO362" s="120"/>
      <c r="PP362" s="120"/>
      <c r="PQ362" s="120"/>
      <c r="PR362" s="120"/>
      <c r="PS362" s="120"/>
      <c r="PT362" s="120"/>
      <c r="PU362" s="120"/>
      <c r="PV362" s="120"/>
      <c r="PW362" s="120"/>
      <c r="PX362" s="120"/>
      <c r="PY362" s="120"/>
      <c r="PZ362" s="120"/>
      <c r="QA362" s="120"/>
      <c r="QB362" s="120"/>
      <c r="QC362" s="120"/>
      <c r="QD362" s="120"/>
      <c r="QE362" s="120"/>
      <c r="QF362" s="120"/>
      <c r="QG362" s="120"/>
      <c r="QH362" s="120"/>
      <c r="QI362" s="120"/>
      <c r="QJ362" s="120"/>
      <c r="QK362" s="120"/>
      <c r="QL362" s="120"/>
      <c r="QM362" s="120"/>
      <c r="QN362" s="120"/>
      <c r="QO362" s="120"/>
      <c r="QP362" s="120"/>
      <c r="QQ362" s="120"/>
      <c r="QR362" s="120"/>
      <c r="QS362" s="120"/>
      <c r="QT362" s="120"/>
      <c r="QU362" s="120"/>
      <c r="QV362" s="120"/>
      <c r="QW362" s="120"/>
      <c r="QX362" s="120"/>
      <c r="QY362" s="120"/>
      <c r="QZ362" s="120"/>
      <c r="RA362" s="120"/>
      <c r="RB362" s="120"/>
      <c r="RC362" s="120"/>
      <c r="RD362" s="120"/>
      <c r="RE362" s="120"/>
      <c r="RF362" s="120"/>
      <c r="RG362" s="120"/>
      <c r="RH362" s="120"/>
      <c r="RI362" s="120"/>
      <c r="RJ362" s="120"/>
      <c r="RK362" s="120"/>
      <c r="RL362" s="120"/>
      <c r="RM362" s="120"/>
      <c r="RN362" s="120"/>
      <c r="RO362" s="120"/>
      <c r="RP362" s="120"/>
      <c r="RQ362" s="120"/>
      <c r="RR362" s="120"/>
      <c r="RS362" s="120"/>
      <c r="RT362" s="120"/>
      <c r="RU362" s="120"/>
      <c r="RV362" s="120"/>
      <c r="RW362" s="120"/>
      <c r="RX362" s="120"/>
      <c r="RY362" s="120"/>
      <c r="RZ362" s="120"/>
      <c r="SA362" s="120"/>
      <c r="SB362" s="120"/>
      <c r="SC362" s="120"/>
      <c r="SD362" s="120"/>
      <c r="SE362" s="120"/>
      <c r="SF362" s="120"/>
      <c r="SG362" s="120"/>
      <c r="SH362" s="120"/>
      <c r="SI362" s="120"/>
      <c r="SJ362" s="120"/>
      <c r="SK362" s="120"/>
      <c r="SL362" s="120"/>
      <c r="SM362" s="120"/>
      <c r="SN362" s="120"/>
      <c r="SO362" s="120"/>
      <c r="SP362" s="120"/>
      <c r="SQ362" s="120"/>
      <c r="SR362" s="120"/>
      <c r="SS362" s="120"/>
      <c r="ST362" s="120"/>
      <c r="SU362" s="120"/>
      <c r="SV362" s="120"/>
      <c r="SW362" s="120"/>
      <c r="SX362" s="120"/>
      <c r="SY362" s="120"/>
      <c r="SZ362" s="120"/>
      <c r="TA362" s="120"/>
      <c r="TB362" s="120"/>
      <c r="TC362" s="120"/>
      <c r="TD362" s="120"/>
      <c r="TE362" s="120"/>
      <c r="TF362" s="120"/>
      <c r="TG362" s="120"/>
      <c r="TH362" s="120"/>
      <c r="TI362" s="120"/>
      <c r="TJ362" s="120"/>
      <c r="TK362" s="120"/>
      <c r="TL362" s="120"/>
      <c r="TM362" s="120"/>
      <c r="TN362" s="120"/>
      <c r="TO362" s="120"/>
      <c r="TP362" s="120"/>
      <c r="TQ362" s="120"/>
      <c r="TR362" s="120"/>
      <c r="TS362" s="120"/>
      <c r="TT362" s="120"/>
      <c r="TU362" s="120"/>
      <c r="TV362" s="120"/>
      <c r="TW362" s="120"/>
      <c r="TX362" s="120"/>
      <c r="TY362" s="120"/>
      <c r="TZ362" s="120"/>
      <c r="UA362" s="120"/>
      <c r="UB362" s="120"/>
      <c r="UC362" s="120"/>
      <c r="UD362" s="120"/>
      <c r="UE362" s="120"/>
      <c r="UF362" s="120"/>
      <c r="UG362" s="120"/>
      <c r="UH362" s="120"/>
      <c r="UI362" s="120"/>
      <c r="UJ362" s="120"/>
      <c r="UK362" s="120"/>
      <c r="UL362" s="120"/>
      <c r="UM362" s="120"/>
      <c r="UN362" s="120"/>
      <c r="UO362" s="120"/>
      <c r="UP362" s="120"/>
      <c r="UQ362" s="120"/>
      <c r="UR362" s="120"/>
      <c r="US362" s="120"/>
      <c r="UT362" s="120"/>
      <c r="UU362" s="120"/>
      <c r="UV362" s="120"/>
      <c r="UW362" s="120"/>
      <c r="UX362" s="120"/>
      <c r="UY362" s="120"/>
      <c r="UZ362" s="120"/>
      <c r="VA362" s="120"/>
      <c r="VB362" s="120"/>
      <c r="VC362" s="120"/>
      <c r="VD362" s="120"/>
      <c r="VE362" s="120"/>
      <c r="VF362" s="120"/>
      <c r="VG362" s="120"/>
      <c r="VH362" s="120"/>
      <c r="VI362" s="120"/>
      <c r="VJ362" s="120"/>
      <c r="VK362" s="120"/>
      <c r="VL362" s="120"/>
      <c r="VM362" s="120"/>
      <c r="VN362" s="120"/>
      <c r="VO362" s="120"/>
      <c r="VP362" s="120"/>
      <c r="VQ362" s="120"/>
      <c r="VR362" s="120"/>
      <c r="VS362" s="120"/>
      <c r="VT362" s="120"/>
      <c r="VU362" s="120"/>
      <c r="VV362" s="120"/>
      <c r="VW362" s="120"/>
      <c r="VX362" s="120"/>
      <c r="VY362" s="120"/>
      <c r="VZ362" s="120"/>
      <c r="WA362" s="120"/>
      <c r="WB362" s="120"/>
      <c r="WC362" s="120"/>
      <c r="WD362" s="120"/>
      <c r="WE362" s="120"/>
      <c r="WF362" s="120"/>
      <c r="WG362" s="120"/>
      <c r="WH362" s="120"/>
      <c r="WI362" s="120"/>
      <c r="WJ362" s="120"/>
      <c r="WK362" s="120"/>
      <c r="WL362" s="120"/>
      <c r="WM362" s="120"/>
      <c r="WN362" s="120"/>
      <c r="WO362" s="120"/>
      <c r="WP362" s="120"/>
      <c r="WQ362" s="120"/>
      <c r="WR362" s="120"/>
      <c r="WS362" s="120"/>
      <c r="WT362" s="120"/>
      <c r="WU362" s="120"/>
      <c r="WV362" s="120"/>
      <c r="WW362" s="120"/>
      <c r="WX362" s="120"/>
      <c r="WY362" s="120"/>
      <c r="WZ362" s="120"/>
      <c r="XA362" s="120"/>
      <c r="XB362" s="120"/>
      <c r="XC362" s="120"/>
      <c r="XD362" s="120"/>
      <c r="XE362" s="120"/>
      <c r="XF362" s="120"/>
      <c r="XG362" s="120"/>
      <c r="XH362" s="120"/>
      <c r="XI362" s="120"/>
      <c r="XJ362" s="120"/>
      <c r="XK362" s="120"/>
      <c r="XL362" s="120"/>
      <c r="XM362" s="120"/>
      <c r="XN362" s="120"/>
      <c r="XO362" s="120"/>
      <c r="XP362" s="120"/>
      <c r="XQ362" s="120"/>
      <c r="XR362" s="120"/>
      <c r="XS362" s="120"/>
      <c r="XT362" s="120"/>
      <c r="XU362" s="120"/>
      <c r="XV362" s="120"/>
      <c r="XW362" s="120"/>
      <c r="XX362" s="120"/>
      <c r="XY362" s="120"/>
      <c r="XZ362" s="120"/>
      <c r="YA362" s="120"/>
      <c r="YB362" s="120"/>
      <c r="YC362" s="120"/>
      <c r="YD362" s="120"/>
      <c r="YE362" s="120"/>
      <c r="YF362" s="120"/>
      <c r="YG362" s="120"/>
      <c r="YH362" s="120"/>
      <c r="YI362" s="120"/>
      <c r="YJ362" s="120"/>
      <c r="YK362" s="120"/>
      <c r="YL362" s="120"/>
      <c r="YM362" s="120"/>
      <c r="YN362" s="120"/>
      <c r="YO362" s="120"/>
      <c r="YP362" s="120"/>
      <c r="YQ362" s="120"/>
      <c r="YR362" s="120"/>
      <c r="YS362" s="120"/>
      <c r="YT362" s="120"/>
      <c r="YU362" s="120"/>
      <c r="YV362" s="120"/>
      <c r="YW362" s="120"/>
      <c r="YX362" s="120"/>
      <c r="YY362" s="120"/>
      <c r="YZ362" s="120"/>
      <c r="ZA362" s="120"/>
      <c r="ZB362" s="120"/>
      <c r="ZC362" s="120"/>
      <c r="ZD362" s="120"/>
      <c r="ZE362" s="120"/>
      <c r="ZF362" s="120"/>
      <c r="ZG362" s="120"/>
      <c r="ZH362" s="120"/>
      <c r="ZI362" s="120"/>
      <c r="ZJ362" s="120"/>
      <c r="ZK362" s="120"/>
      <c r="ZL362" s="120"/>
      <c r="ZM362" s="120"/>
      <c r="ZN362" s="120"/>
      <c r="ZO362" s="120"/>
      <c r="ZP362" s="120"/>
      <c r="ZQ362" s="120"/>
      <c r="ZR362" s="120"/>
      <c r="ZS362" s="120"/>
      <c r="ZT362" s="120"/>
      <c r="ZU362" s="120"/>
      <c r="ZV362" s="120"/>
      <c r="ZW362" s="120"/>
      <c r="ZX362" s="120"/>
      <c r="ZY362" s="120"/>
      <c r="ZZ362" s="120"/>
      <c r="AAA362" s="120"/>
      <c r="AAB362" s="120"/>
      <c r="AAC362" s="120"/>
      <c r="AAD362" s="120"/>
      <c r="AAE362" s="120"/>
      <c r="AAF362" s="120"/>
      <c r="AAG362" s="120"/>
      <c r="AAH362" s="120"/>
      <c r="AAI362" s="120"/>
      <c r="AAJ362" s="120"/>
      <c r="AAK362" s="120"/>
      <c r="AAL362" s="120"/>
      <c r="AAM362" s="120"/>
      <c r="AAN362" s="120"/>
      <c r="AAO362" s="120"/>
      <c r="AAP362" s="120"/>
      <c r="AAQ362" s="120"/>
      <c r="AAR362" s="120"/>
      <c r="AAS362" s="120"/>
      <c r="AAT362" s="120"/>
      <c r="AAU362" s="120"/>
      <c r="AAV362" s="120"/>
      <c r="AAW362" s="120"/>
      <c r="AAX362" s="120"/>
      <c r="AAY362" s="120"/>
      <c r="AAZ362" s="120"/>
      <c r="ABA362" s="120"/>
      <c r="ABB362" s="120"/>
      <c r="ABC362" s="120"/>
      <c r="ABD362" s="120"/>
      <c r="ABE362" s="120"/>
      <c r="ABF362" s="120"/>
      <c r="ABG362" s="120"/>
      <c r="ABH362" s="120"/>
      <c r="ABI362" s="120"/>
      <c r="ABJ362" s="120"/>
      <c r="ABK362" s="120"/>
      <c r="ABL362" s="120"/>
      <c r="ABM362" s="120"/>
      <c r="ABN362" s="120"/>
      <c r="ABO362" s="120"/>
      <c r="ABP362" s="120"/>
      <c r="ABQ362" s="120"/>
      <c r="ABR362" s="120"/>
      <c r="ABS362" s="120"/>
      <c r="ABT362" s="120"/>
      <c r="ABU362" s="120"/>
      <c r="ABV362" s="120"/>
      <c r="ABW362" s="120"/>
      <c r="ABX362" s="120"/>
      <c r="ABY362" s="120"/>
      <c r="ABZ362" s="120"/>
      <c r="ACA362" s="120"/>
      <c r="ACB362" s="120"/>
      <c r="ACC362" s="120"/>
      <c r="ACD362" s="120"/>
      <c r="ACE362" s="120"/>
      <c r="ACF362" s="120"/>
      <c r="ACG362" s="120"/>
      <c r="ACH362" s="120"/>
      <c r="ACI362" s="120"/>
      <c r="ACJ362" s="120"/>
      <c r="ACK362" s="120"/>
      <c r="ACL362" s="120"/>
      <c r="ACM362" s="120"/>
      <c r="ACN362" s="120"/>
      <c r="ACO362" s="120"/>
      <c r="ACP362" s="120"/>
      <c r="ACQ362" s="120"/>
      <c r="ACR362" s="120"/>
      <c r="ACS362" s="120"/>
      <c r="ACT362" s="120"/>
      <c r="ACU362" s="120"/>
      <c r="ACV362" s="120"/>
      <c r="ACW362" s="120"/>
      <c r="ACX362" s="120"/>
      <c r="ACY362" s="120"/>
      <c r="ACZ362" s="120"/>
      <c r="ADA362" s="120"/>
      <c r="ADB362" s="120"/>
      <c r="ADC362" s="120"/>
      <c r="ADD362" s="120"/>
      <c r="ADE362" s="120"/>
      <c r="ADF362" s="120"/>
      <c r="ADG362" s="120"/>
      <c r="ADH362" s="120"/>
      <c r="ADI362" s="120"/>
      <c r="ADJ362" s="120"/>
      <c r="ADK362" s="120"/>
      <c r="ADL362" s="120"/>
      <c r="ADM362" s="120"/>
      <c r="ADN362" s="120"/>
      <c r="ADO362" s="120"/>
      <c r="ADP362" s="120"/>
      <c r="ADQ362" s="120"/>
      <c r="ADR362" s="120"/>
      <c r="ADS362" s="120"/>
      <c r="ADT362" s="120"/>
      <c r="ADU362" s="120"/>
      <c r="ADV362" s="120"/>
      <c r="ADW362" s="120"/>
      <c r="ADX362" s="120"/>
      <c r="ADY362" s="120"/>
      <c r="ADZ362" s="120"/>
      <c r="AEA362" s="120"/>
      <c r="AEB362" s="120"/>
      <c r="AEC362" s="120"/>
      <c r="AED362" s="120"/>
      <c r="AEE362" s="120"/>
      <c r="AEF362" s="120"/>
      <c r="AEG362" s="120"/>
      <c r="AEH362" s="120"/>
      <c r="AEI362" s="120"/>
      <c r="AEJ362" s="120"/>
      <c r="AEK362" s="120"/>
      <c r="AEL362" s="120"/>
      <c r="AEM362" s="120"/>
      <c r="AEN362" s="120"/>
      <c r="AEO362" s="120"/>
      <c r="AEP362" s="120"/>
      <c r="AEQ362" s="120"/>
      <c r="AER362" s="120"/>
      <c r="AES362" s="120"/>
      <c r="AET362" s="120"/>
      <c r="AEU362" s="120"/>
      <c r="AEV362" s="120"/>
      <c r="AEW362" s="120"/>
      <c r="AEX362" s="120"/>
      <c r="AEY362" s="120"/>
      <c r="AEZ362" s="120"/>
      <c r="AFA362" s="120"/>
      <c r="AFB362" s="120"/>
      <c r="AFC362" s="120"/>
      <c r="AFD362" s="120"/>
      <c r="AFE362" s="120"/>
      <c r="AFF362" s="120"/>
      <c r="AFG362" s="120"/>
      <c r="AFH362" s="120"/>
      <c r="AFI362" s="120"/>
      <c r="AFJ362" s="120"/>
      <c r="AFK362" s="120"/>
      <c r="AFL362" s="120"/>
      <c r="AFM362" s="120"/>
      <c r="AFN362" s="120"/>
      <c r="AFO362" s="120"/>
      <c r="AFP362" s="120"/>
      <c r="AFQ362" s="120"/>
      <c r="AFR362" s="120"/>
      <c r="AFS362" s="120"/>
      <c r="AFT362" s="120"/>
      <c r="AFU362" s="120"/>
      <c r="AFV362" s="120"/>
      <c r="AFW362" s="120"/>
      <c r="AFX362" s="120"/>
      <c r="AFY362" s="120"/>
      <c r="AFZ362" s="120"/>
      <c r="AGA362" s="120"/>
      <c r="AGB362" s="120"/>
      <c r="AGC362" s="120"/>
      <c r="AGD362" s="120"/>
      <c r="AGE362" s="120"/>
      <c r="AGF362" s="120"/>
      <c r="AGG362" s="120"/>
      <c r="AGH362" s="120"/>
      <c r="AGI362" s="120"/>
      <c r="AGJ362" s="120"/>
      <c r="AGK362" s="120"/>
      <c r="AGL362" s="120"/>
      <c r="AGM362" s="120"/>
      <c r="AGN362" s="120"/>
      <c r="AGO362" s="120"/>
      <c r="AGP362" s="120"/>
      <c r="AGQ362" s="120"/>
      <c r="AGR362" s="120"/>
      <c r="AGS362" s="120"/>
      <c r="AGT362" s="120"/>
      <c r="AGU362" s="120"/>
      <c r="AGV362" s="120"/>
      <c r="AGW362" s="120"/>
      <c r="AGX362" s="120"/>
      <c r="AGY362" s="120"/>
      <c r="AGZ362" s="120"/>
      <c r="AHA362" s="120"/>
      <c r="AHB362" s="120"/>
      <c r="AHC362" s="120"/>
      <c r="AHD362" s="120"/>
      <c r="AHE362" s="120"/>
      <c r="AHF362" s="120"/>
      <c r="AHG362" s="120"/>
      <c r="AHH362" s="120"/>
      <c r="AHI362" s="120"/>
      <c r="AHJ362" s="120"/>
      <c r="AHK362" s="120"/>
      <c r="AHL362" s="120"/>
      <c r="AHM362" s="120"/>
      <c r="AHN362" s="120"/>
      <c r="AHO362" s="120"/>
      <c r="AHP362" s="120"/>
      <c r="AHQ362" s="120"/>
      <c r="AHR362" s="120"/>
      <c r="AHS362" s="120"/>
      <c r="AHT362" s="120"/>
      <c r="AHU362" s="120"/>
      <c r="AHV362" s="120"/>
      <c r="AHW362" s="120"/>
      <c r="AHX362" s="120"/>
      <c r="AHY362" s="120"/>
      <c r="AHZ362" s="120"/>
      <c r="AIA362" s="120"/>
      <c r="AIB362" s="120"/>
      <c r="AIC362" s="120"/>
      <c r="AID362" s="120"/>
      <c r="AIE362" s="120"/>
      <c r="AIF362" s="120"/>
      <c r="AIG362" s="120"/>
      <c r="AIH362" s="120"/>
      <c r="AII362" s="120"/>
      <c r="AIJ362" s="120"/>
      <c r="AIK362" s="120"/>
      <c r="AIL362" s="120"/>
      <c r="AIM362" s="120"/>
      <c r="AIN362" s="120"/>
      <c r="AIO362" s="120"/>
      <c r="AIP362" s="120"/>
      <c r="AIQ362" s="120"/>
      <c r="AIR362" s="120"/>
      <c r="AIS362" s="120"/>
      <c r="AIT362" s="120"/>
      <c r="AIU362" s="120"/>
      <c r="AIV362" s="120"/>
      <c r="AIW362" s="120"/>
      <c r="AIX362" s="120"/>
      <c r="AIY362" s="120"/>
      <c r="AIZ362" s="120"/>
      <c r="AJA362" s="120"/>
      <c r="AJB362" s="120"/>
      <c r="AJC362" s="120"/>
      <c r="AJD362" s="120"/>
      <c r="AJE362" s="120"/>
      <c r="AJF362" s="120"/>
      <c r="AJG362" s="120"/>
      <c r="AJH362" s="120"/>
      <c r="AJI362" s="120"/>
      <c r="AJJ362" s="120"/>
      <c r="AJK362" s="120"/>
      <c r="AJL362" s="120"/>
      <c r="AJM362" s="120"/>
      <c r="AJN362" s="120"/>
      <c r="AJO362" s="120"/>
      <c r="AJP362" s="120"/>
      <c r="AJQ362" s="120"/>
      <c r="AJR362" s="120"/>
      <c r="AJS362" s="120"/>
      <c r="AJT362" s="120"/>
      <c r="AJU362" s="120"/>
      <c r="AJV362" s="120"/>
      <c r="AJW362" s="120"/>
      <c r="AJX362" s="120"/>
      <c r="AJY362" s="120"/>
      <c r="AJZ362" s="120"/>
      <c r="AKA362" s="120"/>
      <c r="AKB362" s="120"/>
      <c r="AKC362" s="120"/>
      <c r="AKD362" s="120"/>
      <c r="AKE362" s="120"/>
      <c r="AKF362" s="120"/>
      <c r="AKG362" s="120"/>
      <c r="AKH362" s="120"/>
      <c r="AKI362" s="120"/>
      <c r="AKJ362" s="120"/>
      <c r="AKK362" s="120"/>
      <c r="AKL362" s="120"/>
      <c r="AKM362" s="120"/>
      <c r="AKN362" s="120"/>
      <c r="AKO362" s="120"/>
      <c r="AKP362" s="120"/>
      <c r="AKQ362" s="120"/>
      <c r="AKR362" s="120"/>
      <c r="AKS362" s="120"/>
      <c r="AKT362" s="120"/>
      <c r="AKU362" s="120"/>
      <c r="AKV362" s="120"/>
      <c r="AKW362" s="120"/>
      <c r="AKX362" s="120"/>
      <c r="AKY362" s="120"/>
      <c r="AKZ362" s="120"/>
      <c r="ALA362" s="120"/>
      <c r="ALB362" s="120"/>
      <c r="ALC362" s="120"/>
      <c r="ALD362" s="120"/>
      <c r="ALE362" s="120"/>
      <c r="ALF362" s="120"/>
      <c r="ALG362" s="120"/>
      <c r="ALH362" s="120"/>
      <c r="ALI362" s="120"/>
      <c r="ALJ362" s="120"/>
      <c r="ALK362" s="120"/>
      <c r="ALL362" s="120"/>
      <c r="ALM362" s="120"/>
      <c r="ALN362" s="120"/>
      <c r="ALO362" s="120"/>
      <c r="ALP362" s="120"/>
      <c r="ALQ362" s="120"/>
      <c r="ALR362" s="120"/>
      <c r="ALS362" s="120"/>
      <c r="ALT362" s="120"/>
      <c r="ALU362" s="120"/>
      <c r="ALV362" s="120"/>
      <c r="ALW362" s="120"/>
      <c r="ALX362" s="120"/>
      <c r="ALY362" s="120"/>
      <c r="ALZ362" s="120"/>
      <c r="AMA362" s="120"/>
      <c r="AMB362" s="120"/>
      <c r="AMC362" s="120"/>
      <c r="AMD362" s="120"/>
      <c r="AME362" s="120"/>
      <c r="AMF362" s="120"/>
      <c r="AMG362" s="120"/>
      <c r="AMH362" s="120"/>
      <c r="AMI362" s="120"/>
      <c r="AMJ362" s="120"/>
      <c r="AMK362" s="120"/>
      <c r="AML362" s="120"/>
      <c r="AMM362" s="120"/>
      <c r="AMN362" s="120"/>
      <c r="AMO362" s="120"/>
      <c r="AMP362" s="120"/>
      <c r="AMQ362" s="120"/>
      <c r="AMR362" s="120"/>
      <c r="AMS362" s="120"/>
      <c r="AMT362" s="120"/>
      <c r="AMU362" s="120"/>
      <c r="AMV362" s="120"/>
      <c r="AMW362" s="120"/>
      <c r="AMX362" s="120"/>
      <c r="AMY362" s="120"/>
      <c r="AMZ362" s="120"/>
      <c r="ANA362" s="120"/>
      <c r="ANB362" s="120"/>
      <c r="ANC362" s="120"/>
      <c r="AND362" s="120"/>
      <c r="ANE362" s="120"/>
      <c r="ANF362" s="120"/>
      <c r="ANG362" s="120"/>
      <c r="ANH362" s="120"/>
      <c r="ANI362" s="120"/>
      <c r="ANJ362" s="120"/>
      <c r="ANK362" s="120"/>
      <c r="ANL362" s="120"/>
      <c r="ANM362" s="120"/>
      <c r="ANN362" s="120"/>
      <c r="ANO362" s="120"/>
      <c r="ANP362" s="120"/>
      <c r="ANQ362" s="120"/>
      <c r="ANR362" s="120"/>
      <c r="ANS362" s="120"/>
      <c r="ANT362" s="120"/>
      <c r="ANU362" s="120"/>
      <c r="ANV362" s="120"/>
      <c r="ANW362" s="120"/>
      <c r="ANX362" s="120"/>
      <c r="ANY362" s="120"/>
      <c r="ANZ362" s="120"/>
      <c r="AOA362" s="120"/>
      <c r="AOB362" s="120"/>
      <c r="AOC362" s="120"/>
      <c r="AOD362" s="120"/>
      <c r="AOE362" s="120"/>
      <c r="AOF362" s="120"/>
      <c r="AOG362" s="120"/>
      <c r="AOH362" s="120"/>
      <c r="AOI362" s="120"/>
      <c r="AOJ362" s="120"/>
      <c r="AOK362" s="120"/>
      <c r="AOL362" s="120"/>
      <c r="AOM362" s="120"/>
      <c r="AON362" s="120"/>
      <c r="AOO362" s="120"/>
      <c r="AOP362" s="120"/>
      <c r="AOQ362" s="120"/>
      <c r="AOR362" s="120"/>
      <c r="AOS362" s="120"/>
      <c r="AOT362" s="120"/>
      <c r="AOU362" s="120"/>
      <c r="AOV362" s="120"/>
      <c r="AOW362" s="120"/>
      <c r="AOX362" s="120"/>
      <c r="AOY362" s="120"/>
      <c r="AOZ362" s="120"/>
      <c r="APA362" s="120"/>
      <c r="APB362" s="120"/>
      <c r="APC362" s="120"/>
      <c r="APD362" s="120"/>
      <c r="APE362" s="120"/>
      <c r="APF362" s="120"/>
      <c r="APG362" s="120"/>
      <c r="APH362" s="120"/>
      <c r="API362" s="120"/>
      <c r="APJ362" s="120"/>
      <c r="APK362" s="120"/>
      <c r="APL362" s="120"/>
      <c r="APM362" s="120"/>
      <c r="APN362" s="120"/>
      <c r="APO362" s="120"/>
      <c r="APP362" s="120"/>
      <c r="APQ362" s="120"/>
      <c r="APR362" s="120"/>
      <c r="APS362" s="120"/>
      <c r="APT362" s="120"/>
      <c r="APU362" s="120"/>
      <c r="APV362" s="120"/>
      <c r="APW362" s="120"/>
      <c r="APX362" s="120"/>
      <c r="APY362" s="120"/>
      <c r="APZ362" s="120"/>
      <c r="AQA362" s="120"/>
      <c r="AQB362" s="120"/>
      <c r="AQC362" s="120"/>
      <c r="AQD362" s="120"/>
      <c r="AQE362" s="120"/>
      <c r="AQF362" s="120"/>
      <c r="AQG362" s="120"/>
      <c r="AQH362" s="120"/>
      <c r="AQI362" s="120"/>
      <c r="AQJ362" s="120"/>
      <c r="AQK362" s="120"/>
      <c r="AQL362" s="120"/>
      <c r="AQM362" s="120"/>
      <c r="AQN362" s="120"/>
      <c r="AQO362" s="120"/>
      <c r="AQP362" s="120"/>
      <c r="AQQ362" s="120"/>
      <c r="AQR362" s="120"/>
      <c r="AQS362" s="120"/>
      <c r="AQT362" s="120"/>
      <c r="AQU362" s="120"/>
      <c r="AQV362" s="120"/>
      <c r="AQW362" s="120"/>
      <c r="AQX362" s="120"/>
      <c r="AQY362" s="120"/>
      <c r="AQZ362" s="120"/>
      <c r="ARA362" s="120"/>
      <c r="ARB362" s="120"/>
      <c r="ARC362" s="120"/>
      <c r="ARD362" s="120"/>
      <c r="ARE362" s="120"/>
      <c r="ARF362" s="120"/>
      <c r="ARG362" s="120"/>
      <c r="ARH362" s="120"/>
      <c r="ARI362" s="120"/>
      <c r="ARJ362" s="120"/>
      <c r="ARK362" s="120"/>
      <c r="ARL362" s="120"/>
      <c r="ARM362" s="120"/>
      <c r="ARN362" s="120"/>
      <c r="ARO362" s="120"/>
      <c r="ARP362" s="120"/>
      <c r="ARQ362" s="120"/>
      <c r="ARR362" s="120"/>
      <c r="ARS362" s="120"/>
      <c r="ART362" s="120"/>
      <c r="ARU362" s="120"/>
      <c r="ARV362" s="120"/>
      <c r="ARW362" s="120"/>
      <c r="ARX362" s="120"/>
      <c r="ARY362" s="120"/>
      <c r="ARZ362" s="120"/>
      <c r="ASA362" s="120"/>
      <c r="ASB362" s="120"/>
      <c r="ASC362" s="120"/>
      <c r="ASD362" s="120"/>
      <c r="ASE362" s="120"/>
      <c r="ASF362" s="120"/>
      <c r="ASG362" s="120"/>
      <c r="ASH362" s="120"/>
      <c r="ASI362" s="120"/>
      <c r="ASJ362" s="120"/>
      <c r="ASK362" s="120"/>
      <c r="ASL362" s="120"/>
      <c r="ASM362" s="120"/>
      <c r="ASN362" s="120"/>
      <c r="ASO362" s="120"/>
      <c r="ASP362" s="120"/>
      <c r="ASQ362" s="120"/>
      <c r="ASR362" s="120"/>
      <c r="ASS362" s="120"/>
      <c r="AST362" s="120"/>
      <c r="ASU362" s="120"/>
      <c r="ASV362" s="120"/>
      <c r="ASW362" s="120"/>
      <c r="ASX362" s="120"/>
      <c r="ASY362" s="120"/>
      <c r="ASZ362" s="120"/>
      <c r="ATA362" s="120"/>
      <c r="ATB362" s="120"/>
      <c r="ATC362" s="120"/>
      <c r="ATD362" s="120"/>
      <c r="ATE362" s="120"/>
      <c r="ATF362" s="120"/>
      <c r="ATG362" s="120"/>
      <c r="ATH362" s="120"/>
      <c r="ATI362" s="120"/>
      <c r="ATJ362" s="120"/>
      <c r="ATK362" s="120"/>
      <c r="ATL362" s="120"/>
      <c r="ATM362" s="120"/>
      <c r="ATN362" s="120"/>
      <c r="ATO362" s="120"/>
      <c r="ATP362" s="120"/>
      <c r="ATQ362" s="120"/>
      <c r="ATR362" s="120"/>
      <c r="ATS362" s="120"/>
      <c r="ATT362" s="120"/>
      <c r="ATU362" s="120"/>
      <c r="ATV362" s="120"/>
      <c r="ATW362" s="120"/>
      <c r="ATX362" s="120"/>
      <c r="ATY362" s="120"/>
      <c r="ATZ362" s="120"/>
      <c r="AUA362" s="120"/>
      <c r="AUB362" s="120"/>
      <c r="AUC362" s="120"/>
      <c r="AUD362" s="120"/>
      <c r="AUE362" s="120"/>
      <c r="AUF362" s="120"/>
      <c r="AUG362" s="120"/>
      <c r="AUH362" s="120"/>
      <c r="AUI362" s="120"/>
      <c r="AUJ362" s="120"/>
      <c r="AUK362" s="120"/>
      <c r="AUL362" s="120"/>
      <c r="AUM362" s="120"/>
      <c r="AUN362" s="120"/>
      <c r="AUO362" s="120"/>
      <c r="AUP362" s="120"/>
      <c r="AUQ362" s="120"/>
      <c r="AUR362" s="120"/>
      <c r="AUS362" s="120"/>
      <c r="AUT362" s="120"/>
      <c r="AUU362" s="120"/>
      <c r="AUV362" s="120"/>
      <c r="AUW362" s="120"/>
      <c r="AUX362" s="120"/>
      <c r="AUY362" s="120"/>
      <c r="AUZ362" s="120"/>
      <c r="AVA362" s="120"/>
      <c r="AVB362" s="120"/>
      <c r="AVC362" s="120"/>
      <c r="AVD362" s="120"/>
      <c r="AVE362" s="120"/>
      <c r="AVF362" s="120"/>
      <c r="AVG362" s="120"/>
      <c r="AVH362" s="120"/>
      <c r="AVI362" s="120"/>
      <c r="AVJ362" s="120"/>
      <c r="AVK362" s="120"/>
      <c r="AVL362" s="120"/>
      <c r="AVM362" s="120"/>
      <c r="AVN362" s="120"/>
      <c r="AVO362" s="120"/>
      <c r="AVP362" s="120"/>
      <c r="AVQ362" s="120"/>
      <c r="AVR362" s="120"/>
      <c r="AVS362" s="120"/>
      <c r="AVT362" s="120"/>
      <c r="AVU362" s="120"/>
      <c r="AVV362" s="120"/>
      <c r="AVW362" s="120"/>
      <c r="AVX362" s="120"/>
      <c r="AVY362" s="120"/>
      <c r="AVZ362" s="120"/>
      <c r="AWA362" s="120"/>
      <c r="AWB362" s="120"/>
      <c r="AWC362" s="120"/>
      <c r="AWD362" s="120"/>
      <c r="AWE362" s="120"/>
      <c r="AWF362" s="120"/>
      <c r="AWG362" s="120"/>
      <c r="AWH362" s="120"/>
      <c r="AWI362" s="120"/>
      <c r="AWJ362" s="120"/>
      <c r="AWK362" s="120"/>
      <c r="AWL362" s="120"/>
      <c r="AWM362" s="120"/>
      <c r="AWN362" s="120"/>
      <c r="AWO362" s="120"/>
      <c r="AWP362" s="120"/>
      <c r="AWQ362" s="120"/>
      <c r="AWR362" s="120"/>
      <c r="AWS362" s="120"/>
      <c r="AWT362" s="120"/>
      <c r="AWU362" s="120"/>
      <c r="AWV362" s="120"/>
      <c r="AWW362" s="120"/>
      <c r="AWX362" s="120"/>
      <c r="AWY362" s="120"/>
      <c r="AWZ362" s="120"/>
      <c r="AXA362" s="120"/>
      <c r="AXB362" s="120"/>
      <c r="AXC362" s="120"/>
      <c r="AXD362" s="120"/>
      <c r="AXE362" s="120"/>
      <c r="AXF362" s="120"/>
      <c r="AXG362" s="120"/>
      <c r="AXH362" s="120"/>
      <c r="AXI362" s="120"/>
      <c r="AXJ362" s="120"/>
      <c r="AXK362" s="120"/>
      <c r="AXL362" s="120"/>
      <c r="AXM362" s="120"/>
      <c r="AXN362" s="120"/>
      <c r="AXO362" s="120"/>
      <c r="AXP362" s="120"/>
      <c r="AXQ362" s="120"/>
      <c r="AXR362" s="120"/>
      <c r="AXS362" s="120"/>
      <c r="AXT362" s="120"/>
      <c r="AXU362" s="120"/>
      <c r="AXV362" s="120"/>
      <c r="AXW362" s="120"/>
      <c r="AXX362" s="120"/>
      <c r="AXY362" s="120"/>
      <c r="AXZ362" s="120"/>
      <c r="AYA362" s="120"/>
      <c r="AYB362" s="120"/>
      <c r="AYC362" s="120"/>
      <c r="AYD362" s="120"/>
      <c r="AYE362" s="120"/>
      <c r="AYF362" s="120"/>
      <c r="AYG362" s="120"/>
      <c r="AYH362" s="120"/>
      <c r="AYI362" s="120"/>
      <c r="AYJ362" s="120"/>
      <c r="AYK362" s="120"/>
      <c r="AYL362" s="120"/>
      <c r="AYM362" s="120"/>
      <c r="AYN362" s="120"/>
      <c r="AYO362" s="120"/>
      <c r="AYP362" s="120"/>
      <c r="AYQ362" s="120"/>
      <c r="AYR362" s="120"/>
      <c r="AYS362" s="120"/>
      <c r="AYT362" s="120"/>
      <c r="AYU362" s="120"/>
      <c r="AYV362" s="120"/>
      <c r="AYW362" s="120"/>
      <c r="AYX362" s="120"/>
      <c r="AYY362" s="120"/>
      <c r="AYZ362" s="120"/>
      <c r="AZA362" s="120"/>
      <c r="AZB362" s="120"/>
      <c r="AZC362" s="120"/>
      <c r="AZD362" s="120"/>
      <c r="AZE362" s="120"/>
      <c r="AZF362" s="120"/>
      <c r="AZG362" s="120"/>
      <c r="AZH362" s="120"/>
      <c r="AZI362" s="120"/>
      <c r="AZJ362" s="120"/>
      <c r="AZK362" s="120"/>
      <c r="AZL362" s="120"/>
      <c r="AZM362" s="120"/>
      <c r="AZN362" s="120"/>
      <c r="AZO362" s="120"/>
      <c r="AZP362" s="120"/>
      <c r="AZQ362" s="120"/>
      <c r="AZR362" s="120"/>
      <c r="AZS362" s="120"/>
      <c r="AZT362" s="120"/>
      <c r="AZU362" s="120"/>
      <c r="AZV362" s="120"/>
      <c r="AZW362" s="120"/>
      <c r="AZX362" s="120"/>
      <c r="AZY362" s="120"/>
      <c r="AZZ362" s="120"/>
      <c r="BAA362" s="120"/>
      <c r="BAB362" s="120"/>
      <c r="BAC362" s="120"/>
      <c r="BAD362" s="120"/>
      <c r="BAE362" s="120"/>
      <c r="BAF362" s="120"/>
      <c r="BAG362" s="120"/>
      <c r="BAH362" s="120"/>
      <c r="BAI362" s="120"/>
      <c r="BAJ362" s="120"/>
      <c r="BAK362" s="120"/>
      <c r="BAL362" s="120"/>
      <c r="BAM362" s="120"/>
      <c r="BAN362" s="120"/>
      <c r="BAO362" s="120"/>
      <c r="BAP362" s="120"/>
      <c r="BAQ362" s="120"/>
      <c r="BAR362" s="120"/>
      <c r="BAS362" s="120"/>
      <c r="BAT362" s="120"/>
      <c r="BAU362" s="120"/>
      <c r="BAV362" s="120"/>
      <c r="BAW362" s="120"/>
      <c r="BAX362" s="120"/>
      <c r="BAY362" s="120"/>
      <c r="BAZ362" s="120"/>
      <c r="BBA362" s="120"/>
      <c r="BBB362" s="120"/>
      <c r="BBC362" s="120"/>
      <c r="BBD362" s="120"/>
      <c r="BBE362" s="120"/>
      <c r="BBF362" s="120"/>
      <c r="BBG362" s="120"/>
      <c r="BBH362" s="120"/>
      <c r="BBI362" s="120"/>
      <c r="BBJ362" s="120"/>
      <c r="BBK362" s="120"/>
      <c r="BBL362" s="120"/>
      <c r="BBM362" s="120"/>
      <c r="BBN362" s="120"/>
      <c r="BBO362" s="120"/>
      <c r="BBP362" s="120"/>
      <c r="BBQ362" s="120"/>
      <c r="BBR362" s="120"/>
      <c r="BBS362" s="120"/>
      <c r="BBT362" s="120"/>
      <c r="BBU362" s="120"/>
      <c r="BBV362" s="120"/>
      <c r="BBW362" s="120"/>
      <c r="BBX362" s="120"/>
      <c r="BBY362" s="120"/>
      <c r="BBZ362" s="120"/>
      <c r="BCA362" s="120"/>
      <c r="BCB362" s="120"/>
      <c r="BCC362" s="120"/>
      <c r="BCD362" s="120"/>
      <c r="BCE362" s="120"/>
      <c r="BCF362" s="120"/>
      <c r="BCG362" s="120"/>
      <c r="BCH362" s="120"/>
      <c r="BCI362" s="120"/>
      <c r="BCJ362" s="120"/>
      <c r="BCK362" s="120"/>
      <c r="BCL362" s="120"/>
      <c r="BCM362" s="120"/>
      <c r="BCN362" s="120"/>
      <c r="BCO362" s="120"/>
      <c r="BCP362" s="120"/>
      <c r="BCQ362" s="120"/>
      <c r="BCR362" s="120"/>
      <c r="BCS362" s="120"/>
      <c r="BCT362" s="120"/>
      <c r="BCU362" s="120"/>
      <c r="BCV362" s="120"/>
      <c r="BCW362" s="120"/>
      <c r="BCX362" s="120"/>
      <c r="BCY362" s="120"/>
      <c r="BCZ362" s="120"/>
      <c r="BDA362" s="120"/>
      <c r="BDB362" s="120"/>
      <c r="BDC362" s="120"/>
      <c r="BDD362" s="120"/>
      <c r="BDE362" s="120"/>
      <c r="BDF362" s="120"/>
      <c r="BDG362" s="120"/>
      <c r="BDH362" s="120"/>
      <c r="BDI362" s="120"/>
      <c r="BDJ362" s="120"/>
      <c r="BDK362" s="120"/>
      <c r="BDL362" s="120"/>
      <c r="BDM362" s="120"/>
      <c r="BDN362" s="120"/>
      <c r="BDO362" s="120"/>
      <c r="BDP362" s="120"/>
      <c r="BDQ362" s="120"/>
      <c r="BDR362" s="120"/>
      <c r="BDS362" s="120"/>
      <c r="BDT362" s="120"/>
      <c r="BDU362" s="120"/>
      <c r="BDV362" s="120"/>
      <c r="BDW362" s="120"/>
      <c r="BDX362" s="120"/>
      <c r="BDY362" s="120"/>
      <c r="BDZ362" s="120"/>
      <c r="BEA362" s="120"/>
      <c r="BEB362" s="120"/>
      <c r="BEC362" s="120"/>
      <c r="BED362" s="120"/>
      <c r="BEE362" s="120"/>
      <c r="BEF362" s="120"/>
      <c r="BEG362" s="120"/>
      <c r="BEH362" s="120"/>
      <c r="BEI362" s="120"/>
      <c r="BEJ362" s="120"/>
      <c r="BEK362" s="120"/>
      <c r="BEL362" s="120"/>
      <c r="BEM362" s="120"/>
      <c r="BEN362" s="120"/>
      <c r="BEO362" s="120"/>
      <c r="BEP362" s="120"/>
      <c r="BEQ362" s="120"/>
      <c r="BER362" s="120"/>
      <c r="BES362" s="120"/>
      <c r="BET362" s="120"/>
      <c r="BEU362" s="120"/>
      <c r="BEV362" s="120"/>
      <c r="BEW362" s="120"/>
      <c r="BEX362" s="120"/>
      <c r="BEY362" s="120"/>
      <c r="BEZ362" s="120"/>
      <c r="BFA362" s="120"/>
      <c r="BFB362" s="120"/>
      <c r="BFC362" s="120"/>
      <c r="BFD362" s="120"/>
      <c r="BFE362" s="120"/>
      <c r="BFF362" s="120"/>
      <c r="BFG362" s="120"/>
      <c r="BFH362" s="120"/>
      <c r="BFI362" s="120"/>
      <c r="BFJ362" s="120"/>
      <c r="BFK362" s="120"/>
      <c r="BFL362" s="120"/>
      <c r="BFM362" s="120"/>
      <c r="BFN362" s="120"/>
      <c r="BFO362" s="120"/>
      <c r="BFP362" s="120"/>
      <c r="BFQ362" s="120"/>
      <c r="BFR362" s="120"/>
      <c r="BFS362" s="120"/>
      <c r="BFT362" s="120"/>
      <c r="BFU362" s="120"/>
      <c r="BFV362" s="120"/>
      <c r="BFW362" s="120"/>
      <c r="BFX362" s="120"/>
      <c r="BFY362" s="120"/>
      <c r="BFZ362" s="120"/>
      <c r="BGA362" s="120"/>
      <c r="BGB362" s="120"/>
      <c r="BGC362" s="120"/>
      <c r="BGD362" s="120"/>
      <c r="BGE362" s="120"/>
      <c r="BGF362" s="120"/>
      <c r="BGG362" s="120"/>
      <c r="BGH362" s="120"/>
      <c r="BGI362" s="120"/>
      <c r="BGJ362" s="120"/>
      <c r="BGK362" s="120"/>
      <c r="BGL362" s="120"/>
      <c r="BGM362" s="120"/>
      <c r="BGN362" s="120"/>
      <c r="BGO362" s="120"/>
      <c r="BGP362" s="120"/>
      <c r="BGQ362" s="120"/>
      <c r="BGR362" s="120"/>
      <c r="BGS362" s="120"/>
      <c r="BGT362" s="120"/>
      <c r="BGU362" s="120"/>
      <c r="BGV362" s="120"/>
      <c r="BGW362" s="120"/>
      <c r="BGX362" s="120"/>
      <c r="BGY362" s="120"/>
      <c r="BGZ362" s="120"/>
      <c r="BHA362" s="120"/>
      <c r="BHB362" s="120"/>
      <c r="BHC362" s="120"/>
      <c r="BHD362" s="120"/>
      <c r="BHE362" s="120"/>
      <c r="BHF362" s="120"/>
      <c r="BHG362" s="120"/>
      <c r="BHH362" s="120"/>
      <c r="BHI362" s="120"/>
      <c r="BHJ362" s="120"/>
      <c r="BHK362" s="120"/>
      <c r="BHL362" s="120"/>
      <c r="BHM362" s="120"/>
      <c r="BHN362" s="120"/>
      <c r="BHO362" s="120"/>
      <c r="BHP362" s="120"/>
      <c r="BHQ362" s="120"/>
      <c r="BHR362" s="120"/>
      <c r="BHS362" s="120"/>
      <c r="BHT362" s="120"/>
      <c r="BHU362" s="120"/>
      <c r="BHV362" s="120"/>
      <c r="BHW362" s="120"/>
      <c r="BHX362" s="120"/>
      <c r="BHY362" s="120"/>
      <c r="BHZ362" s="120"/>
      <c r="BIA362" s="120"/>
      <c r="BIB362" s="120"/>
      <c r="BIC362" s="120"/>
      <c r="BID362" s="120"/>
      <c r="BIE362" s="120"/>
      <c r="BIF362" s="120"/>
      <c r="BIG362" s="120"/>
      <c r="BIH362" s="120"/>
      <c r="BII362" s="120"/>
      <c r="BIJ362" s="120"/>
      <c r="BIK362" s="120"/>
      <c r="BIL362" s="120"/>
      <c r="BIM362" s="120"/>
      <c r="BIN362" s="120"/>
      <c r="BIO362" s="120"/>
      <c r="BIP362" s="120"/>
      <c r="BIQ362" s="120"/>
      <c r="BIR362" s="120"/>
      <c r="BIS362" s="120"/>
      <c r="BIT362" s="120"/>
      <c r="BIU362" s="120"/>
      <c r="BIV362" s="120"/>
      <c r="BIW362" s="120"/>
      <c r="BIX362" s="120"/>
      <c r="BIY362" s="120"/>
      <c r="BIZ362" s="120"/>
      <c r="BJA362" s="120"/>
      <c r="BJB362" s="120"/>
      <c r="BJC362" s="120"/>
      <c r="BJD362" s="120"/>
      <c r="BJE362" s="120"/>
      <c r="BJF362" s="120"/>
      <c r="BJG362" s="120"/>
      <c r="BJH362" s="120"/>
      <c r="BJI362" s="120"/>
      <c r="BJJ362" s="120"/>
      <c r="BJK362" s="120"/>
      <c r="BJL362" s="120"/>
      <c r="BJM362" s="120"/>
      <c r="BJN362" s="120"/>
      <c r="BJO362" s="120"/>
      <c r="BJP362" s="120"/>
      <c r="BJQ362" s="120"/>
      <c r="BJR362" s="120"/>
      <c r="BJS362" s="120"/>
      <c r="BJT362" s="120"/>
      <c r="BJU362" s="120"/>
      <c r="BJV362" s="120"/>
      <c r="BJW362" s="120"/>
      <c r="BJX362" s="120"/>
      <c r="BJY362" s="120"/>
      <c r="BJZ362" s="120"/>
      <c r="BKA362" s="120"/>
      <c r="BKB362" s="120"/>
      <c r="BKC362" s="120"/>
      <c r="BKD362" s="120"/>
      <c r="BKE362" s="120"/>
      <c r="BKF362" s="120"/>
      <c r="BKG362" s="120"/>
      <c r="BKH362" s="120"/>
      <c r="BKI362" s="120"/>
      <c r="BKJ362" s="120"/>
      <c r="BKK362" s="120"/>
      <c r="BKL362" s="120"/>
      <c r="BKM362" s="120"/>
      <c r="BKN362" s="120"/>
      <c r="BKO362" s="120"/>
      <c r="BKP362" s="120"/>
      <c r="BKQ362" s="120"/>
      <c r="BKR362" s="120"/>
      <c r="BKS362" s="120"/>
      <c r="BKT362" s="120"/>
      <c r="BKU362" s="120"/>
      <c r="BKV362" s="120"/>
      <c r="BKW362" s="120"/>
      <c r="BKX362" s="120"/>
      <c r="BKY362" s="120"/>
      <c r="BKZ362" s="120"/>
      <c r="BLA362" s="120"/>
      <c r="BLB362" s="120"/>
      <c r="BLC362" s="120"/>
      <c r="BLD362" s="120"/>
      <c r="BLE362" s="120"/>
      <c r="BLF362" s="120"/>
      <c r="BLG362" s="120"/>
      <c r="BLH362" s="120"/>
      <c r="BLI362" s="120"/>
      <c r="BLJ362" s="120"/>
      <c r="BLK362" s="120"/>
      <c r="BLL362" s="120"/>
      <c r="BLM362" s="120"/>
      <c r="BLN362" s="120"/>
      <c r="BLO362" s="120"/>
      <c r="BLP362" s="120"/>
      <c r="BLQ362" s="120"/>
      <c r="BLR362" s="120"/>
      <c r="BLS362" s="120"/>
      <c r="BLT362" s="120"/>
      <c r="BLU362" s="120"/>
      <c r="BLV362" s="120"/>
      <c r="BLW362" s="120"/>
      <c r="BLX362" s="120"/>
      <c r="BLY362" s="120"/>
      <c r="BLZ362" s="120"/>
      <c r="BMA362" s="120"/>
      <c r="BMB362" s="120"/>
      <c r="BMC362" s="120"/>
      <c r="BMD362" s="120"/>
      <c r="BME362" s="120"/>
      <c r="BMF362" s="120"/>
      <c r="BMG362" s="120"/>
      <c r="BMH362" s="120"/>
      <c r="BMI362" s="120"/>
      <c r="BMJ362" s="120"/>
      <c r="BMK362" s="120"/>
      <c r="BML362" s="120"/>
      <c r="BMM362" s="120"/>
      <c r="BMN362" s="120"/>
      <c r="BMO362" s="120"/>
      <c r="BMP362" s="120"/>
      <c r="BMQ362" s="120"/>
      <c r="BMR362" s="120"/>
      <c r="BMS362" s="120"/>
      <c r="BMT362" s="120"/>
      <c r="BMU362" s="120"/>
      <c r="BMV362" s="120"/>
      <c r="BMW362" s="120"/>
      <c r="BMX362" s="120"/>
      <c r="BMY362" s="120"/>
      <c r="BMZ362" s="120"/>
      <c r="BNA362" s="120"/>
      <c r="BNB362" s="120"/>
      <c r="BNC362" s="120"/>
      <c r="BND362" s="120"/>
      <c r="BNE362" s="120"/>
      <c r="BNF362" s="120"/>
      <c r="BNG362" s="120"/>
      <c r="BNH362" s="120"/>
      <c r="BNI362" s="120"/>
      <c r="BNJ362" s="120"/>
      <c r="BNK362" s="120"/>
      <c r="BNL362" s="120"/>
      <c r="BNM362" s="120"/>
      <c r="BNN362" s="120"/>
      <c r="BNO362" s="120"/>
      <c r="BNP362" s="120"/>
      <c r="BNQ362" s="120"/>
      <c r="BNR362" s="120"/>
      <c r="BNS362" s="120"/>
      <c r="BNT362" s="120"/>
      <c r="BNU362" s="120"/>
      <c r="BNV362" s="120"/>
      <c r="BNW362" s="120"/>
      <c r="BNX362" s="120"/>
      <c r="BNY362" s="120"/>
      <c r="BNZ362" s="120"/>
      <c r="BOA362" s="120"/>
      <c r="BOB362" s="120"/>
      <c r="BOC362" s="120"/>
      <c r="BOD362" s="120"/>
      <c r="BOE362" s="120"/>
      <c r="BOF362" s="120"/>
      <c r="BOG362" s="120"/>
      <c r="BOH362" s="120"/>
      <c r="BOI362" s="120"/>
      <c r="BOJ362" s="120"/>
      <c r="BOK362" s="120"/>
      <c r="BOL362" s="120"/>
      <c r="BOM362" s="120"/>
      <c r="BON362" s="120"/>
      <c r="BOO362" s="120"/>
      <c r="BOP362" s="120"/>
      <c r="BOQ362" s="120"/>
      <c r="BOR362" s="120"/>
      <c r="BOS362" s="120"/>
      <c r="BOT362" s="120"/>
      <c r="BOU362" s="120"/>
      <c r="BOV362" s="120"/>
      <c r="BOW362" s="120"/>
      <c r="BOX362" s="120"/>
      <c r="BOY362" s="120"/>
      <c r="BOZ362" s="120"/>
      <c r="BPA362" s="120"/>
      <c r="BPB362" s="120"/>
      <c r="BPC362" s="120"/>
      <c r="BPD362" s="120"/>
      <c r="BPE362" s="120"/>
      <c r="BPF362" s="120"/>
      <c r="BPG362" s="120"/>
      <c r="BPH362" s="120"/>
      <c r="BPI362" s="120"/>
      <c r="BPJ362" s="120"/>
      <c r="BPK362" s="120"/>
      <c r="BPL362" s="120"/>
      <c r="BPM362" s="120"/>
      <c r="BPN362" s="120"/>
      <c r="BPO362" s="120"/>
      <c r="BPP362" s="120"/>
      <c r="BPQ362" s="120"/>
      <c r="BPR362" s="120"/>
      <c r="BPS362" s="120"/>
      <c r="BPT362" s="120"/>
      <c r="BPU362" s="120"/>
      <c r="BPV362" s="120"/>
      <c r="BPW362" s="120"/>
      <c r="BPX362" s="120"/>
      <c r="BPY362" s="120"/>
      <c r="BPZ362" s="120"/>
      <c r="BQA362" s="120"/>
      <c r="BQB362" s="120"/>
      <c r="BQC362" s="120"/>
      <c r="BQD362" s="120"/>
      <c r="BQE362" s="120"/>
      <c r="BQF362" s="120"/>
      <c r="BQG362" s="120"/>
      <c r="BQH362" s="120"/>
      <c r="BQI362" s="120"/>
      <c r="BQJ362" s="120"/>
      <c r="BQK362" s="120"/>
      <c r="BQL362" s="120"/>
      <c r="BQM362" s="120"/>
      <c r="BQN362" s="120"/>
      <c r="BQO362" s="120"/>
      <c r="BQP362" s="120"/>
      <c r="BQQ362" s="120"/>
      <c r="BQR362" s="120"/>
      <c r="BQS362" s="120"/>
      <c r="BQT362" s="120"/>
      <c r="BQU362" s="120"/>
      <c r="BQV362" s="120"/>
      <c r="BQW362" s="120"/>
      <c r="BQX362" s="120"/>
      <c r="BQY362" s="120"/>
      <c r="BQZ362" s="120"/>
      <c r="BRA362" s="120"/>
      <c r="BRB362" s="120"/>
      <c r="BRC362" s="120"/>
      <c r="BRD362" s="120"/>
      <c r="BRE362" s="120"/>
      <c r="BRF362" s="120"/>
      <c r="BRG362" s="120"/>
      <c r="BRH362" s="120"/>
      <c r="BRI362" s="120"/>
      <c r="BRJ362" s="120"/>
      <c r="BRK362" s="120"/>
      <c r="BRL362" s="120"/>
      <c r="BRM362" s="120"/>
      <c r="BRN362" s="120"/>
      <c r="BRO362" s="120"/>
      <c r="BRP362" s="120"/>
      <c r="BRQ362" s="120"/>
      <c r="BRR362" s="120"/>
      <c r="BRS362" s="120"/>
      <c r="BRT362" s="120"/>
      <c r="BRU362" s="120"/>
      <c r="BRV362" s="120"/>
      <c r="BRW362" s="120"/>
      <c r="BRX362" s="120"/>
      <c r="BRY362" s="120"/>
      <c r="BRZ362" s="120"/>
      <c r="BSA362" s="120"/>
      <c r="BSB362" s="120"/>
      <c r="BSC362" s="120"/>
      <c r="BSD362" s="120"/>
      <c r="BSE362" s="120"/>
      <c r="BSF362" s="120"/>
      <c r="BSG362" s="120"/>
      <c r="BSH362" s="120"/>
      <c r="BSI362" s="120"/>
      <c r="BSJ362" s="120"/>
      <c r="BSK362" s="120"/>
      <c r="BSL362" s="120"/>
      <c r="BSM362" s="120"/>
      <c r="BSN362" s="120"/>
      <c r="BSO362" s="120"/>
      <c r="BSP362" s="120"/>
      <c r="BSQ362" s="120"/>
      <c r="BSR362" s="120"/>
      <c r="BSS362" s="120"/>
      <c r="BST362" s="120"/>
      <c r="BSU362" s="120"/>
      <c r="BSV362" s="120"/>
      <c r="BSW362" s="120"/>
      <c r="BSX362" s="120"/>
      <c r="BSY362" s="120"/>
      <c r="BSZ362" s="120"/>
      <c r="BTA362" s="120"/>
      <c r="BTB362" s="120"/>
      <c r="BTC362" s="120"/>
      <c r="BTD362" s="120"/>
      <c r="BTE362" s="120"/>
      <c r="BTF362" s="120"/>
      <c r="BTG362" s="120"/>
      <c r="BTH362" s="120"/>
      <c r="BTI362" s="120"/>
      <c r="BTJ362" s="120"/>
      <c r="BTK362" s="120"/>
      <c r="BTL362" s="120"/>
      <c r="BTM362" s="120"/>
      <c r="BTN362" s="120"/>
      <c r="BTO362" s="120"/>
      <c r="BTP362" s="120"/>
      <c r="BTQ362" s="120"/>
      <c r="BTR362" s="120"/>
      <c r="BTS362" s="120"/>
      <c r="BTT362" s="120"/>
      <c r="BTU362" s="120"/>
      <c r="BTV362" s="120"/>
      <c r="BTW362" s="120"/>
      <c r="BTX362" s="120"/>
      <c r="BTY362" s="120"/>
      <c r="BTZ362" s="120"/>
      <c r="BUA362" s="120"/>
      <c r="BUB362" s="120"/>
      <c r="BUC362" s="120"/>
      <c r="BUD362" s="120"/>
      <c r="BUE362" s="120"/>
      <c r="BUF362" s="120"/>
      <c r="BUG362" s="120"/>
      <c r="BUH362" s="120"/>
      <c r="BUI362" s="120"/>
      <c r="BUJ362" s="120"/>
      <c r="BUK362" s="120"/>
      <c r="BUL362" s="120"/>
      <c r="BUM362" s="120"/>
      <c r="BUN362" s="120"/>
      <c r="BUO362" s="120"/>
      <c r="BUP362" s="120"/>
      <c r="BUQ362" s="120"/>
      <c r="BUR362" s="120"/>
      <c r="BUS362" s="120"/>
      <c r="BUT362" s="120"/>
      <c r="BUU362" s="120"/>
      <c r="BUV362" s="120"/>
      <c r="BUW362" s="120"/>
      <c r="BUX362" s="120"/>
      <c r="BUY362" s="120"/>
      <c r="BUZ362" s="120"/>
      <c r="BVA362" s="120"/>
      <c r="BVB362" s="120"/>
      <c r="BVC362" s="120"/>
      <c r="BVD362" s="120"/>
      <c r="BVE362" s="120"/>
      <c r="BVF362" s="120"/>
      <c r="BVG362" s="120"/>
      <c r="BVH362" s="120"/>
      <c r="BVI362" s="120"/>
      <c r="BVJ362" s="120"/>
      <c r="BVK362" s="120"/>
      <c r="BVL362" s="120"/>
      <c r="BVM362" s="120"/>
      <c r="BVN362" s="120"/>
      <c r="BVO362" s="120"/>
      <c r="BVP362" s="120"/>
      <c r="BVQ362" s="120"/>
      <c r="BVR362" s="120"/>
      <c r="BVS362" s="120"/>
      <c r="BVT362" s="120"/>
      <c r="BVU362" s="120"/>
      <c r="BVV362" s="120"/>
      <c r="BVW362" s="120"/>
      <c r="BVX362" s="120"/>
      <c r="BVY362" s="120"/>
      <c r="BVZ362" s="120"/>
      <c r="BWA362" s="120"/>
      <c r="BWB362" s="120"/>
      <c r="BWC362" s="120"/>
      <c r="BWD362" s="120"/>
      <c r="BWE362" s="120"/>
      <c r="BWF362" s="120"/>
      <c r="BWG362" s="120"/>
      <c r="BWH362" s="120"/>
      <c r="BWI362" s="120"/>
      <c r="BWJ362" s="120"/>
      <c r="BWK362" s="120"/>
      <c r="BWL362" s="120"/>
      <c r="BWM362" s="120"/>
      <c r="BWN362" s="120"/>
      <c r="BWO362" s="120"/>
      <c r="BWP362" s="120"/>
      <c r="BWQ362" s="120"/>
      <c r="BWR362" s="120"/>
      <c r="BWS362" s="120"/>
      <c r="BWT362" s="120"/>
      <c r="BWU362" s="120"/>
      <c r="BWV362" s="120"/>
      <c r="BWW362" s="120"/>
      <c r="BWX362" s="120"/>
      <c r="BWY362" s="120"/>
      <c r="BWZ362" s="120"/>
      <c r="BXA362" s="120"/>
      <c r="BXB362" s="120"/>
      <c r="BXC362" s="120"/>
      <c r="BXD362" s="120"/>
      <c r="BXE362" s="120"/>
      <c r="BXF362" s="120"/>
      <c r="BXG362" s="120"/>
      <c r="BXH362" s="120"/>
      <c r="BXI362" s="120"/>
      <c r="BXJ362" s="120"/>
      <c r="BXK362" s="120"/>
      <c r="BXL362" s="120"/>
      <c r="BXM362" s="120"/>
      <c r="BXN362" s="120"/>
      <c r="BXO362" s="120"/>
      <c r="BXP362" s="120"/>
      <c r="BXQ362" s="120"/>
      <c r="BXR362" s="120"/>
      <c r="BXS362" s="120"/>
      <c r="BXT362" s="120"/>
      <c r="BXU362" s="120"/>
      <c r="BXV362" s="120"/>
      <c r="BXW362" s="120"/>
      <c r="BXX362" s="120"/>
      <c r="BXY362" s="120"/>
      <c r="BXZ362" s="120"/>
      <c r="BYA362" s="120"/>
      <c r="BYB362" s="120"/>
      <c r="BYC362" s="120"/>
      <c r="BYD362" s="120"/>
      <c r="BYE362" s="120"/>
      <c r="BYF362" s="120"/>
      <c r="BYG362" s="120"/>
      <c r="BYH362" s="120"/>
      <c r="BYI362" s="120"/>
      <c r="BYJ362" s="120"/>
      <c r="BYK362" s="120"/>
      <c r="BYL362" s="120"/>
      <c r="BYM362" s="120"/>
      <c r="BYN362" s="120"/>
      <c r="BYO362" s="120"/>
      <c r="BYP362" s="120"/>
      <c r="BYQ362" s="120"/>
      <c r="BYR362" s="120"/>
      <c r="BYS362" s="120"/>
      <c r="BYT362" s="120"/>
      <c r="BYU362" s="120"/>
      <c r="BYV362" s="120"/>
      <c r="BYW362" s="120"/>
      <c r="BYX362" s="120"/>
      <c r="BYY362" s="120"/>
      <c r="BYZ362" s="120"/>
      <c r="BZA362" s="120"/>
      <c r="BZB362" s="120"/>
      <c r="BZC362" s="120"/>
      <c r="BZD362" s="120"/>
      <c r="BZE362" s="120"/>
      <c r="BZF362" s="120"/>
      <c r="BZG362" s="120"/>
      <c r="BZH362" s="120"/>
      <c r="BZI362" s="120"/>
      <c r="BZJ362" s="120"/>
      <c r="BZK362" s="120"/>
      <c r="BZL362" s="120"/>
      <c r="BZM362" s="120"/>
      <c r="BZN362" s="120"/>
      <c r="BZO362" s="120"/>
      <c r="BZP362" s="120"/>
      <c r="BZQ362" s="120"/>
      <c r="BZR362" s="120"/>
      <c r="BZS362" s="120"/>
      <c r="BZT362" s="120"/>
      <c r="BZU362" s="120"/>
      <c r="BZV362" s="120"/>
      <c r="BZW362" s="120"/>
      <c r="BZX362" s="120"/>
      <c r="BZY362" s="120"/>
      <c r="BZZ362" s="120"/>
      <c r="CAA362" s="120"/>
      <c r="CAB362" s="120"/>
      <c r="CAC362" s="120"/>
      <c r="CAD362" s="120"/>
      <c r="CAE362" s="120"/>
      <c r="CAF362" s="120"/>
      <c r="CAG362" s="120"/>
      <c r="CAH362" s="120"/>
      <c r="CAI362" s="120"/>
      <c r="CAJ362" s="120"/>
      <c r="CAK362" s="120"/>
      <c r="CAL362" s="120"/>
      <c r="CAM362" s="120"/>
      <c r="CAN362" s="120"/>
      <c r="CAO362" s="120"/>
      <c r="CAP362" s="120"/>
      <c r="CAQ362" s="120"/>
      <c r="CAR362" s="120"/>
      <c r="CAS362" s="120"/>
      <c r="CAT362" s="120"/>
      <c r="CAU362" s="120"/>
      <c r="CAV362" s="120"/>
      <c r="CAW362" s="120"/>
      <c r="CAX362" s="120"/>
      <c r="CAY362" s="120"/>
      <c r="CAZ362" s="120"/>
      <c r="CBA362" s="120"/>
      <c r="CBB362" s="120"/>
      <c r="CBC362" s="120"/>
      <c r="CBD362" s="120"/>
      <c r="CBE362" s="120"/>
      <c r="CBF362" s="120"/>
      <c r="CBG362" s="120"/>
      <c r="CBH362" s="120"/>
      <c r="CBI362" s="120"/>
      <c r="CBJ362" s="120"/>
      <c r="CBK362" s="120"/>
      <c r="CBL362" s="120"/>
      <c r="CBM362" s="120"/>
      <c r="CBN362" s="120"/>
      <c r="CBO362" s="120"/>
      <c r="CBP362" s="120"/>
      <c r="CBQ362" s="120"/>
      <c r="CBR362" s="120"/>
      <c r="CBS362" s="120"/>
      <c r="CBT362" s="120"/>
      <c r="CBU362" s="120"/>
      <c r="CBV362" s="120"/>
      <c r="CBW362" s="120"/>
      <c r="CBX362" s="120"/>
      <c r="CBY362" s="120"/>
      <c r="CBZ362" s="120"/>
      <c r="CCA362" s="120"/>
      <c r="CCB362" s="120"/>
      <c r="CCC362" s="120"/>
      <c r="CCD362" s="120"/>
      <c r="CCE362" s="120"/>
      <c r="CCF362" s="120"/>
      <c r="CCG362" s="120"/>
      <c r="CCH362" s="120"/>
      <c r="CCI362" s="120"/>
      <c r="CCJ362" s="120"/>
      <c r="CCK362" s="120"/>
      <c r="CCL362" s="120"/>
      <c r="CCM362" s="120"/>
      <c r="CCN362" s="120"/>
      <c r="CCO362" s="120"/>
      <c r="CCP362" s="120"/>
      <c r="CCQ362" s="120"/>
      <c r="CCR362" s="120"/>
      <c r="CCS362" s="120"/>
      <c r="CCT362" s="120"/>
      <c r="CCU362" s="120"/>
      <c r="CCV362" s="120"/>
      <c r="CCW362" s="120"/>
      <c r="CCX362" s="120"/>
      <c r="CCY362" s="120"/>
      <c r="CCZ362" s="120"/>
      <c r="CDA362" s="120"/>
      <c r="CDB362" s="120"/>
      <c r="CDC362" s="120"/>
      <c r="CDD362" s="120"/>
      <c r="CDE362" s="120"/>
      <c r="CDF362" s="120"/>
      <c r="CDG362" s="120"/>
      <c r="CDH362" s="120"/>
      <c r="CDI362" s="120"/>
      <c r="CDJ362" s="120"/>
      <c r="CDK362" s="120"/>
      <c r="CDL362" s="120"/>
      <c r="CDM362" s="120"/>
      <c r="CDN362" s="120"/>
      <c r="CDO362" s="120"/>
      <c r="CDP362" s="120"/>
      <c r="CDQ362" s="120"/>
      <c r="CDR362" s="120"/>
      <c r="CDS362" s="120"/>
      <c r="CDT362" s="120"/>
      <c r="CDU362" s="120"/>
      <c r="CDV362" s="120"/>
      <c r="CDW362" s="120"/>
      <c r="CDX362" s="120"/>
      <c r="CDY362" s="120"/>
      <c r="CDZ362" s="120"/>
      <c r="CEA362" s="120"/>
      <c r="CEB362" s="120"/>
      <c r="CEC362" s="120"/>
      <c r="CED362" s="120"/>
      <c r="CEE362" s="120"/>
      <c r="CEF362" s="120"/>
      <c r="CEG362" s="120"/>
      <c r="CEH362" s="120"/>
      <c r="CEI362" s="120"/>
      <c r="CEJ362" s="120"/>
      <c r="CEK362" s="120"/>
      <c r="CEL362" s="120"/>
      <c r="CEM362" s="120"/>
      <c r="CEN362" s="120"/>
      <c r="CEO362" s="120"/>
      <c r="CEP362" s="120"/>
      <c r="CEQ362" s="120"/>
      <c r="CER362" s="120"/>
      <c r="CES362" s="120"/>
      <c r="CET362" s="120"/>
      <c r="CEU362" s="120"/>
      <c r="CEV362" s="120"/>
      <c r="CEW362" s="120"/>
      <c r="CEX362" s="120"/>
      <c r="CEY362" s="120"/>
      <c r="CEZ362" s="120"/>
      <c r="CFA362" s="120"/>
      <c r="CFB362" s="120"/>
      <c r="CFC362" s="120"/>
      <c r="CFD362" s="120"/>
      <c r="CFE362" s="120"/>
      <c r="CFF362" s="120"/>
      <c r="CFG362" s="120"/>
      <c r="CFH362" s="120"/>
      <c r="CFI362" s="120"/>
      <c r="CFJ362" s="120"/>
      <c r="CFK362" s="120"/>
      <c r="CFL362" s="120"/>
      <c r="CFM362" s="120"/>
      <c r="CFN362" s="120"/>
      <c r="CFO362" s="120"/>
      <c r="CFP362" s="120"/>
      <c r="CFQ362" s="120"/>
      <c r="CFR362" s="120"/>
      <c r="CFS362" s="120"/>
      <c r="CFT362" s="120"/>
      <c r="CFU362" s="120"/>
      <c r="CFV362" s="120"/>
      <c r="CFW362" s="120"/>
      <c r="CFX362" s="120"/>
      <c r="CFY362" s="120"/>
      <c r="CFZ362" s="120"/>
      <c r="CGA362" s="120"/>
      <c r="CGB362" s="120"/>
      <c r="CGC362" s="120"/>
      <c r="CGD362" s="120"/>
      <c r="CGE362" s="120"/>
      <c r="CGF362" s="120"/>
      <c r="CGG362" s="120"/>
      <c r="CGH362" s="120"/>
      <c r="CGI362" s="120"/>
      <c r="CGJ362" s="120"/>
      <c r="CGK362" s="120"/>
      <c r="CGL362" s="120"/>
      <c r="CGM362" s="120"/>
      <c r="CGN362" s="120"/>
      <c r="CGO362" s="120"/>
      <c r="CGP362" s="120"/>
      <c r="CGQ362" s="120"/>
      <c r="CGR362" s="120"/>
      <c r="CGS362" s="120"/>
      <c r="CGT362" s="120"/>
      <c r="CGU362" s="120"/>
      <c r="CGV362" s="120"/>
      <c r="CGW362" s="120"/>
      <c r="CGX362" s="120"/>
      <c r="CGY362" s="120"/>
      <c r="CGZ362" s="120"/>
      <c r="CHA362" s="120"/>
      <c r="CHB362" s="120"/>
      <c r="CHC362" s="120"/>
      <c r="CHD362" s="120"/>
      <c r="CHE362" s="120"/>
      <c r="CHF362" s="120"/>
      <c r="CHG362" s="120"/>
      <c r="CHH362" s="120"/>
      <c r="CHI362" s="120"/>
      <c r="CHJ362" s="120"/>
      <c r="CHK362" s="120"/>
      <c r="CHL362" s="120"/>
      <c r="CHM362" s="120"/>
      <c r="CHN362" s="120"/>
      <c r="CHO362" s="120"/>
      <c r="CHP362" s="120"/>
      <c r="CHQ362" s="120"/>
      <c r="CHR362" s="120"/>
      <c r="CHS362" s="120"/>
      <c r="CHT362" s="120"/>
      <c r="CHU362" s="120"/>
      <c r="CHV362" s="120"/>
      <c r="CHW362" s="120"/>
      <c r="CHX362" s="120"/>
      <c r="CHY362" s="120"/>
      <c r="CHZ362" s="120"/>
      <c r="CIA362" s="120"/>
      <c r="CIB362" s="120"/>
      <c r="CIC362" s="120"/>
      <c r="CID362" s="120"/>
      <c r="CIE362" s="120"/>
      <c r="CIF362" s="120"/>
      <c r="CIG362" s="120"/>
      <c r="CIH362" s="120"/>
      <c r="CII362" s="120"/>
      <c r="CIJ362" s="120"/>
      <c r="CIK362" s="120"/>
      <c r="CIL362" s="120"/>
      <c r="CIM362" s="120"/>
      <c r="CIN362" s="120"/>
      <c r="CIO362" s="120"/>
      <c r="CIP362" s="120"/>
      <c r="CIQ362" s="120"/>
      <c r="CIR362" s="120"/>
      <c r="CIS362" s="120"/>
      <c r="CIT362" s="120"/>
      <c r="CIU362" s="120"/>
      <c r="CIV362" s="120"/>
      <c r="CIW362" s="120"/>
      <c r="CIX362" s="120"/>
      <c r="CIY362" s="120"/>
      <c r="CIZ362" s="120"/>
      <c r="CJA362" s="120"/>
      <c r="CJB362" s="120"/>
      <c r="CJC362" s="120"/>
      <c r="CJD362" s="120"/>
      <c r="CJE362" s="120"/>
      <c r="CJF362" s="120"/>
      <c r="CJG362" s="120"/>
      <c r="CJH362" s="120"/>
      <c r="CJI362" s="120"/>
      <c r="CJJ362" s="120"/>
      <c r="CJK362" s="120"/>
      <c r="CJL362" s="120"/>
      <c r="CJM362" s="120"/>
      <c r="CJN362" s="120"/>
      <c r="CJO362" s="120"/>
      <c r="CJP362" s="120"/>
      <c r="CJQ362" s="120"/>
      <c r="CJR362" s="120"/>
      <c r="CJS362" s="120"/>
      <c r="CJT362" s="120"/>
      <c r="CJU362" s="120"/>
      <c r="CJV362" s="120"/>
      <c r="CJW362" s="120"/>
      <c r="CJX362" s="120"/>
      <c r="CJY362" s="120"/>
      <c r="CJZ362" s="120"/>
      <c r="CKA362" s="120"/>
      <c r="CKB362" s="120"/>
      <c r="CKC362" s="120"/>
      <c r="CKD362" s="120"/>
      <c r="CKE362" s="120"/>
      <c r="CKF362" s="120"/>
      <c r="CKG362" s="120"/>
      <c r="CKH362" s="120"/>
      <c r="CKI362" s="120"/>
      <c r="CKJ362" s="120"/>
      <c r="CKK362" s="120"/>
      <c r="CKL362" s="120"/>
      <c r="CKM362" s="120"/>
      <c r="CKN362" s="120"/>
      <c r="CKO362" s="120"/>
      <c r="CKP362" s="120"/>
      <c r="CKQ362" s="120"/>
      <c r="CKR362" s="120"/>
      <c r="CKS362" s="120"/>
      <c r="CKT362" s="120"/>
      <c r="CKU362" s="120"/>
      <c r="CKV362" s="120"/>
      <c r="CKW362" s="120"/>
      <c r="CKX362" s="120"/>
      <c r="CKY362" s="120"/>
      <c r="CKZ362" s="120"/>
      <c r="CLA362" s="120"/>
      <c r="CLB362" s="120"/>
      <c r="CLC362" s="120"/>
      <c r="CLD362" s="120"/>
      <c r="CLE362" s="120"/>
      <c r="CLF362" s="120"/>
      <c r="CLG362" s="120"/>
      <c r="CLH362" s="120"/>
      <c r="CLI362" s="120"/>
      <c r="CLJ362" s="120"/>
      <c r="CLK362" s="120"/>
      <c r="CLL362" s="120"/>
      <c r="CLM362" s="120"/>
      <c r="CLN362" s="120"/>
      <c r="CLO362" s="120"/>
      <c r="CLP362" s="120"/>
      <c r="CLQ362" s="120"/>
      <c r="CLR362" s="120"/>
      <c r="CLS362" s="120"/>
      <c r="CLT362" s="120"/>
      <c r="CLU362" s="120"/>
      <c r="CLV362" s="120"/>
      <c r="CLW362" s="120"/>
      <c r="CLX362" s="120"/>
      <c r="CLY362" s="120"/>
      <c r="CLZ362" s="120"/>
      <c r="CMA362" s="120"/>
      <c r="CMB362" s="120"/>
      <c r="CMC362" s="120"/>
      <c r="CMD362" s="120"/>
      <c r="CME362" s="120"/>
      <c r="CMF362" s="120"/>
      <c r="CMG362" s="120"/>
      <c r="CMH362" s="120"/>
      <c r="CMI362" s="120"/>
      <c r="CMJ362" s="120"/>
      <c r="CMK362" s="120"/>
      <c r="CML362" s="120"/>
      <c r="CMM362" s="120"/>
      <c r="CMN362" s="120"/>
      <c r="CMO362" s="120"/>
      <c r="CMP362" s="120"/>
      <c r="CMQ362" s="120"/>
      <c r="CMR362" s="120"/>
      <c r="CMS362" s="120"/>
      <c r="CMT362" s="120"/>
      <c r="CMU362" s="120"/>
      <c r="CMV362" s="120"/>
      <c r="CMW362" s="120"/>
      <c r="CMX362" s="120"/>
      <c r="CMY362" s="120"/>
      <c r="CMZ362" s="120"/>
      <c r="CNA362" s="120"/>
      <c r="CNB362" s="120"/>
      <c r="CNC362" s="120"/>
      <c r="CND362" s="120"/>
      <c r="CNE362" s="120"/>
      <c r="CNF362" s="120"/>
      <c r="CNG362" s="120"/>
      <c r="CNH362" s="120"/>
      <c r="CNI362" s="120"/>
      <c r="CNJ362" s="120"/>
      <c r="CNK362" s="120"/>
      <c r="CNL362" s="120"/>
      <c r="CNM362" s="120"/>
      <c r="CNN362" s="120"/>
      <c r="CNO362" s="120"/>
      <c r="CNP362" s="120"/>
      <c r="CNQ362" s="120"/>
      <c r="CNR362" s="120"/>
      <c r="CNS362" s="120"/>
      <c r="CNT362" s="120"/>
      <c r="CNU362" s="120"/>
      <c r="CNV362" s="120"/>
      <c r="CNW362" s="120"/>
      <c r="CNX362" s="120"/>
      <c r="CNY362" s="120"/>
      <c r="CNZ362" s="120"/>
      <c r="COA362" s="120"/>
      <c r="COB362" s="120"/>
      <c r="COC362" s="120"/>
      <c r="COD362" s="120"/>
      <c r="COE362" s="120"/>
      <c r="COF362" s="120"/>
      <c r="COG362" s="120"/>
      <c r="COH362" s="120"/>
      <c r="COI362" s="120"/>
      <c r="COJ362" s="120"/>
      <c r="COK362" s="120"/>
      <c r="COL362" s="120"/>
      <c r="COM362" s="120"/>
      <c r="CON362" s="120"/>
      <c r="COO362" s="120"/>
      <c r="COP362" s="120"/>
      <c r="COQ362" s="120"/>
      <c r="COR362" s="120"/>
      <c r="COS362" s="120"/>
      <c r="COT362" s="120"/>
      <c r="COU362" s="120"/>
      <c r="COV362" s="120"/>
      <c r="COW362" s="120"/>
      <c r="COX362" s="120"/>
      <c r="COY362" s="120"/>
      <c r="COZ362" s="120"/>
      <c r="CPA362" s="120"/>
      <c r="CPB362" s="120"/>
      <c r="CPC362" s="120"/>
      <c r="CPD362" s="120"/>
      <c r="CPE362" s="120"/>
      <c r="CPF362" s="120"/>
      <c r="CPG362" s="120"/>
      <c r="CPH362" s="120"/>
      <c r="CPI362" s="120"/>
      <c r="CPJ362" s="120"/>
      <c r="CPK362" s="120"/>
      <c r="CPL362" s="120"/>
      <c r="CPM362" s="120"/>
      <c r="CPN362" s="120"/>
      <c r="CPO362" s="120"/>
      <c r="CPP362" s="120"/>
      <c r="CPQ362" s="120"/>
      <c r="CPR362" s="120"/>
      <c r="CPS362" s="120"/>
      <c r="CPT362" s="120"/>
      <c r="CPU362" s="120"/>
      <c r="CPV362" s="120"/>
      <c r="CPW362" s="120"/>
      <c r="CPX362" s="120"/>
      <c r="CPY362" s="120"/>
      <c r="CPZ362" s="120"/>
      <c r="CQA362" s="120"/>
      <c r="CQB362" s="120"/>
      <c r="CQC362" s="120"/>
      <c r="CQD362" s="120"/>
      <c r="CQE362" s="120"/>
      <c r="CQF362" s="120"/>
      <c r="CQG362" s="120"/>
      <c r="CQH362" s="120"/>
      <c r="CQI362" s="120"/>
      <c r="CQJ362" s="120"/>
      <c r="CQK362" s="120"/>
      <c r="CQL362" s="120"/>
      <c r="CQM362" s="120"/>
      <c r="CQN362" s="120"/>
      <c r="CQO362" s="120"/>
      <c r="CQP362" s="120"/>
      <c r="CQQ362" s="120"/>
      <c r="CQR362" s="120"/>
      <c r="CQS362" s="120"/>
      <c r="CQT362" s="120"/>
      <c r="CQU362" s="120"/>
      <c r="CQV362" s="120"/>
      <c r="CQW362" s="120"/>
      <c r="CQX362" s="120"/>
      <c r="CQY362" s="120"/>
      <c r="CQZ362" s="120"/>
      <c r="CRA362" s="120"/>
      <c r="CRB362" s="120"/>
      <c r="CRC362" s="120"/>
      <c r="CRD362" s="120"/>
      <c r="CRE362" s="120"/>
      <c r="CRF362" s="120"/>
      <c r="CRG362" s="120"/>
      <c r="CRH362" s="120"/>
      <c r="CRI362" s="120"/>
      <c r="CRJ362" s="120"/>
      <c r="CRK362" s="120"/>
      <c r="CRL362" s="120"/>
      <c r="CRM362" s="120"/>
      <c r="CRN362" s="120"/>
      <c r="CRO362" s="120"/>
      <c r="CRP362" s="120"/>
      <c r="CRQ362" s="120"/>
      <c r="CRR362" s="120"/>
      <c r="CRS362" s="120"/>
      <c r="CRT362" s="120"/>
      <c r="CRU362" s="120"/>
      <c r="CRV362" s="120"/>
      <c r="CRW362" s="120"/>
      <c r="CRX362" s="120"/>
      <c r="CRY362" s="120"/>
      <c r="CRZ362" s="120"/>
      <c r="CSA362" s="120"/>
      <c r="CSB362" s="120"/>
      <c r="CSC362" s="120"/>
      <c r="CSD362" s="120"/>
      <c r="CSE362" s="120"/>
      <c r="CSF362" s="120"/>
      <c r="CSG362" s="120"/>
      <c r="CSH362" s="120"/>
      <c r="CSI362" s="120"/>
      <c r="CSJ362" s="120"/>
      <c r="CSK362" s="120"/>
      <c r="CSL362" s="120"/>
      <c r="CSM362" s="120"/>
      <c r="CSN362" s="120"/>
      <c r="CSO362" s="120"/>
      <c r="CSP362" s="120"/>
      <c r="CSQ362" s="120"/>
      <c r="CSR362" s="120"/>
      <c r="CSS362" s="120"/>
      <c r="CST362" s="120"/>
      <c r="CSU362" s="120"/>
      <c r="CSV362" s="120"/>
      <c r="CSW362" s="120"/>
      <c r="CSX362" s="120"/>
      <c r="CSY362" s="120"/>
      <c r="CSZ362" s="120"/>
      <c r="CTA362" s="120"/>
      <c r="CTB362" s="120"/>
      <c r="CTC362" s="120"/>
      <c r="CTD362" s="120"/>
      <c r="CTE362" s="120"/>
      <c r="CTF362" s="120"/>
      <c r="CTG362" s="120"/>
      <c r="CTH362" s="120"/>
      <c r="CTI362" s="120"/>
      <c r="CTJ362" s="120"/>
      <c r="CTK362" s="120"/>
      <c r="CTL362" s="120"/>
      <c r="CTM362" s="120"/>
      <c r="CTN362" s="120"/>
      <c r="CTO362" s="120"/>
      <c r="CTP362" s="120"/>
      <c r="CTQ362" s="120"/>
      <c r="CTR362" s="120"/>
      <c r="CTS362" s="120"/>
      <c r="CTT362" s="120"/>
      <c r="CTU362" s="120"/>
      <c r="CTV362" s="120"/>
      <c r="CTW362" s="120"/>
      <c r="CTX362" s="120"/>
      <c r="CTY362" s="120"/>
      <c r="CTZ362" s="120"/>
      <c r="CUA362" s="120"/>
      <c r="CUB362" s="120"/>
      <c r="CUC362" s="120"/>
      <c r="CUD362" s="120"/>
      <c r="CUE362" s="120"/>
      <c r="CUF362" s="120"/>
      <c r="CUG362" s="120"/>
      <c r="CUH362" s="120"/>
      <c r="CUI362" s="120"/>
      <c r="CUJ362" s="120"/>
      <c r="CUK362" s="120"/>
      <c r="CUL362" s="120"/>
      <c r="CUM362" s="120"/>
      <c r="CUN362" s="120"/>
      <c r="CUO362" s="120"/>
      <c r="CUP362" s="120"/>
      <c r="CUQ362" s="120"/>
      <c r="CUR362" s="120"/>
      <c r="CUS362" s="120"/>
      <c r="CUT362" s="120"/>
      <c r="CUU362" s="120"/>
      <c r="CUV362" s="120"/>
      <c r="CUW362" s="120"/>
      <c r="CUX362" s="120"/>
      <c r="CUY362" s="120"/>
      <c r="CUZ362" s="120"/>
      <c r="CVA362" s="120"/>
      <c r="CVB362" s="120"/>
      <c r="CVC362" s="120"/>
      <c r="CVD362" s="120"/>
      <c r="CVE362" s="120"/>
      <c r="CVF362" s="120"/>
      <c r="CVG362" s="120"/>
      <c r="CVH362" s="120"/>
      <c r="CVI362" s="120"/>
      <c r="CVJ362" s="120"/>
      <c r="CVK362" s="120"/>
      <c r="CVL362" s="120"/>
      <c r="CVM362" s="120"/>
      <c r="CVN362" s="120"/>
      <c r="CVO362" s="120"/>
      <c r="CVP362" s="120"/>
      <c r="CVQ362" s="120"/>
      <c r="CVR362" s="120"/>
      <c r="CVS362" s="120"/>
      <c r="CVT362" s="120"/>
      <c r="CVU362" s="120"/>
      <c r="CVV362" s="120"/>
      <c r="CVW362" s="120"/>
      <c r="CVX362" s="120"/>
      <c r="CVY362" s="120"/>
      <c r="CVZ362" s="120"/>
      <c r="CWA362" s="120"/>
      <c r="CWB362" s="120"/>
      <c r="CWC362" s="120"/>
      <c r="CWD362" s="120"/>
      <c r="CWE362" s="120"/>
      <c r="CWF362" s="120"/>
      <c r="CWG362" s="120"/>
      <c r="CWH362" s="120"/>
      <c r="CWI362" s="120"/>
      <c r="CWJ362" s="120"/>
      <c r="CWK362" s="120"/>
      <c r="CWL362" s="120"/>
      <c r="CWM362" s="120"/>
      <c r="CWN362" s="120"/>
      <c r="CWO362" s="120"/>
      <c r="CWP362" s="120"/>
      <c r="CWQ362" s="120"/>
      <c r="CWR362" s="120"/>
      <c r="CWS362" s="120"/>
      <c r="CWT362" s="120"/>
      <c r="CWU362" s="120"/>
      <c r="CWV362" s="120"/>
      <c r="CWW362" s="120"/>
      <c r="CWX362" s="120"/>
      <c r="CWY362" s="120"/>
      <c r="CWZ362" s="120"/>
      <c r="CXA362" s="120"/>
      <c r="CXB362" s="120"/>
      <c r="CXC362" s="120"/>
      <c r="CXD362" s="120"/>
      <c r="CXE362" s="120"/>
      <c r="CXF362" s="120"/>
      <c r="CXG362" s="120"/>
      <c r="CXH362" s="120"/>
      <c r="CXI362" s="120"/>
      <c r="CXJ362" s="120"/>
      <c r="CXK362" s="120"/>
      <c r="CXL362" s="120"/>
      <c r="CXM362" s="120"/>
      <c r="CXN362" s="120"/>
      <c r="CXO362" s="120"/>
      <c r="CXP362" s="120"/>
      <c r="CXQ362" s="120"/>
      <c r="CXR362" s="120"/>
      <c r="CXS362" s="120"/>
      <c r="CXT362" s="120"/>
      <c r="CXU362" s="120"/>
      <c r="CXV362" s="120"/>
      <c r="CXW362" s="120"/>
      <c r="CXX362" s="120"/>
      <c r="CXY362" s="120"/>
      <c r="CXZ362" s="120"/>
      <c r="CYA362" s="120"/>
      <c r="CYB362" s="120"/>
      <c r="CYC362" s="120"/>
      <c r="CYD362" s="120"/>
      <c r="CYE362" s="120"/>
      <c r="CYF362" s="120"/>
      <c r="CYG362" s="120"/>
      <c r="CYH362" s="120"/>
      <c r="CYI362" s="120"/>
      <c r="CYJ362" s="120"/>
      <c r="CYK362" s="120"/>
      <c r="CYL362" s="120"/>
      <c r="CYM362" s="120"/>
      <c r="CYN362" s="120"/>
      <c r="CYO362" s="120"/>
      <c r="CYP362" s="120"/>
      <c r="CYQ362" s="120"/>
      <c r="CYR362" s="120"/>
      <c r="CYS362" s="120"/>
      <c r="CYT362" s="120"/>
      <c r="CYU362" s="120"/>
      <c r="CYV362" s="120"/>
      <c r="CYW362" s="120"/>
      <c r="CYX362" s="120"/>
      <c r="CYY362" s="120"/>
      <c r="CYZ362" s="120"/>
      <c r="CZA362" s="120"/>
      <c r="CZB362" s="120"/>
      <c r="CZC362" s="120"/>
      <c r="CZD362" s="120"/>
      <c r="CZE362" s="120"/>
      <c r="CZF362" s="120"/>
      <c r="CZG362" s="120"/>
      <c r="CZH362" s="120"/>
      <c r="CZI362" s="120"/>
      <c r="CZJ362" s="120"/>
      <c r="CZK362" s="120"/>
      <c r="CZL362" s="120"/>
      <c r="CZM362" s="120"/>
      <c r="CZN362" s="120"/>
      <c r="CZO362" s="120"/>
      <c r="CZP362" s="120"/>
      <c r="CZQ362" s="120"/>
      <c r="CZR362" s="120"/>
      <c r="CZS362" s="120"/>
      <c r="CZT362" s="120"/>
      <c r="CZU362" s="120"/>
      <c r="CZV362" s="120"/>
      <c r="CZW362" s="120"/>
      <c r="CZX362" s="120"/>
      <c r="CZY362" s="120"/>
      <c r="CZZ362" s="120"/>
      <c r="DAA362" s="120"/>
      <c r="DAB362" s="120"/>
      <c r="DAC362" s="120"/>
      <c r="DAD362" s="120"/>
      <c r="DAE362" s="120"/>
      <c r="DAF362" s="120"/>
      <c r="DAG362" s="120"/>
      <c r="DAH362" s="120"/>
      <c r="DAI362" s="120"/>
      <c r="DAJ362" s="120"/>
      <c r="DAK362" s="120"/>
      <c r="DAL362" s="120"/>
      <c r="DAM362" s="120"/>
      <c r="DAN362" s="120"/>
      <c r="DAO362" s="120"/>
      <c r="DAP362" s="120"/>
      <c r="DAQ362" s="120"/>
      <c r="DAR362" s="120"/>
      <c r="DAS362" s="120"/>
      <c r="DAT362" s="120"/>
      <c r="DAU362" s="120"/>
      <c r="DAV362" s="120"/>
      <c r="DAW362" s="120"/>
      <c r="DAX362" s="120"/>
      <c r="DAY362" s="120"/>
      <c r="DAZ362" s="120"/>
      <c r="DBA362" s="120"/>
      <c r="DBB362" s="120"/>
      <c r="DBC362" s="120"/>
      <c r="DBD362" s="120"/>
      <c r="DBE362" s="120"/>
      <c r="DBF362" s="120"/>
      <c r="DBG362" s="120"/>
      <c r="DBH362" s="120"/>
      <c r="DBI362" s="120"/>
      <c r="DBJ362" s="120"/>
      <c r="DBK362" s="120"/>
      <c r="DBL362" s="120"/>
      <c r="DBM362" s="120"/>
      <c r="DBN362" s="120"/>
      <c r="DBO362" s="120"/>
      <c r="DBP362" s="120"/>
      <c r="DBQ362" s="120"/>
      <c r="DBR362" s="120"/>
      <c r="DBS362" s="120"/>
      <c r="DBT362" s="120"/>
      <c r="DBU362" s="120"/>
      <c r="DBV362" s="120"/>
      <c r="DBW362" s="120"/>
      <c r="DBX362" s="120"/>
      <c r="DBY362" s="120"/>
      <c r="DBZ362" s="120"/>
      <c r="DCA362" s="120"/>
      <c r="DCB362" s="120"/>
      <c r="DCC362" s="120"/>
      <c r="DCD362" s="120"/>
      <c r="DCE362" s="120"/>
      <c r="DCF362" s="120"/>
      <c r="DCG362" s="120"/>
      <c r="DCH362" s="120"/>
      <c r="DCI362" s="120"/>
      <c r="DCJ362" s="120"/>
      <c r="DCK362" s="120"/>
      <c r="DCL362" s="120"/>
      <c r="DCM362" s="120"/>
      <c r="DCN362" s="120"/>
      <c r="DCO362" s="120"/>
      <c r="DCP362" s="120"/>
      <c r="DCQ362" s="120"/>
      <c r="DCR362" s="120"/>
      <c r="DCS362" s="120"/>
      <c r="DCT362" s="120"/>
      <c r="DCU362" s="120"/>
      <c r="DCV362" s="120"/>
      <c r="DCW362" s="120"/>
      <c r="DCX362" s="120"/>
      <c r="DCY362" s="120"/>
      <c r="DCZ362" s="120"/>
      <c r="DDA362" s="120"/>
      <c r="DDB362" s="120"/>
      <c r="DDC362" s="120"/>
      <c r="DDD362" s="120"/>
      <c r="DDE362" s="120"/>
      <c r="DDF362" s="120"/>
      <c r="DDG362" s="120"/>
      <c r="DDH362" s="120"/>
      <c r="DDI362" s="120"/>
      <c r="DDJ362" s="120"/>
      <c r="DDK362" s="120"/>
      <c r="DDL362" s="120"/>
      <c r="DDM362" s="120"/>
      <c r="DDN362" s="120"/>
      <c r="DDO362" s="120"/>
      <c r="DDP362" s="120"/>
      <c r="DDQ362" s="120"/>
      <c r="DDR362" s="120"/>
      <c r="DDS362" s="120"/>
      <c r="DDT362" s="120"/>
      <c r="DDU362" s="120"/>
      <c r="DDV362" s="120"/>
      <c r="DDW362" s="120"/>
      <c r="DDX362" s="120"/>
      <c r="DDY362" s="120"/>
      <c r="DDZ362" s="120"/>
      <c r="DEA362" s="120"/>
      <c r="DEB362" s="120"/>
      <c r="DEC362" s="120"/>
      <c r="DED362" s="120"/>
      <c r="DEE362" s="120"/>
      <c r="DEF362" s="120"/>
      <c r="DEG362" s="120"/>
      <c r="DEH362" s="120"/>
      <c r="DEI362" s="120"/>
      <c r="DEJ362" s="120"/>
      <c r="DEK362" s="120"/>
      <c r="DEL362" s="120"/>
      <c r="DEM362" s="120"/>
      <c r="DEN362" s="120"/>
      <c r="DEO362" s="120"/>
      <c r="DEP362" s="120"/>
      <c r="DEQ362" s="120"/>
      <c r="DER362" s="120"/>
      <c r="DES362" s="120"/>
      <c r="DET362" s="120"/>
      <c r="DEU362" s="120"/>
      <c r="DEV362" s="120"/>
      <c r="DEW362" s="120"/>
      <c r="DEX362" s="120"/>
      <c r="DEY362" s="120"/>
      <c r="DEZ362" s="120"/>
      <c r="DFA362" s="120"/>
      <c r="DFB362" s="120"/>
      <c r="DFC362" s="120"/>
      <c r="DFD362" s="120"/>
      <c r="DFE362" s="120"/>
      <c r="DFF362" s="120"/>
      <c r="DFG362" s="120"/>
      <c r="DFH362" s="120"/>
      <c r="DFI362" s="120"/>
      <c r="DFJ362" s="120"/>
      <c r="DFK362" s="120"/>
      <c r="DFL362" s="120"/>
      <c r="DFM362" s="120"/>
      <c r="DFN362" s="120"/>
      <c r="DFO362" s="120"/>
      <c r="DFP362" s="120"/>
      <c r="DFQ362" s="120"/>
      <c r="DFR362" s="120"/>
      <c r="DFS362" s="120"/>
      <c r="DFT362" s="120"/>
      <c r="DFU362" s="120"/>
      <c r="DFV362" s="120"/>
      <c r="DFW362" s="120"/>
      <c r="DFX362" s="120"/>
      <c r="DFY362" s="120"/>
      <c r="DFZ362" s="120"/>
      <c r="DGA362" s="120"/>
      <c r="DGB362" s="120"/>
      <c r="DGC362" s="120"/>
      <c r="DGD362" s="120"/>
      <c r="DGE362" s="120"/>
      <c r="DGF362" s="120"/>
      <c r="DGG362" s="120"/>
      <c r="DGH362" s="120"/>
      <c r="DGI362" s="120"/>
      <c r="DGJ362" s="120"/>
      <c r="DGK362" s="120"/>
      <c r="DGL362" s="120"/>
      <c r="DGM362" s="120"/>
      <c r="DGN362" s="120"/>
      <c r="DGO362" s="120"/>
      <c r="DGP362" s="120"/>
      <c r="DGQ362" s="120"/>
      <c r="DGR362" s="120"/>
      <c r="DGS362" s="120"/>
      <c r="DGT362" s="120"/>
      <c r="DGU362" s="120"/>
      <c r="DGV362" s="120"/>
      <c r="DGW362" s="120"/>
      <c r="DGX362" s="120"/>
      <c r="DGY362" s="120"/>
      <c r="DGZ362" s="120"/>
      <c r="DHA362" s="120"/>
      <c r="DHB362" s="120"/>
      <c r="DHC362" s="120"/>
      <c r="DHD362" s="120"/>
      <c r="DHE362" s="120"/>
      <c r="DHF362" s="120"/>
      <c r="DHG362" s="120"/>
      <c r="DHH362" s="120"/>
      <c r="DHI362" s="120"/>
      <c r="DHJ362" s="120"/>
      <c r="DHK362" s="120"/>
      <c r="DHL362" s="120"/>
      <c r="DHM362" s="120"/>
      <c r="DHN362" s="120"/>
      <c r="DHO362" s="120"/>
      <c r="DHP362" s="120"/>
      <c r="DHQ362" s="120"/>
      <c r="DHR362" s="120"/>
      <c r="DHS362" s="120"/>
      <c r="DHT362" s="120"/>
      <c r="DHU362" s="120"/>
      <c r="DHV362" s="120"/>
      <c r="DHW362" s="120"/>
      <c r="DHX362" s="120"/>
      <c r="DHY362" s="120"/>
      <c r="DHZ362" s="120"/>
      <c r="DIA362" s="120"/>
      <c r="DIB362" s="120"/>
      <c r="DIC362" s="120"/>
      <c r="DID362" s="120"/>
      <c r="DIE362" s="120"/>
      <c r="DIF362" s="120"/>
      <c r="DIG362" s="120"/>
      <c r="DIH362" s="120"/>
      <c r="DII362" s="120"/>
      <c r="DIJ362" s="120"/>
      <c r="DIK362" s="120"/>
      <c r="DIL362" s="120"/>
      <c r="DIM362" s="120"/>
      <c r="DIN362" s="120"/>
      <c r="DIO362" s="120"/>
      <c r="DIP362" s="120"/>
      <c r="DIQ362" s="120"/>
      <c r="DIR362" s="120"/>
      <c r="DIS362" s="120"/>
      <c r="DIT362" s="120"/>
      <c r="DIU362" s="120"/>
      <c r="DIV362" s="120"/>
      <c r="DIW362" s="120"/>
      <c r="DIX362" s="120"/>
      <c r="DIY362" s="120"/>
      <c r="DIZ362" s="120"/>
      <c r="DJA362" s="120"/>
      <c r="DJB362" s="120"/>
      <c r="DJC362" s="120"/>
      <c r="DJD362" s="120"/>
      <c r="DJE362" s="120"/>
      <c r="DJF362" s="120"/>
      <c r="DJG362" s="120"/>
      <c r="DJH362" s="120"/>
      <c r="DJI362" s="120"/>
      <c r="DJJ362" s="120"/>
      <c r="DJK362" s="120"/>
      <c r="DJL362" s="120"/>
      <c r="DJM362" s="120"/>
      <c r="DJN362" s="120"/>
      <c r="DJO362" s="120"/>
      <c r="DJP362" s="120"/>
      <c r="DJQ362" s="120"/>
      <c r="DJR362" s="120"/>
      <c r="DJS362" s="120"/>
      <c r="DJT362" s="120"/>
      <c r="DJU362" s="120"/>
      <c r="DJV362" s="120"/>
      <c r="DJW362" s="120"/>
      <c r="DJX362" s="120"/>
      <c r="DJY362" s="120"/>
      <c r="DJZ362" s="120"/>
      <c r="DKA362" s="120"/>
      <c r="DKB362" s="120"/>
      <c r="DKC362" s="120"/>
      <c r="DKD362" s="120"/>
      <c r="DKE362" s="120"/>
      <c r="DKF362" s="120"/>
      <c r="DKG362" s="120"/>
      <c r="DKH362" s="120"/>
      <c r="DKI362" s="120"/>
      <c r="DKJ362" s="120"/>
      <c r="DKK362" s="120"/>
      <c r="DKL362" s="120"/>
      <c r="DKM362" s="120"/>
      <c r="DKN362" s="120"/>
      <c r="DKO362" s="120"/>
      <c r="DKP362" s="120"/>
      <c r="DKQ362" s="120"/>
      <c r="DKR362" s="120"/>
      <c r="DKS362" s="120"/>
      <c r="DKT362" s="120"/>
      <c r="DKU362" s="120"/>
      <c r="DKV362" s="120"/>
      <c r="DKW362" s="120"/>
      <c r="DKX362" s="120"/>
      <c r="DKY362" s="120"/>
      <c r="DKZ362" s="120"/>
      <c r="DLA362" s="120"/>
      <c r="DLB362" s="120"/>
      <c r="DLC362" s="120"/>
      <c r="DLD362" s="120"/>
      <c r="DLE362" s="120"/>
      <c r="DLF362" s="120"/>
      <c r="DLG362" s="120"/>
      <c r="DLH362" s="120"/>
      <c r="DLI362" s="120"/>
      <c r="DLJ362" s="120"/>
      <c r="DLK362" s="120"/>
      <c r="DLL362" s="120"/>
      <c r="DLM362" s="120"/>
      <c r="DLN362" s="120"/>
      <c r="DLO362" s="120"/>
      <c r="DLP362" s="120"/>
      <c r="DLQ362" s="120"/>
      <c r="DLR362" s="120"/>
      <c r="DLS362" s="120"/>
      <c r="DLT362" s="120"/>
      <c r="DLU362" s="120"/>
      <c r="DLV362" s="120"/>
      <c r="DLW362" s="120"/>
      <c r="DLX362" s="120"/>
      <c r="DLY362" s="120"/>
      <c r="DLZ362" s="120"/>
      <c r="DMA362" s="120"/>
      <c r="DMB362" s="120"/>
      <c r="DMC362" s="120"/>
      <c r="DMD362" s="120"/>
      <c r="DME362" s="120"/>
      <c r="DMF362" s="120"/>
      <c r="DMG362" s="120"/>
      <c r="DMH362" s="120"/>
      <c r="DMI362" s="120"/>
      <c r="DMJ362" s="120"/>
      <c r="DMK362" s="120"/>
      <c r="DML362" s="120"/>
      <c r="DMM362" s="120"/>
      <c r="DMN362" s="120"/>
      <c r="DMO362" s="120"/>
      <c r="DMP362" s="120"/>
      <c r="DMQ362" s="120"/>
      <c r="DMR362" s="120"/>
      <c r="DMS362" s="120"/>
      <c r="DMT362" s="120"/>
      <c r="DMU362" s="120"/>
      <c r="DMV362" s="120"/>
      <c r="DMW362" s="120"/>
      <c r="DMX362" s="120"/>
      <c r="DMY362" s="120"/>
      <c r="DMZ362" s="120"/>
      <c r="DNA362" s="120"/>
      <c r="DNB362" s="120"/>
      <c r="DNC362" s="120"/>
      <c r="DND362" s="120"/>
      <c r="DNE362" s="120"/>
      <c r="DNF362" s="120"/>
      <c r="DNG362" s="120"/>
      <c r="DNH362" s="120"/>
      <c r="DNI362" s="120"/>
      <c r="DNJ362" s="120"/>
      <c r="DNK362" s="120"/>
      <c r="DNL362" s="120"/>
      <c r="DNM362" s="120"/>
      <c r="DNN362" s="120"/>
      <c r="DNO362" s="120"/>
      <c r="DNP362" s="120"/>
      <c r="DNQ362" s="120"/>
      <c r="DNR362" s="120"/>
      <c r="DNS362" s="120"/>
      <c r="DNT362" s="120"/>
      <c r="DNU362" s="120"/>
      <c r="DNV362" s="120"/>
      <c r="DNW362" s="120"/>
      <c r="DNX362" s="120"/>
      <c r="DNY362" s="120"/>
      <c r="DNZ362" s="120"/>
      <c r="DOA362" s="120"/>
      <c r="DOB362" s="120"/>
      <c r="DOC362" s="120"/>
      <c r="DOD362" s="120"/>
      <c r="DOE362" s="120"/>
      <c r="DOF362" s="120"/>
      <c r="DOG362" s="120"/>
      <c r="DOH362" s="120"/>
      <c r="DOI362" s="120"/>
      <c r="DOJ362" s="120"/>
      <c r="DOK362" s="120"/>
      <c r="DOL362" s="120"/>
      <c r="DOM362" s="120"/>
      <c r="DON362" s="120"/>
      <c r="DOO362" s="120"/>
      <c r="DOP362" s="120"/>
      <c r="DOQ362" s="120"/>
      <c r="DOR362" s="120"/>
      <c r="DOS362" s="120"/>
      <c r="DOT362" s="120"/>
      <c r="DOU362" s="120"/>
      <c r="DOV362" s="120"/>
      <c r="DOW362" s="120"/>
      <c r="DOX362" s="120"/>
      <c r="DOY362" s="120"/>
      <c r="DOZ362" s="120"/>
      <c r="DPA362" s="120"/>
      <c r="DPB362" s="120"/>
      <c r="DPC362" s="120"/>
      <c r="DPD362" s="120"/>
      <c r="DPE362" s="120"/>
      <c r="DPF362" s="120"/>
      <c r="DPG362" s="120"/>
      <c r="DPH362" s="120"/>
      <c r="DPI362" s="120"/>
      <c r="DPJ362" s="120"/>
      <c r="DPK362" s="120"/>
      <c r="DPL362" s="120"/>
      <c r="DPM362" s="120"/>
      <c r="DPN362" s="120"/>
      <c r="DPO362" s="120"/>
      <c r="DPP362" s="120"/>
      <c r="DPQ362" s="120"/>
      <c r="DPR362" s="120"/>
      <c r="DPS362" s="120"/>
      <c r="DPT362" s="120"/>
      <c r="DPU362" s="120"/>
      <c r="DPV362" s="120"/>
      <c r="DPW362" s="120"/>
      <c r="DPX362" s="120"/>
      <c r="DPY362" s="120"/>
      <c r="DPZ362" s="120"/>
      <c r="DQA362" s="120"/>
      <c r="DQB362" s="120"/>
      <c r="DQC362" s="120"/>
      <c r="DQD362" s="120"/>
      <c r="DQE362" s="120"/>
      <c r="DQF362" s="120"/>
      <c r="DQG362" s="120"/>
      <c r="DQH362" s="120"/>
      <c r="DQI362" s="120"/>
      <c r="DQJ362" s="120"/>
      <c r="DQK362" s="120"/>
      <c r="DQL362" s="120"/>
      <c r="DQM362" s="120"/>
      <c r="DQN362" s="120"/>
      <c r="DQO362" s="120"/>
      <c r="DQP362" s="120"/>
      <c r="DQQ362" s="120"/>
      <c r="DQR362" s="120"/>
      <c r="DQS362" s="120"/>
      <c r="DQT362" s="120"/>
      <c r="DQU362" s="120"/>
      <c r="DQV362" s="120"/>
      <c r="DQW362" s="120"/>
      <c r="DQX362" s="120"/>
      <c r="DQY362" s="120"/>
      <c r="DQZ362" s="120"/>
      <c r="DRA362" s="120"/>
      <c r="DRB362" s="120"/>
      <c r="DRC362" s="120"/>
      <c r="DRD362" s="120"/>
      <c r="DRE362" s="120"/>
      <c r="DRF362" s="120"/>
      <c r="DRG362" s="120"/>
      <c r="DRH362" s="120"/>
      <c r="DRI362" s="120"/>
      <c r="DRJ362" s="120"/>
      <c r="DRK362" s="120"/>
      <c r="DRL362" s="120"/>
      <c r="DRM362" s="120"/>
      <c r="DRN362" s="120"/>
      <c r="DRO362" s="120"/>
      <c r="DRP362" s="120"/>
      <c r="DRQ362" s="120"/>
      <c r="DRR362" s="120"/>
      <c r="DRS362" s="120"/>
      <c r="DRT362" s="120"/>
      <c r="DRU362" s="120"/>
      <c r="DRV362" s="120"/>
      <c r="DRW362" s="120"/>
      <c r="DRX362" s="120"/>
      <c r="DRY362" s="120"/>
      <c r="DRZ362" s="120"/>
      <c r="DSA362" s="120"/>
      <c r="DSB362" s="120"/>
      <c r="DSC362" s="120"/>
      <c r="DSD362" s="120"/>
      <c r="DSE362" s="120"/>
      <c r="DSF362" s="120"/>
      <c r="DSG362" s="120"/>
      <c r="DSH362" s="120"/>
      <c r="DSI362" s="120"/>
      <c r="DSJ362" s="120"/>
      <c r="DSK362" s="120"/>
      <c r="DSL362" s="120"/>
      <c r="DSM362" s="120"/>
      <c r="DSN362" s="120"/>
      <c r="DSO362" s="120"/>
      <c r="DSP362" s="120"/>
      <c r="DSQ362" s="120"/>
      <c r="DSR362" s="120"/>
      <c r="DSS362" s="120"/>
      <c r="DST362" s="120"/>
      <c r="DSU362" s="120"/>
      <c r="DSV362" s="120"/>
      <c r="DSW362" s="120"/>
      <c r="DSX362" s="120"/>
      <c r="DSY362" s="120"/>
      <c r="DSZ362" s="120"/>
      <c r="DTA362" s="120"/>
      <c r="DTB362" s="120"/>
      <c r="DTC362" s="120"/>
      <c r="DTD362" s="120"/>
      <c r="DTE362" s="120"/>
      <c r="DTF362" s="120"/>
      <c r="DTG362" s="120"/>
      <c r="DTH362" s="120"/>
      <c r="DTI362" s="120"/>
      <c r="DTJ362" s="120"/>
      <c r="DTK362" s="120"/>
      <c r="DTL362" s="120"/>
      <c r="DTM362" s="120"/>
      <c r="DTN362" s="120"/>
      <c r="DTO362" s="120"/>
      <c r="DTP362" s="120"/>
      <c r="DTQ362" s="120"/>
      <c r="DTR362" s="120"/>
      <c r="DTS362" s="120"/>
      <c r="DTT362" s="120"/>
      <c r="DTU362" s="120"/>
      <c r="DTV362" s="120"/>
      <c r="DTW362" s="120"/>
      <c r="DTX362" s="120"/>
      <c r="DTY362" s="120"/>
      <c r="DTZ362" s="120"/>
      <c r="DUA362" s="120"/>
      <c r="DUB362" s="120"/>
      <c r="DUC362" s="120"/>
      <c r="DUD362" s="120"/>
      <c r="DUE362" s="120"/>
      <c r="DUF362" s="120"/>
      <c r="DUG362" s="120"/>
      <c r="DUH362" s="120"/>
      <c r="DUI362" s="120"/>
      <c r="DUJ362" s="120"/>
      <c r="DUK362" s="120"/>
      <c r="DUL362" s="120"/>
      <c r="DUM362" s="120"/>
      <c r="DUN362" s="120"/>
      <c r="DUO362" s="120"/>
      <c r="DUP362" s="120"/>
      <c r="DUQ362" s="120"/>
      <c r="DUR362" s="120"/>
      <c r="DUS362" s="120"/>
      <c r="DUT362" s="120"/>
      <c r="DUU362" s="120"/>
      <c r="DUV362" s="120"/>
      <c r="DUW362" s="120"/>
      <c r="DUX362" s="120"/>
      <c r="DUY362" s="120"/>
      <c r="DUZ362" s="120"/>
      <c r="DVA362" s="120"/>
      <c r="DVB362" s="120"/>
      <c r="DVC362" s="120"/>
      <c r="DVD362" s="120"/>
      <c r="DVE362" s="120"/>
      <c r="DVF362" s="120"/>
      <c r="DVG362" s="120"/>
      <c r="DVH362" s="120"/>
      <c r="DVI362" s="120"/>
      <c r="DVJ362" s="120"/>
      <c r="DVK362" s="120"/>
      <c r="DVL362" s="120"/>
      <c r="DVM362" s="120"/>
      <c r="DVN362" s="120"/>
      <c r="DVO362" s="120"/>
      <c r="DVP362" s="120"/>
      <c r="DVQ362" s="120"/>
      <c r="DVR362" s="120"/>
      <c r="DVS362" s="120"/>
      <c r="DVT362" s="120"/>
      <c r="DVU362" s="120"/>
      <c r="DVV362" s="120"/>
      <c r="DVW362" s="120"/>
      <c r="DVX362" s="120"/>
      <c r="DVY362" s="120"/>
      <c r="DVZ362" s="120"/>
      <c r="DWA362" s="120"/>
      <c r="DWB362" s="120"/>
      <c r="DWC362" s="120"/>
      <c r="DWD362" s="120"/>
      <c r="DWE362" s="120"/>
      <c r="DWF362" s="120"/>
      <c r="DWG362" s="120"/>
      <c r="DWH362" s="120"/>
      <c r="DWI362" s="120"/>
      <c r="DWJ362" s="120"/>
      <c r="DWK362" s="120"/>
      <c r="DWL362" s="120"/>
      <c r="DWM362" s="120"/>
      <c r="DWN362" s="120"/>
      <c r="DWO362" s="120"/>
      <c r="DWP362" s="120"/>
      <c r="DWQ362" s="120"/>
      <c r="DWR362" s="120"/>
      <c r="DWS362" s="120"/>
      <c r="DWT362" s="120"/>
      <c r="DWU362" s="120"/>
      <c r="DWV362" s="120"/>
      <c r="DWW362" s="120"/>
      <c r="DWX362" s="120"/>
      <c r="DWY362" s="120"/>
      <c r="DWZ362" s="120"/>
      <c r="DXA362" s="120"/>
      <c r="DXB362" s="120"/>
      <c r="DXC362" s="120"/>
      <c r="DXD362" s="120"/>
      <c r="DXE362" s="120"/>
      <c r="DXF362" s="120"/>
      <c r="DXG362" s="120"/>
      <c r="DXH362" s="120"/>
      <c r="DXI362" s="120"/>
      <c r="DXJ362" s="120"/>
      <c r="DXK362" s="120"/>
      <c r="DXL362" s="120"/>
      <c r="DXM362" s="120"/>
      <c r="DXN362" s="120"/>
      <c r="DXO362" s="120"/>
      <c r="DXP362" s="120"/>
      <c r="DXQ362" s="120"/>
      <c r="DXR362" s="120"/>
      <c r="DXS362" s="120"/>
      <c r="DXT362" s="120"/>
      <c r="DXU362" s="120"/>
      <c r="DXV362" s="120"/>
      <c r="DXW362" s="120"/>
      <c r="DXX362" s="120"/>
      <c r="DXY362" s="120"/>
      <c r="DXZ362" s="120"/>
      <c r="DYA362" s="120"/>
      <c r="DYB362" s="120"/>
      <c r="DYC362" s="120"/>
      <c r="DYD362" s="120"/>
      <c r="DYE362" s="120"/>
      <c r="DYF362" s="120"/>
      <c r="DYG362" s="120"/>
      <c r="DYH362" s="120"/>
      <c r="DYI362" s="120"/>
      <c r="DYJ362" s="120"/>
      <c r="DYK362" s="120"/>
      <c r="DYL362" s="120"/>
      <c r="DYM362" s="120"/>
      <c r="DYN362" s="120"/>
      <c r="DYO362" s="120"/>
      <c r="DYP362" s="120"/>
      <c r="DYQ362" s="120"/>
      <c r="DYR362" s="120"/>
      <c r="DYS362" s="120"/>
      <c r="DYT362" s="120"/>
      <c r="DYU362" s="120"/>
      <c r="DYV362" s="120"/>
      <c r="DYW362" s="120"/>
      <c r="DYX362" s="120"/>
      <c r="DYY362" s="120"/>
      <c r="DYZ362" s="120"/>
      <c r="DZA362" s="120"/>
      <c r="DZB362" s="120"/>
      <c r="DZC362" s="120"/>
      <c r="DZD362" s="120"/>
      <c r="DZE362" s="120"/>
      <c r="DZF362" s="120"/>
      <c r="DZG362" s="120"/>
      <c r="DZH362" s="120"/>
      <c r="DZI362" s="120"/>
      <c r="DZJ362" s="120"/>
      <c r="DZK362" s="120"/>
      <c r="DZL362" s="120"/>
      <c r="DZM362" s="120"/>
      <c r="DZN362" s="120"/>
      <c r="DZO362" s="120"/>
      <c r="DZP362" s="120"/>
      <c r="DZQ362" s="120"/>
      <c r="DZR362" s="120"/>
      <c r="DZS362" s="120"/>
      <c r="DZT362" s="120"/>
      <c r="DZU362" s="120"/>
      <c r="DZV362" s="120"/>
      <c r="DZW362" s="120"/>
      <c r="DZX362" s="120"/>
      <c r="DZY362" s="120"/>
      <c r="DZZ362" s="120"/>
      <c r="EAA362" s="120"/>
      <c r="EAB362" s="120"/>
      <c r="EAC362" s="120"/>
      <c r="EAD362" s="120"/>
      <c r="EAE362" s="120"/>
      <c r="EAF362" s="120"/>
      <c r="EAG362" s="120"/>
      <c r="EAH362" s="120"/>
      <c r="EAI362" s="120"/>
      <c r="EAJ362" s="120"/>
      <c r="EAK362" s="120"/>
      <c r="EAL362" s="120"/>
      <c r="EAM362" s="120"/>
      <c r="EAN362" s="120"/>
      <c r="EAO362" s="120"/>
      <c r="EAP362" s="120"/>
      <c r="EAQ362" s="120"/>
      <c r="EAR362" s="120"/>
      <c r="EAS362" s="120"/>
      <c r="EAT362" s="120"/>
      <c r="EAU362" s="120"/>
      <c r="EAV362" s="120"/>
      <c r="EAW362" s="120"/>
      <c r="EAX362" s="120"/>
      <c r="EAY362" s="120"/>
      <c r="EAZ362" s="120"/>
      <c r="EBA362" s="120"/>
      <c r="EBB362" s="120"/>
      <c r="EBC362" s="120"/>
      <c r="EBD362" s="120"/>
      <c r="EBE362" s="120"/>
      <c r="EBF362" s="120"/>
      <c r="EBG362" s="120"/>
      <c r="EBH362" s="120"/>
      <c r="EBI362" s="120"/>
      <c r="EBJ362" s="120"/>
      <c r="EBK362" s="120"/>
      <c r="EBL362" s="120"/>
      <c r="EBM362" s="120"/>
      <c r="EBN362" s="120"/>
      <c r="EBO362" s="120"/>
      <c r="EBP362" s="120"/>
      <c r="EBQ362" s="120"/>
      <c r="EBR362" s="120"/>
      <c r="EBS362" s="120"/>
      <c r="EBT362" s="120"/>
      <c r="EBU362" s="120"/>
      <c r="EBV362" s="120"/>
      <c r="EBW362" s="120"/>
      <c r="EBX362" s="120"/>
      <c r="EBY362" s="120"/>
      <c r="EBZ362" s="120"/>
      <c r="ECA362" s="120"/>
      <c r="ECB362" s="120"/>
      <c r="ECC362" s="120"/>
      <c r="ECD362" s="120"/>
      <c r="ECE362" s="120"/>
      <c r="ECF362" s="120"/>
      <c r="ECG362" s="120"/>
      <c r="ECH362" s="120"/>
      <c r="ECI362" s="120"/>
      <c r="ECJ362" s="120"/>
      <c r="ECK362" s="120"/>
      <c r="ECL362" s="120"/>
      <c r="ECM362" s="120"/>
      <c r="ECN362" s="120"/>
      <c r="ECO362" s="120"/>
      <c r="ECP362" s="120"/>
      <c r="ECQ362" s="120"/>
      <c r="ECR362" s="120"/>
      <c r="ECS362" s="120"/>
      <c r="ECT362" s="120"/>
      <c r="ECU362" s="120"/>
      <c r="ECV362" s="120"/>
      <c r="ECW362" s="120"/>
      <c r="ECX362" s="120"/>
      <c r="ECY362" s="120"/>
      <c r="ECZ362" s="120"/>
      <c r="EDA362" s="120"/>
      <c r="EDB362" s="120"/>
      <c r="EDC362" s="120"/>
      <c r="EDD362" s="120"/>
      <c r="EDE362" s="120"/>
      <c r="EDF362" s="120"/>
      <c r="EDG362" s="120"/>
      <c r="EDH362" s="120"/>
      <c r="EDI362" s="120"/>
      <c r="EDJ362" s="120"/>
      <c r="EDK362" s="120"/>
      <c r="EDL362" s="120"/>
      <c r="EDM362" s="120"/>
      <c r="EDN362" s="120"/>
      <c r="EDO362" s="120"/>
      <c r="EDP362" s="120"/>
      <c r="EDQ362" s="120"/>
      <c r="EDR362" s="120"/>
      <c r="EDS362" s="120"/>
      <c r="EDT362" s="120"/>
      <c r="EDU362" s="120"/>
      <c r="EDV362" s="120"/>
      <c r="EDW362" s="120"/>
      <c r="EDX362" s="120"/>
      <c r="EDY362" s="120"/>
      <c r="EDZ362" s="120"/>
      <c r="EEA362" s="120"/>
      <c r="EEB362" s="120"/>
      <c r="EEC362" s="120"/>
      <c r="EED362" s="120"/>
      <c r="EEE362" s="120"/>
      <c r="EEF362" s="120"/>
      <c r="EEG362" s="120"/>
      <c r="EEH362" s="120"/>
      <c r="EEI362" s="120"/>
      <c r="EEJ362" s="120"/>
      <c r="EEK362" s="120"/>
      <c r="EEL362" s="120"/>
      <c r="EEM362" s="120"/>
      <c r="EEN362" s="120"/>
      <c r="EEO362" s="120"/>
      <c r="EEP362" s="120"/>
      <c r="EEQ362" s="120"/>
      <c r="EER362" s="120"/>
      <c r="EES362" s="120"/>
      <c r="EET362" s="120"/>
      <c r="EEU362" s="120"/>
      <c r="EEV362" s="120"/>
      <c r="EEW362" s="120"/>
      <c r="EEX362" s="120"/>
      <c r="EEY362" s="120"/>
      <c r="EEZ362" s="120"/>
      <c r="EFA362" s="120"/>
      <c r="EFB362" s="120"/>
      <c r="EFC362" s="120"/>
      <c r="EFD362" s="120"/>
      <c r="EFE362" s="120"/>
      <c r="EFF362" s="120"/>
      <c r="EFG362" s="120"/>
      <c r="EFH362" s="120"/>
      <c r="EFI362" s="120"/>
      <c r="EFJ362" s="120"/>
      <c r="EFK362" s="120"/>
      <c r="EFL362" s="120"/>
      <c r="EFM362" s="120"/>
      <c r="EFN362" s="120"/>
      <c r="EFO362" s="120"/>
      <c r="EFP362" s="120"/>
      <c r="EFQ362" s="120"/>
      <c r="EFR362" s="120"/>
      <c r="EFS362" s="120"/>
      <c r="EFT362" s="120"/>
      <c r="EFU362" s="120"/>
      <c r="EFV362" s="120"/>
      <c r="EFW362" s="120"/>
      <c r="EFX362" s="120"/>
      <c r="EFY362" s="120"/>
      <c r="EFZ362" s="120"/>
      <c r="EGA362" s="120"/>
      <c r="EGB362" s="120"/>
      <c r="EGC362" s="120"/>
      <c r="EGD362" s="120"/>
      <c r="EGE362" s="120"/>
      <c r="EGF362" s="120"/>
      <c r="EGG362" s="120"/>
      <c r="EGH362" s="120"/>
      <c r="EGI362" s="120"/>
      <c r="EGJ362" s="120"/>
      <c r="EGK362" s="120"/>
      <c r="EGL362" s="120"/>
      <c r="EGM362" s="120"/>
      <c r="EGN362" s="120"/>
      <c r="EGO362" s="120"/>
      <c r="EGP362" s="120"/>
      <c r="EGQ362" s="120"/>
      <c r="EGR362" s="120"/>
      <c r="EGS362" s="120"/>
      <c r="EGT362" s="120"/>
      <c r="EGU362" s="120"/>
      <c r="EGV362" s="120"/>
      <c r="EGW362" s="120"/>
      <c r="EGX362" s="120"/>
      <c r="EGY362" s="120"/>
      <c r="EGZ362" s="120"/>
      <c r="EHA362" s="120"/>
      <c r="EHB362" s="120"/>
      <c r="EHC362" s="120"/>
      <c r="EHD362" s="120"/>
      <c r="EHE362" s="120"/>
      <c r="EHF362" s="120"/>
      <c r="EHG362" s="120"/>
      <c r="EHH362" s="120"/>
      <c r="EHI362" s="120"/>
      <c r="EHJ362" s="120"/>
      <c r="EHK362" s="120"/>
      <c r="EHL362" s="120"/>
      <c r="EHM362" s="120"/>
      <c r="EHN362" s="120"/>
      <c r="EHO362" s="120"/>
      <c r="EHP362" s="120"/>
      <c r="EHQ362" s="120"/>
      <c r="EHR362" s="120"/>
      <c r="EHS362" s="120"/>
      <c r="EHT362" s="120"/>
      <c r="EHU362" s="120"/>
      <c r="EHV362" s="120"/>
      <c r="EHW362" s="120"/>
      <c r="EHX362" s="120"/>
      <c r="EHY362" s="120"/>
      <c r="EHZ362" s="120"/>
      <c r="EIA362" s="120"/>
      <c r="EIB362" s="120"/>
      <c r="EIC362" s="120"/>
      <c r="EID362" s="120"/>
      <c r="EIE362" s="120"/>
      <c r="EIF362" s="120"/>
      <c r="EIG362" s="120"/>
      <c r="EIH362" s="120"/>
      <c r="EII362" s="120"/>
      <c r="EIJ362" s="120"/>
      <c r="EIK362" s="120"/>
      <c r="EIL362" s="120"/>
      <c r="EIM362" s="120"/>
      <c r="EIN362" s="120"/>
      <c r="EIO362" s="120"/>
      <c r="EIP362" s="120"/>
      <c r="EIQ362" s="120"/>
      <c r="EIR362" s="120"/>
      <c r="EIS362" s="120"/>
      <c r="EIT362" s="120"/>
      <c r="EIU362" s="120"/>
      <c r="EIV362" s="120"/>
      <c r="EIW362" s="120"/>
      <c r="EIX362" s="120"/>
      <c r="EIY362" s="120"/>
      <c r="EIZ362" s="120"/>
      <c r="EJA362" s="120"/>
      <c r="EJB362" s="120"/>
      <c r="EJC362" s="120"/>
      <c r="EJD362" s="120"/>
      <c r="EJE362" s="120"/>
      <c r="EJF362" s="120"/>
      <c r="EJG362" s="120"/>
      <c r="EJH362" s="120"/>
      <c r="EJI362" s="120"/>
      <c r="EJJ362" s="120"/>
      <c r="EJK362" s="120"/>
      <c r="EJL362" s="120"/>
      <c r="EJM362" s="120"/>
      <c r="EJN362" s="120"/>
      <c r="EJO362" s="120"/>
      <c r="EJP362" s="120"/>
      <c r="EJQ362" s="120"/>
      <c r="EJR362" s="120"/>
      <c r="EJS362" s="120"/>
      <c r="EJT362" s="120"/>
      <c r="EJU362" s="120"/>
      <c r="EJV362" s="120"/>
      <c r="EJW362" s="120"/>
      <c r="EJX362" s="120"/>
      <c r="EJY362" s="120"/>
      <c r="EJZ362" s="120"/>
      <c r="EKA362" s="120"/>
      <c r="EKB362" s="120"/>
      <c r="EKC362" s="120"/>
      <c r="EKD362" s="120"/>
      <c r="EKE362" s="120"/>
      <c r="EKF362" s="120"/>
      <c r="EKG362" s="120"/>
      <c r="EKH362" s="120"/>
      <c r="EKI362" s="120"/>
      <c r="EKJ362" s="120"/>
      <c r="EKK362" s="120"/>
      <c r="EKL362" s="120"/>
      <c r="EKM362" s="120"/>
      <c r="EKN362" s="120"/>
      <c r="EKO362" s="120"/>
      <c r="EKP362" s="120"/>
      <c r="EKQ362" s="120"/>
      <c r="EKR362" s="120"/>
      <c r="EKS362" s="120"/>
      <c r="EKT362" s="120"/>
      <c r="EKU362" s="120"/>
      <c r="EKV362" s="120"/>
      <c r="EKW362" s="120"/>
      <c r="EKX362" s="120"/>
      <c r="EKY362" s="120"/>
      <c r="EKZ362" s="120"/>
      <c r="ELA362" s="120"/>
      <c r="ELB362" s="120"/>
      <c r="ELC362" s="120"/>
      <c r="ELD362" s="120"/>
      <c r="ELE362" s="120"/>
      <c r="ELF362" s="120"/>
      <c r="ELG362" s="120"/>
      <c r="ELH362" s="120"/>
      <c r="ELI362" s="120"/>
      <c r="ELJ362" s="120"/>
      <c r="ELK362" s="120"/>
      <c r="ELL362" s="120"/>
      <c r="ELM362" s="120"/>
      <c r="ELN362" s="120"/>
      <c r="ELO362" s="120"/>
      <c r="ELP362" s="120"/>
      <c r="ELQ362" s="120"/>
      <c r="ELR362" s="120"/>
      <c r="ELS362" s="120"/>
      <c r="ELT362" s="120"/>
      <c r="ELU362" s="120"/>
      <c r="ELV362" s="120"/>
      <c r="ELW362" s="120"/>
      <c r="ELX362" s="120"/>
      <c r="ELY362" s="120"/>
      <c r="ELZ362" s="120"/>
      <c r="EMA362" s="120"/>
      <c r="EMB362" s="120"/>
      <c r="EMC362" s="120"/>
      <c r="EMD362" s="120"/>
      <c r="EME362" s="120"/>
      <c r="EMF362" s="120"/>
      <c r="EMG362" s="120"/>
      <c r="EMH362" s="120"/>
      <c r="EMI362" s="120"/>
      <c r="EMJ362" s="120"/>
      <c r="EMK362" s="120"/>
      <c r="EML362" s="120"/>
      <c r="EMM362" s="120"/>
      <c r="EMN362" s="120"/>
      <c r="EMO362" s="120"/>
      <c r="EMP362" s="120"/>
      <c r="EMQ362" s="120"/>
      <c r="EMR362" s="120"/>
      <c r="EMS362" s="120"/>
      <c r="EMT362" s="120"/>
      <c r="EMU362" s="120"/>
      <c r="EMV362" s="120"/>
      <c r="EMW362" s="120"/>
      <c r="EMX362" s="120"/>
      <c r="EMY362" s="120"/>
      <c r="EMZ362" s="120"/>
      <c r="ENA362" s="120"/>
      <c r="ENB362" s="120"/>
      <c r="ENC362" s="120"/>
      <c r="END362" s="120"/>
      <c r="ENE362" s="120"/>
      <c r="ENF362" s="120"/>
      <c r="ENG362" s="120"/>
      <c r="ENH362" s="120"/>
      <c r="ENI362" s="120"/>
      <c r="ENJ362" s="120"/>
      <c r="ENK362" s="120"/>
      <c r="ENL362" s="120"/>
      <c r="ENM362" s="120"/>
      <c r="ENN362" s="120"/>
      <c r="ENO362" s="120"/>
      <c r="ENP362" s="120"/>
      <c r="ENQ362" s="120"/>
      <c r="ENR362" s="120"/>
      <c r="ENS362" s="120"/>
      <c r="ENT362" s="120"/>
      <c r="ENU362" s="120"/>
      <c r="ENV362" s="120"/>
      <c r="ENW362" s="120"/>
      <c r="ENX362" s="120"/>
      <c r="ENY362" s="120"/>
      <c r="ENZ362" s="120"/>
      <c r="EOA362" s="120"/>
      <c r="EOB362" s="120"/>
      <c r="EOC362" s="120"/>
      <c r="EOD362" s="120"/>
      <c r="EOE362" s="120"/>
      <c r="EOF362" s="120"/>
      <c r="EOG362" s="120"/>
      <c r="EOH362" s="120"/>
      <c r="EOI362" s="120"/>
      <c r="EOJ362" s="120"/>
      <c r="EOK362" s="120"/>
      <c r="EOL362" s="120"/>
      <c r="EOM362" s="120"/>
      <c r="EON362" s="120"/>
      <c r="EOO362" s="120"/>
      <c r="EOP362" s="120"/>
      <c r="EOQ362" s="120"/>
      <c r="EOR362" s="120"/>
      <c r="EOS362" s="120"/>
      <c r="EOT362" s="120"/>
      <c r="EOU362" s="120"/>
      <c r="EOV362" s="120"/>
      <c r="EOW362" s="120"/>
      <c r="EOX362" s="120"/>
      <c r="EOY362" s="120"/>
      <c r="EOZ362" s="120"/>
      <c r="EPA362" s="120"/>
      <c r="EPB362" s="120"/>
      <c r="EPC362" s="120"/>
      <c r="EPD362" s="120"/>
      <c r="EPE362" s="120"/>
      <c r="EPF362" s="120"/>
      <c r="EPG362" s="120"/>
      <c r="EPH362" s="120"/>
      <c r="EPI362" s="120"/>
      <c r="EPJ362" s="120"/>
      <c r="EPK362" s="120"/>
      <c r="EPL362" s="120"/>
      <c r="EPM362" s="120"/>
      <c r="EPN362" s="120"/>
      <c r="EPO362" s="120"/>
      <c r="EPP362" s="120"/>
      <c r="EPQ362" s="120"/>
      <c r="EPR362" s="120"/>
      <c r="EPS362" s="120"/>
      <c r="EPT362" s="120"/>
      <c r="EPU362" s="120"/>
      <c r="EPV362" s="120"/>
      <c r="EPW362" s="120"/>
      <c r="EPX362" s="120"/>
      <c r="EPY362" s="120"/>
      <c r="EPZ362" s="120"/>
      <c r="EQA362" s="120"/>
      <c r="EQB362" s="120"/>
      <c r="EQC362" s="120"/>
      <c r="EQD362" s="120"/>
      <c r="EQE362" s="120"/>
      <c r="EQF362" s="120"/>
      <c r="EQG362" s="120"/>
      <c r="EQH362" s="120"/>
      <c r="EQI362" s="120"/>
      <c r="EQJ362" s="120"/>
      <c r="EQK362" s="120"/>
      <c r="EQL362" s="120"/>
      <c r="EQM362" s="120"/>
      <c r="EQN362" s="120"/>
      <c r="EQO362" s="120"/>
      <c r="EQP362" s="120"/>
      <c r="EQQ362" s="120"/>
      <c r="EQR362" s="120"/>
      <c r="EQS362" s="120"/>
      <c r="EQT362" s="120"/>
      <c r="EQU362" s="120"/>
      <c r="EQV362" s="120"/>
      <c r="EQW362" s="120"/>
      <c r="EQX362" s="120"/>
      <c r="EQY362" s="120"/>
      <c r="EQZ362" s="120"/>
      <c r="ERA362" s="120"/>
      <c r="ERB362" s="120"/>
      <c r="ERC362" s="120"/>
      <c r="ERD362" s="120"/>
      <c r="ERE362" s="120"/>
      <c r="ERF362" s="120"/>
      <c r="ERG362" s="120"/>
      <c r="ERH362" s="120"/>
      <c r="ERI362" s="120"/>
      <c r="ERJ362" s="120"/>
      <c r="ERK362" s="120"/>
      <c r="ERL362" s="120"/>
      <c r="ERM362" s="120"/>
      <c r="ERN362" s="120"/>
      <c r="ERO362" s="120"/>
      <c r="ERP362" s="120"/>
      <c r="ERQ362" s="120"/>
      <c r="ERR362" s="120"/>
      <c r="ERS362" s="120"/>
      <c r="ERT362" s="120"/>
      <c r="ERU362" s="120"/>
      <c r="ERV362" s="120"/>
      <c r="ERW362" s="120"/>
      <c r="ERX362" s="120"/>
      <c r="ERY362" s="120"/>
      <c r="ERZ362" s="120"/>
      <c r="ESA362" s="120"/>
      <c r="ESB362" s="120"/>
      <c r="ESC362" s="120"/>
      <c r="ESD362" s="120"/>
      <c r="ESE362" s="120"/>
      <c r="ESF362" s="120"/>
      <c r="ESG362" s="120"/>
      <c r="ESH362" s="120"/>
      <c r="ESI362" s="120"/>
      <c r="ESJ362" s="120"/>
      <c r="ESK362" s="120"/>
      <c r="ESL362" s="120"/>
      <c r="ESM362" s="120"/>
      <c r="ESN362" s="120"/>
      <c r="ESO362" s="120"/>
      <c r="ESP362" s="120"/>
      <c r="ESQ362" s="120"/>
      <c r="ESR362" s="120"/>
      <c r="ESS362" s="120"/>
      <c r="EST362" s="120"/>
      <c r="ESU362" s="120"/>
      <c r="ESV362" s="120"/>
      <c r="ESW362" s="120"/>
      <c r="ESX362" s="120"/>
      <c r="ESY362" s="120"/>
      <c r="ESZ362" s="120"/>
      <c r="ETA362" s="120"/>
      <c r="ETB362" s="120"/>
      <c r="ETC362" s="120"/>
      <c r="ETD362" s="120"/>
      <c r="ETE362" s="120"/>
      <c r="ETF362" s="120"/>
      <c r="ETG362" s="120"/>
      <c r="ETH362" s="120"/>
      <c r="ETI362" s="120"/>
      <c r="ETJ362" s="120"/>
      <c r="ETK362" s="120"/>
      <c r="ETL362" s="120"/>
      <c r="ETM362" s="120"/>
      <c r="ETN362" s="120"/>
      <c r="ETO362" s="120"/>
      <c r="ETP362" s="120"/>
      <c r="ETQ362" s="120"/>
      <c r="ETR362" s="120"/>
      <c r="ETS362" s="120"/>
      <c r="ETT362" s="120"/>
      <c r="ETU362" s="120"/>
      <c r="ETV362" s="120"/>
      <c r="ETW362" s="120"/>
      <c r="ETX362" s="120"/>
      <c r="ETY362" s="120"/>
      <c r="ETZ362" s="120"/>
      <c r="EUA362" s="120"/>
      <c r="EUB362" s="120"/>
      <c r="EUC362" s="120"/>
      <c r="EUD362" s="120"/>
      <c r="EUE362" s="120"/>
      <c r="EUF362" s="120"/>
      <c r="EUG362" s="120"/>
      <c r="EUH362" s="120"/>
      <c r="EUI362" s="120"/>
      <c r="EUJ362" s="120"/>
      <c r="EUK362" s="120"/>
      <c r="EUL362" s="120"/>
      <c r="EUM362" s="120"/>
      <c r="EUN362" s="120"/>
      <c r="EUO362" s="120"/>
      <c r="EUP362" s="120"/>
      <c r="EUQ362" s="120"/>
      <c r="EUR362" s="120"/>
      <c r="EUS362" s="120"/>
      <c r="EUT362" s="120"/>
      <c r="EUU362" s="120"/>
      <c r="EUV362" s="120"/>
      <c r="EUW362" s="120"/>
      <c r="EUX362" s="120"/>
      <c r="EUY362" s="120"/>
      <c r="EUZ362" s="120"/>
      <c r="EVA362" s="120"/>
      <c r="EVB362" s="120"/>
      <c r="EVC362" s="120"/>
      <c r="EVD362" s="120"/>
      <c r="EVE362" s="120"/>
      <c r="EVF362" s="120"/>
      <c r="EVG362" s="120"/>
      <c r="EVH362" s="120"/>
      <c r="EVI362" s="120"/>
      <c r="EVJ362" s="120"/>
      <c r="EVK362" s="120"/>
      <c r="EVL362" s="120"/>
      <c r="EVM362" s="120"/>
      <c r="EVN362" s="120"/>
      <c r="EVO362" s="120"/>
      <c r="EVP362" s="120"/>
      <c r="EVQ362" s="120"/>
      <c r="EVR362" s="120"/>
      <c r="EVS362" s="120"/>
      <c r="EVT362" s="120"/>
      <c r="EVU362" s="120"/>
      <c r="EVV362" s="120"/>
      <c r="EVW362" s="120"/>
      <c r="EVX362" s="120"/>
      <c r="EVY362" s="120"/>
      <c r="EVZ362" s="120"/>
      <c r="EWA362" s="120"/>
      <c r="EWB362" s="120"/>
      <c r="EWC362" s="120"/>
      <c r="EWD362" s="120"/>
      <c r="EWE362" s="120"/>
      <c r="EWF362" s="120"/>
      <c r="EWG362" s="120"/>
      <c r="EWH362" s="120"/>
      <c r="EWI362" s="120"/>
      <c r="EWJ362" s="120"/>
      <c r="EWK362" s="120"/>
      <c r="EWL362" s="120"/>
      <c r="EWM362" s="120"/>
      <c r="EWN362" s="120"/>
      <c r="EWO362" s="120"/>
      <c r="EWP362" s="120"/>
      <c r="EWQ362" s="120"/>
      <c r="EWR362" s="120"/>
      <c r="EWS362" s="120"/>
      <c r="EWT362" s="120"/>
      <c r="EWU362" s="120"/>
      <c r="EWV362" s="120"/>
      <c r="EWW362" s="120"/>
      <c r="EWX362" s="120"/>
      <c r="EWY362" s="120"/>
      <c r="EWZ362" s="120"/>
      <c r="EXA362" s="120"/>
      <c r="EXB362" s="120"/>
      <c r="EXC362" s="120"/>
      <c r="EXD362" s="120"/>
      <c r="EXE362" s="120"/>
      <c r="EXF362" s="120"/>
      <c r="EXG362" s="120"/>
      <c r="EXH362" s="120"/>
      <c r="EXI362" s="120"/>
      <c r="EXJ362" s="120"/>
      <c r="EXK362" s="120"/>
      <c r="EXL362" s="120"/>
      <c r="EXM362" s="120"/>
      <c r="EXN362" s="120"/>
      <c r="EXO362" s="120"/>
      <c r="EXP362" s="120"/>
      <c r="EXQ362" s="120"/>
      <c r="EXR362" s="120"/>
      <c r="EXS362" s="120"/>
      <c r="EXT362" s="120"/>
      <c r="EXU362" s="120"/>
      <c r="EXV362" s="120"/>
      <c r="EXW362" s="120"/>
      <c r="EXX362" s="120"/>
      <c r="EXY362" s="120"/>
      <c r="EXZ362" s="120"/>
      <c r="EYA362" s="120"/>
      <c r="EYB362" s="120"/>
      <c r="EYC362" s="120"/>
      <c r="EYD362" s="120"/>
      <c r="EYE362" s="120"/>
      <c r="EYF362" s="120"/>
      <c r="EYG362" s="120"/>
      <c r="EYH362" s="120"/>
      <c r="EYI362" s="120"/>
      <c r="EYJ362" s="120"/>
      <c r="EYK362" s="120"/>
      <c r="EYL362" s="120"/>
      <c r="EYM362" s="120"/>
      <c r="EYN362" s="120"/>
      <c r="EYO362" s="120"/>
      <c r="EYP362" s="120"/>
      <c r="EYQ362" s="120"/>
      <c r="EYR362" s="120"/>
      <c r="EYS362" s="120"/>
      <c r="EYT362" s="120"/>
      <c r="EYU362" s="120"/>
      <c r="EYV362" s="120"/>
      <c r="EYW362" s="120"/>
      <c r="EYX362" s="120"/>
      <c r="EYY362" s="120"/>
      <c r="EYZ362" s="120"/>
      <c r="EZA362" s="120"/>
      <c r="EZB362" s="120"/>
      <c r="EZC362" s="120"/>
      <c r="EZD362" s="120"/>
      <c r="EZE362" s="120"/>
      <c r="EZF362" s="120"/>
      <c r="EZG362" s="120"/>
      <c r="EZH362" s="120"/>
      <c r="EZI362" s="120"/>
      <c r="EZJ362" s="120"/>
      <c r="EZK362" s="120"/>
      <c r="EZL362" s="120"/>
      <c r="EZM362" s="120"/>
      <c r="EZN362" s="120"/>
      <c r="EZO362" s="120"/>
      <c r="EZP362" s="120"/>
      <c r="EZQ362" s="120"/>
      <c r="EZR362" s="120"/>
      <c r="EZS362" s="120"/>
      <c r="EZT362" s="120"/>
      <c r="EZU362" s="120"/>
      <c r="EZV362" s="120"/>
      <c r="EZW362" s="120"/>
      <c r="EZX362" s="120"/>
      <c r="EZY362" s="120"/>
      <c r="EZZ362" s="120"/>
      <c r="FAA362" s="120"/>
      <c r="FAB362" s="120"/>
      <c r="FAC362" s="120"/>
      <c r="FAD362" s="120"/>
      <c r="FAE362" s="120"/>
      <c r="FAF362" s="120"/>
      <c r="FAG362" s="120"/>
      <c r="FAH362" s="120"/>
      <c r="FAI362" s="120"/>
      <c r="FAJ362" s="120"/>
      <c r="FAK362" s="120"/>
      <c r="FAL362" s="120"/>
      <c r="FAM362" s="120"/>
      <c r="FAN362" s="120"/>
      <c r="FAO362" s="120"/>
      <c r="FAP362" s="120"/>
      <c r="FAQ362" s="120"/>
      <c r="FAR362" s="120"/>
      <c r="FAS362" s="120"/>
      <c r="FAT362" s="120"/>
      <c r="FAU362" s="120"/>
      <c r="FAV362" s="120"/>
      <c r="FAW362" s="120"/>
      <c r="FAX362" s="120"/>
      <c r="FAY362" s="120"/>
      <c r="FAZ362" s="120"/>
      <c r="FBA362" s="120"/>
      <c r="FBB362" s="120"/>
      <c r="FBC362" s="120"/>
      <c r="FBD362" s="120"/>
      <c r="FBE362" s="120"/>
      <c r="FBF362" s="120"/>
      <c r="FBG362" s="120"/>
      <c r="FBH362" s="120"/>
      <c r="FBI362" s="120"/>
      <c r="FBJ362" s="120"/>
      <c r="FBK362" s="120"/>
      <c r="FBL362" s="120"/>
      <c r="FBM362" s="120"/>
      <c r="FBN362" s="120"/>
      <c r="FBO362" s="120"/>
      <c r="FBP362" s="120"/>
      <c r="FBQ362" s="120"/>
      <c r="FBR362" s="120"/>
      <c r="FBS362" s="120"/>
      <c r="FBT362" s="120"/>
      <c r="FBU362" s="120"/>
      <c r="FBV362" s="120"/>
      <c r="FBW362" s="120"/>
      <c r="FBX362" s="120"/>
      <c r="FBY362" s="120"/>
      <c r="FBZ362" s="120"/>
      <c r="FCA362" s="120"/>
      <c r="FCB362" s="120"/>
      <c r="FCC362" s="120"/>
      <c r="FCD362" s="120"/>
      <c r="FCE362" s="120"/>
      <c r="FCF362" s="120"/>
      <c r="FCG362" s="120"/>
      <c r="FCH362" s="120"/>
      <c r="FCI362" s="120"/>
      <c r="FCJ362" s="120"/>
      <c r="FCK362" s="120"/>
      <c r="FCL362" s="120"/>
      <c r="FCM362" s="120"/>
      <c r="FCN362" s="120"/>
      <c r="FCO362" s="120"/>
      <c r="FCP362" s="120"/>
      <c r="FCQ362" s="120"/>
      <c r="FCR362" s="120"/>
      <c r="FCS362" s="120"/>
      <c r="FCT362" s="120"/>
      <c r="FCU362" s="120"/>
      <c r="FCV362" s="120"/>
      <c r="FCW362" s="120"/>
      <c r="FCX362" s="120"/>
      <c r="FCY362" s="120"/>
      <c r="FCZ362" s="120"/>
      <c r="FDA362" s="120"/>
      <c r="FDB362" s="120"/>
      <c r="FDC362" s="120"/>
      <c r="FDD362" s="120"/>
      <c r="FDE362" s="120"/>
      <c r="FDF362" s="120"/>
      <c r="FDG362" s="120"/>
      <c r="FDH362" s="120"/>
      <c r="FDI362" s="120"/>
      <c r="FDJ362" s="120"/>
      <c r="FDK362" s="120"/>
      <c r="FDL362" s="120"/>
      <c r="FDM362" s="120"/>
      <c r="FDN362" s="120"/>
      <c r="FDO362" s="120"/>
      <c r="FDP362" s="120"/>
      <c r="FDQ362" s="120"/>
      <c r="FDR362" s="120"/>
      <c r="FDS362" s="120"/>
      <c r="FDT362" s="120"/>
      <c r="FDU362" s="120"/>
      <c r="FDV362" s="120"/>
      <c r="FDW362" s="120"/>
      <c r="FDX362" s="120"/>
      <c r="FDY362" s="120"/>
      <c r="FDZ362" s="120"/>
      <c r="FEA362" s="120"/>
      <c r="FEB362" s="120"/>
      <c r="FEC362" s="120"/>
      <c r="FED362" s="120"/>
      <c r="FEE362" s="120"/>
      <c r="FEF362" s="120"/>
      <c r="FEG362" s="120"/>
      <c r="FEH362" s="120"/>
      <c r="FEI362" s="120"/>
      <c r="FEJ362" s="120"/>
      <c r="FEK362" s="120"/>
      <c r="FEL362" s="120"/>
      <c r="FEM362" s="120"/>
      <c r="FEN362" s="120"/>
      <c r="FEO362" s="120"/>
      <c r="FEP362" s="120"/>
      <c r="FEQ362" s="120"/>
      <c r="FER362" s="120"/>
      <c r="FES362" s="120"/>
      <c r="FET362" s="120"/>
      <c r="FEU362" s="120"/>
      <c r="FEV362" s="120"/>
      <c r="FEW362" s="120"/>
      <c r="FEX362" s="120"/>
      <c r="FEY362" s="120"/>
      <c r="FEZ362" s="120"/>
      <c r="FFA362" s="120"/>
      <c r="FFB362" s="120"/>
      <c r="FFC362" s="120"/>
      <c r="FFD362" s="120"/>
      <c r="FFE362" s="120"/>
      <c r="FFF362" s="120"/>
      <c r="FFG362" s="120"/>
      <c r="FFH362" s="120"/>
      <c r="FFI362" s="120"/>
      <c r="FFJ362" s="120"/>
      <c r="FFK362" s="120"/>
      <c r="FFL362" s="120"/>
      <c r="FFM362" s="120"/>
      <c r="FFN362" s="120"/>
      <c r="FFO362" s="120"/>
      <c r="FFP362" s="120"/>
      <c r="FFQ362" s="120"/>
      <c r="FFR362" s="120"/>
      <c r="FFS362" s="120"/>
      <c r="FFT362" s="120"/>
      <c r="FFU362" s="120"/>
      <c r="FFV362" s="120"/>
      <c r="FFW362" s="120"/>
      <c r="FFX362" s="120"/>
      <c r="FFY362" s="120"/>
      <c r="FFZ362" s="120"/>
      <c r="FGA362" s="120"/>
      <c r="FGB362" s="120"/>
      <c r="FGC362" s="120"/>
      <c r="FGD362" s="120"/>
      <c r="FGE362" s="120"/>
      <c r="FGF362" s="120"/>
      <c r="FGG362" s="120"/>
      <c r="FGH362" s="120"/>
      <c r="FGI362" s="120"/>
      <c r="FGJ362" s="120"/>
      <c r="FGK362" s="120"/>
      <c r="FGL362" s="120"/>
      <c r="FGM362" s="120"/>
      <c r="FGN362" s="120"/>
      <c r="FGO362" s="120"/>
      <c r="FGP362" s="120"/>
      <c r="FGQ362" s="120"/>
      <c r="FGR362" s="120"/>
      <c r="FGS362" s="120"/>
      <c r="FGT362" s="120"/>
      <c r="FGU362" s="120"/>
      <c r="FGV362" s="120"/>
      <c r="FGW362" s="120"/>
      <c r="FGX362" s="120"/>
      <c r="FGY362" s="120"/>
      <c r="FGZ362" s="120"/>
      <c r="FHA362" s="120"/>
      <c r="FHB362" s="120"/>
      <c r="FHC362" s="120"/>
      <c r="FHD362" s="120"/>
      <c r="FHE362" s="120"/>
      <c r="FHF362" s="120"/>
      <c r="FHG362" s="120"/>
      <c r="FHH362" s="120"/>
      <c r="FHI362" s="120"/>
      <c r="FHJ362" s="120"/>
      <c r="FHK362" s="120"/>
      <c r="FHL362" s="120"/>
      <c r="FHM362" s="120"/>
      <c r="FHN362" s="120"/>
      <c r="FHO362" s="120"/>
      <c r="FHP362" s="120"/>
      <c r="FHQ362" s="120"/>
      <c r="FHR362" s="120"/>
      <c r="FHS362" s="120"/>
      <c r="FHT362" s="120"/>
      <c r="FHU362" s="120"/>
      <c r="FHV362" s="120"/>
      <c r="FHW362" s="120"/>
      <c r="FHX362" s="120"/>
      <c r="FHY362" s="120"/>
      <c r="FHZ362" s="120"/>
      <c r="FIA362" s="120"/>
      <c r="FIB362" s="120"/>
      <c r="FIC362" s="120"/>
      <c r="FID362" s="120"/>
      <c r="FIE362" s="120"/>
      <c r="FIF362" s="120"/>
      <c r="FIG362" s="120"/>
      <c r="FIH362" s="120"/>
      <c r="FII362" s="120"/>
      <c r="FIJ362" s="120"/>
      <c r="FIK362" s="120"/>
      <c r="FIL362" s="120"/>
      <c r="FIM362" s="120"/>
      <c r="FIN362" s="120"/>
      <c r="FIO362" s="120"/>
      <c r="FIP362" s="120"/>
      <c r="FIQ362" s="120"/>
      <c r="FIR362" s="120"/>
      <c r="FIS362" s="120"/>
      <c r="FIT362" s="120"/>
      <c r="FIU362" s="120"/>
      <c r="FIV362" s="120"/>
      <c r="FIW362" s="120"/>
      <c r="FIX362" s="120"/>
      <c r="FIY362" s="120"/>
      <c r="FIZ362" s="120"/>
      <c r="FJA362" s="120"/>
      <c r="FJB362" s="120"/>
      <c r="FJC362" s="120"/>
      <c r="FJD362" s="120"/>
      <c r="FJE362" s="120"/>
      <c r="FJF362" s="120"/>
      <c r="FJG362" s="120"/>
      <c r="FJH362" s="120"/>
      <c r="FJI362" s="120"/>
      <c r="FJJ362" s="120"/>
      <c r="FJK362" s="120"/>
      <c r="FJL362" s="120"/>
      <c r="FJM362" s="120"/>
      <c r="FJN362" s="120"/>
      <c r="FJO362" s="120"/>
      <c r="FJP362" s="120"/>
      <c r="FJQ362" s="120"/>
      <c r="FJR362" s="120"/>
      <c r="FJS362" s="120"/>
      <c r="FJT362" s="120"/>
      <c r="FJU362" s="120"/>
      <c r="FJV362" s="120"/>
      <c r="FJW362" s="120"/>
      <c r="FJX362" s="120"/>
      <c r="FJY362" s="120"/>
      <c r="FJZ362" s="120"/>
      <c r="FKA362" s="120"/>
      <c r="FKB362" s="120"/>
      <c r="FKC362" s="120"/>
      <c r="FKD362" s="120"/>
      <c r="FKE362" s="120"/>
      <c r="FKF362" s="120"/>
      <c r="FKG362" s="120"/>
      <c r="FKH362" s="120"/>
      <c r="FKI362" s="120"/>
      <c r="FKJ362" s="120"/>
      <c r="FKK362" s="120"/>
      <c r="FKL362" s="120"/>
      <c r="FKM362" s="120"/>
      <c r="FKN362" s="120"/>
      <c r="FKO362" s="120"/>
      <c r="FKP362" s="120"/>
      <c r="FKQ362" s="120"/>
      <c r="FKR362" s="120"/>
      <c r="FKS362" s="120"/>
      <c r="FKT362" s="120"/>
      <c r="FKU362" s="120"/>
      <c r="FKV362" s="120"/>
      <c r="FKW362" s="120"/>
      <c r="FKX362" s="120"/>
      <c r="FKY362" s="120"/>
      <c r="FKZ362" s="120"/>
      <c r="FLA362" s="120"/>
      <c r="FLB362" s="120"/>
      <c r="FLC362" s="120"/>
      <c r="FLD362" s="120"/>
      <c r="FLE362" s="120"/>
      <c r="FLF362" s="120"/>
      <c r="FLG362" s="120"/>
      <c r="FLH362" s="120"/>
      <c r="FLI362" s="120"/>
      <c r="FLJ362" s="120"/>
      <c r="FLK362" s="120"/>
      <c r="FLL362" s="120"/>
      <c r="FLM362" s="120"/>
      <c r="FLN362" s="120"/>
      <c r="FLO362" s="120"/>
      <c r="FLP362" s="120"/>
      <c r="FLQ362" s="120"/>
      <c r="FLR362" s="120"/>
      <c r="FLS362" s="120"/>
      <c r="FLT362" s="120"/>
      <c r="FLU362" s="120"/>
      <c r="FLV362" s="120"/>
      <c r="FLW362" s="120"/>
      <c r="FLX362" s="120"/>
      <c r="FLY362" s="120"/>
      <c r="FLZ362" s="120"/>
      <c r="FMA362" s="120"/>
      <c r="FMB362" s="120"/>
      <c r="FMC362" s="120"/>
      <c r="FMD362" s="120"/>
      <c r="FME362" s="120"/>
      <c r="FMF362" s="120"/>
      <c r="FMG362" s="120"/>
      <c r="FMH362" s="120"/>
      <c r="FMI362" s="120"/>
      <c r="FMJ362" s="120"/>
      <c r="FMK362" s="120"/>
      <c r="FML362" s="120"/>
      <c r="FMM362" s="120"/>
      <c r="FMN362" s="120"/>
      <c r="FMO362" s="120"/>
      <c r="FMP362" s="120"/>
      <c r="FMQ362" s="120"/>
      <c r="FMR362" s="120"/>
      <c r="FMS362" s="120"/>
      <c r="FMT362" s="120"/>
      <c r="FMU362" s="120"/>
      <c r="FMV362" s="120"/>
      <c r="FMW362" s="120"/>
      <c r="FMX362" s="120"/>
      <c r="FMY362" s="120"/>
      <c r="FMZ362" s="120"/>
      <c r="FNA362" s="120"/>
      <c r="FNB362" s="120"/>
      <c r="FNC362" s="120"/>
      <c r="FND362" s="120"/>
      <c r="FNE362" s="120"/>
      <c r="FNF362" s="120"/>
      <c r="FNG362" s="120"/>
      <c r="FNH362" s="120"/>
      <c r="FNI362" s="120"/>
      <c r="FNJ362" s="120"/>
      <c r="FNK362" s="120"/>
      <c r="FNL362" s="120"/>
      <c r="FNM362" s="120"/>
      <c r="FNN362" s="120"/>
      <c r="FNO362" s="120"/>
      <c r="FNP362" s="120"/>
      <c r="FNQ362" s="120"/>
      <c r="FNR362" s="120"/>
      <c r="FNS362" s="120"/>
      <c r="FNT362" s="120"/>
      <c r="FNU362" s="120"/>
      <c r="FNV362" s="120"/>
      <c r="FNW362" s="120"/>
      <c r="FNX362" s="120"/>
      <c r="FNY362" s="120"/>
      <c r="FNZ362" s="120"/>
      <c r="FOA362" s="120"/>
      <c r="FOB362" s="120"/>
      <c r="FOC362" s="120"/>
      <c r="FOD362" s="120"/>
      <c r="FOE362" s="120"/>
      <c r="FOF362" s="120"/>
      <c r="FOG362" s="120"/>
      <c r="FOH362" s="120"/>
      <c r="FOI362" s="120"/>
      <c r="FOJ362" s="120"/>
      <c r="FOK362" s="120"/>
      <c r="FOL362" s="120"/>
      <c r="FOM362" s="120"/>
      <c r="FON362" s="120"/>
      <c r="FOO362" s="120"/>
      <c r="FOP362" s="120"/>
      <c r="FOQ362" s="120"/>
      <c r="FOR362" s="120"/>
      <c r="FOS362" s="120"/>
      <c r="FOT362" s="120"/>
      <c r="FOU362" s="120"/>
      <c r="FOV362" s="120"/>
      <c r="FOW362" s="120"/>
      <c r="FOX362" s="120"/>
      <c r="FOY362" s="120"/>
      <c r="FOZ362" s="120"/>
      <c r="FPA362" s="120"/>
      <c r="FPB362" s="120"/>
      <c r="FPC362" s="120"/>
      <c r="FPD362" s="120"/>
      <c r="FPE362" s="120"/>
      <c r="FPF362" s="120"/>
      <c r="FPG362" s="120"/>
      <c r="FPH362" s="120"/>
      <c r="FPI362" s="120"/>
      <c r="FPJ362" s="120"/>
      <c r="FPK362" s="120"/>
      <c r="FPL362" s="120"/>
      <c r="FPM362" s="120"/>
      <c r="FPN362" s="120"/>
      <c r="FPO362" s="120"/>
      <c r="FPP362" s="120"/>
      <c r="FPQ362" s="120"/>
      <c r="FPR362" s="120"/>
      <c r="FPS362" s="120"/>
      <c r="FPT362" s="120"/>
      <c r="FPU362" s="120"/>
      <c r="FPV362" s="120"/>
      <c r="FPW362" s="120"/>
      <c r="FPX362" s="120"/>
      <c r="FPY362" s="120"/>
      <c r="FPZ362" s="120"/>
      <c r="FQA362" s="120"/>
      <c r="FQB362" s="120"/>
      <c r="FQC362" s="120"/>
      <c r="FQD362" s="120"/>
      <c r="FQE362" s="120"/>
      <c r="FQF362" s="120"/>
      <c r="FQG362" s="120"/>
      <c r="FQH362" s="120"/>
      <c r="FQI362" s="120"/>
      <c r="FQJ362" s="120"/>
      <c r="FQK362" s="120"/>
      <c r="FQL362" s="120"/>
      <c r="FQM362" s="120"/>
      <c r="FQN362" s="120"/>
      <c r="FQO362" s="120"/>
      <c r="FQP362" s="120"/>
      <c r="FQQ362" s="120"/>
      <c r="FQR362" s="120"/>
      <c r="FQS362" s="120"/>
      <c r="FQT362" s="120"/>
      <c r="FQU362" s="120"/>
      <c r="FQV362" s="120"/>
      <c r="FQW362" s="120"/>
      <c r="FQX362" s="120"/>
      <c r="FQY362" s="120"/>
      <c r="FQZ362" s="120"/>
      <c r="FRA362" s="120"/>
      <c r="FRB362" s="120"/>
      <c r="FRC362" s="120"/>
      <c r="FRD362" s="120"/>
      <c r="FRE362" s="120"/>
      <c r="FRF362" s="120"/>
      <c r="FRG362" s="120"/>
      <c r="FRH362" s="120"/>
      <c r="FRI362" s="120"/>
      <c r="FRJ362" s="120"/>
      <c r="FRK362" s="120"/>
      <c r="FRL362" s="120"/>
      <c r="FRM362" s="120"/>
      <c r="FRN362" s="120"/>
      <c r="FRO362" s="120"/>
      <c r="FRP362" s="120"/>
      <c r="FRQ362" s="120"/>
      <c r="FRR362" s="120"/>
      <c r="FRS362" s="120"/>
      <c r="FRT362" s="120"/>
      <c r="FRU362" s="120"/>
      <c r="FRV362" s="120"/>
      <c r="FRW362" s="120"/>
      <c r="FRX362" s="120"/>
      <c r="FRY362" s="120"/>
      <c r="FRZ362" s="120"/>
      <c r="FSA362" s="120"/>
      <c r="FSB362" s="120"/>
      <c r="FSC362" s="120"/>
      <c r="FSD362" s="120"/>
      <c r="FSE362" s="120"/>
      <c r="FSF362" s="120"/>
      <c r="FSG362" s="120"/>
      <c r="FSH362" s="120"/>
      <c r="FSI362" s="120"/>
      <c r="FSJ362" s="120"/>
      <c r="FSK362" s="120"/>
      <c r="FSL362" s="120"/>
      <c r="FSM362" s="120"/>
      <c r="FSN362" s="120"/>
      <c r="FSO362" s="120"/>
      <c r="FSP362" s="120"/>
      <c r="FSQ362" s="120"/>
      <c r="FSR362" s="120"/>
      <c r="FSS362" s="120"/>
      <c r="FST362" s="120"/>
      <c r="FSU362" s="120"/>
      <c r="FSV362" s="120"/>
      <c r="FSW362" s="120"/>
      <c r="FSX362" s="120"/>
      <c r="FSY362" s="120"/>
      <c r="FSZ362" s="120"/>
      <c r="FTA362" s="120"/>
      <c r="FTB362" s="120"/>
      <c r="FTC362" s="120"/>
      <c r="FTD362" s="120"/>
      <c r="FTE362" s="120"/>
      <c r="FTF362" s="120"/>
      <c r="FTG362" s="120"/>
      <c r="FTH362" s="120"/>
      <c r="FTI362" s="120"/>
      <c r="FTJ362" s="120"/>
      <c r="FTK362" s="120"/>
      <c r="FTL362" s="120"/>
      <c r="FTM362" s="120"/>
      <c r="FTN362" s="120"/>
      <c r="FTO362" s="120"/>
      <c r="FTP362" s="120"/>
      <c r="FTQ362" s="120"/>
      <c r="FTR362" s="120"/>
      <c r="FTS362" s="120"/>
      <c r="FTT362" s="120"/>
      <c r="FTU362" s="120"/>
      <c r="FTV362" s="120"/>
      <c r="FTW362" s="120"/>
      <c r="FTX362" s="120"/>
      <c r="FTY362" s="120"/>
      <c r="FTZ362" s="120"/>
      <c r="FUA362" s="120"/>
      <c r="FUB362" s="120"/>
      <c r="FUC362" s="120"/>
      <c r="FUD362" s="120"/>
      <c r="FUE362" s="120"/>
      <c r="FUF362" s="120"/>
      <c r="FUG362" s="120"/>
      <c r="FUH362" s="120"/>
      <c r="FUI362" s="120"/>
      <c r="FUJ362" s="120"/>
      <c r="FUK362" s="120"/>
      <c r="FUL362" s="120"/>
      <c r="FUM362" s="120"/>
      <c r="FUN362" s="120"/>
      <c r="FUO362" s="120"/>
      <c r="FUP362" s="120"/>
      <c r="FUQ362" s="120"/>
      <c r="FUR362" s="120"/>
      <c r="FUS362" s="120"/>
      <c r="FUT362" s="120"/>
      <c r="FUU362" s="120"/>
      <c r="FUV362" s="120"/>
      <c r="FUW362" s="120"/>
      <c r="FUX362" s="120"/>
      <c r="FUY362" s="120"/>
      <c r="FUZ362" s="120"/>
      <c r="FVA362" s="120"/>
      <c r="FVB362" s="120"/>
      <c r="FVC362" s="120"/>
      <c r="FVD362" s="120"/>
      <c r="FVE362" s="120"/>
      <c r="FVF362" s="120"/>
      <c r="FVG362" s="120"/>
      <c r="FVH362" s="120"/>
      <c r="FVI362" s="120"/>
      <c r="FVJ362" s="120"/>
      <c r="FVK362" s="120"/>
      <c r="FVL362" s="120"/>
      <c r="FVM362" s="120"/>
      <c r="FVN362" s="120"/>
      <c r="FVO362" s="120"/>
      <c r="FVP362" s="120"/>
      <c r="FVQ362" s="120"/>
      <c r="FVR362" s="120"/>
      <c r="FVS362" s="120"/>
      <c r="FVT362" s="120"/>
      <c r="FVU362" s="120"/>
      <c r="FVV362" s="120"/>
      <c r="FVW362" s="120"/>
      <c r="FVX362" s="120"/>
      <c r="FVY362" s="120"/>
      <c r="FVZ362" s="120"/>
      <c r="FWA362" s="120"/>
      <c r="FWB362" s="120"/>
      <c r="FWC362" s="120"/>
      <c r="FWD362" s="120"/>
      <c r="FWE362" s="120"/>
      <c r="FWF362" s="120"/>
      <c r="FWG362" s="120"/>
      <c r="FWH362" s="120"/>
      <c r="FWI362" s="120"/>
      <c r="FWJ362" s="120"/>
      <c r="FWK362" s="120"/>
      <c r="FWL362" s="120"/>
      <c r="FWM362" s="120"/>
      <c r="FWN362" s="120"/>
      <c r="FWO362" s="120"/>
      <c r="FWP362" s="120"/>
      <c r="FWQ362" s="120"/>
      <c r="FWR362" s="120"/>
      <c r="FWS362" s="120"/>
      <c r="FWT362" s="120"/>
      <c r="FWU362" s="120"/>
      <c r="FWV362" s="120"/>
      <c r="FWW362" s="120"/>
      <c r="FWX362" s="120"/>
      <c r="FWY362" s="120"/>
      <c r="FWZ362" s="120"/>
      <c r="FXA362" s="120"/>
      <c r="FXB362" s="120"/>
      <c r="FXC362" s="120"/>
      <c r="FXD362" s="120"/>
      <c r="FXE362" s="120"/>
      <c r="FXF362" s="120"/>
      <c r="FXG362" s="120"/>
      <c r="FXH362" s="120"/>
      <c r="FXI362" s="120"/>
      <c r="FXJ362" s="120"/>
      <c r="FXK362" s="120"/>
      <c r="FXL362" s="120"/>
      <c r="FXM362" s="120"/>
      <c r="FXN362" s="120"/>
      <c r="FXO362" s="120"/>
      <c r="FXP362" s="120"/>
      <c r="FXQ362" s="120"/>
      <c r="FXR362" s="120"/>
      <c r="FXS362" s="120"/>
      <c r="FXT362" s="120"/>
      <c r="FXU362" s="120"/>
      <c r="FXV362" s="120"/>
      <c r="FXW362" s="120"/>
      <c r="FXX362" s="120"/>
      <c r="FXY362" s="120"/>
      <c r="FXZ362" s="120"/>
      <c r="FYA362" s="120"/>
      <c r="FYB362" s="120"/>
      <c r="FYC362" s="120"/>
      <c r="FYD362" s="120"/>
      <c r="FYE362" s="120"/>
      <c r="FYF362" s="120"/>
      <c r="FYG362" s="120"/>
      <c r="FYH362" s="120"/>
      <c r="FYI362" s="120"/>
      <c r="FYJ362" s="120"/>
      <c r="FYK362" s="120"/>
      <c r="FYL362" s="120"/>
      <c r="FYM362" s="120"/>
      <c r="FYN362" s="120"/>
      <c r="FYO362" s="120"/>
      <c r="FYP362" s="120"/>
      <c r="FYQ362" s="120"/>
      <c r="FYR362" s="120"/>
      <c r="FYS362" s="120"/>
      <c r="FYT362" s="120"/>
      <c r="FYU362" s="120"/>
      <c r="FYV362" s="120"/>
      <c r="FYW362" s="120"/>
      <c r="FYX362" s="120"/>
      <c r="FYY362" s="120"/>
      <c r="FYZ362" s="120"/>
      <c r="FZA362" s="120"/>
      <c r="FZB362" s="120"/>
      <c r="FZC362" s="120"/>
      <c r="FZD362" s="120"/>
      <c r="FZE362" s="120"/>
      <c r="FZF362" s="120"/>
      <c r="FZG362" s="120"/>
      <c r="FZH362" s="120"/>
      <c r="FZI362" s="120"/>
      <c r="FZJ362" s="120"/>
      <c r="FZK362" s="120"/>
      <c r="FZL362" s="120"/>
      <c r="FZM362" s="120"/>
      <c r="FZN362" s="120"/>
      <c r="FZO362" s="120"/>
      <c r="FZP362" s="120"/>
      <c r="FZQ362" s="120"/>
      <c r="FZR362" s="120"/>
      <c r="FZS362" s="120"/>
      <c r="FZT362" s="120"/>
      <c r="FZU362" s="120"/>
      <c r="FZV362" s="120"/>
      <c r="FZW362" s="120"/>
      <c r="FZX362" s="120"/>
      <c r="FZY362" s="120"/>
      <c r="FZZ362" s="120"/>
      <c r="GAA362" s="120"/>
      <c r="GAB362" s="120"/>
      <c r="GAC362" s="120"/>
      <c r="GAD362" s="120"/>
      <c r="GAE362" s="120"/>
      <c r="GAF362" s="120"/>
      <c r="GAG362" s="120"/>
      <c r="GAH362" s="120"/>
      <c r="GAI362" s="120"/>
      <c r="GAJ362" s="120"/>
      <c r="GAK362" s="120"/>
      <c r="GAL362" s="120"/>
      <c r="GAM362" s="120"/>
      <c r="GAN362" s="120"/>
      <c r="GAO362" s="120"/>
      <c r="GAP362" s="120"/>
      <c r="GAQ362" s="120"/>
      <c r="GAR362" s="120"/>
      <c r="GAS362" s="120"/>
      <c r="GAT362" s="120"/>
      <c r="GAU362" s="120"/>
      <c r="GAV362" s="120"/>
      <c r="GAW362" s="120"/>
      <c r="GAX362" s="120"/>
      <c r="GAY362" s="120"/>
      <c r="GAZ362" s="120"/>
      <c r="GBA362" s="120"/>
      <c r="GBB362" s="120"/>
      <c r="GBC362" s="120"/>
      <c r="GBD362" s="120"/>
      <c r="GBE362" s="120"/>
      <c r="GBF362" s="120"/>
      <c r="GBG362" s="120"/>
      <c r="GBH362" s="120"/>
      <c r="GBI362" s="120"/>
      <c r="GBJ362" s="120"/>
      <c r="GBK362" s="120"/>
      <c r="GBL362" s="120"/>
      <c r="GBM362" s="120"/>
      <c r="GBN362" s="120"/>
      <c r="GBO362" s="120"/>
      <c r="GBP362" s="120"/>
      <c r="GBQ362" s="120"/>
      <c r="GBR362" s="120"/>
      <c r="GBS362" s="120"/>
      <c r="GBT362" s="120"/>
      <c r="GBU362" s="120"/>
      <c r="GBV362" s="120"/>
      <c r="GBW362" s="120"/>
      <c r="GBX362" s="120"/>
      <c r="GBY362" s="120"/>
      <c r="GBZ362" s="120"/>
      <c r="GCA362" s="120"/>
      <c r="GCB362" s="120"/>
      <c r="GCC362" s="120"/>
      <c r="GCD362" s="120"/>
      <c r="GCE362" s="120"/>
      <c r="GCF362" s="120"/>
      <c r="GCG362" s="120"/>
      <c r="GCH362" s="120"/>
      <c r="GCI362" s="120"/>
      <c r="GCJ362" s="120"/>
      <c r="GCK362" s="120"/>
      <c r="GCL362" s="120"/>
      <c r="GCM362" s="120"/>
      <c r="GCN362" s="120"/>
      <c r="GCO362" s="120"/>
      <c r="GCP362" s="120"/>
      <c r="GCQ362" s="120"/>
      <c r="GCR362" s="120"/>
      <c r="GCS362" s="120"/>
      <c r="GCT362" s="120"/>
      <c r="GCU362" s="120"/>
      <c r="GCV362" s="120"/>
      <c r="GCW362" s="120"/>
      <c r="GCX362" s="120"/>
      <c r="GCY362" s="120"/>
      <c r="GCZ362" s="120"/>
      <c r="GDA362" s="120"/>
      <c r="GDB362" s="120"/>
      <c r="GDC362" s="120"/>
      <c r="GDD362" s="120"/>
      <c r="GDE362" s="120"/>
      <c r="GDF362" s="120"/>
      <c r="GDG362" s="120"/>
      <c r="GDH362" s="120"/>
      <c r="GDI362" s="120"/>
      <c r="GDJ362" s="120"/>
      <c r="GDK362" s="120"/>
      <c r="GDL362" s="120"/>
      <c r="GDM362" s="120"/>
      <c r="GDN362" s="120"/>
      <c r="GDO362" s="120"/>
      <c r="GDP362" s="120"/>
      <c r="GDQ362" s="120"/>
      <c r="GDR362" s="120"/>
      <c r="GDS362" s="120"/>
      <c r="GDT362" s="120"/>
      <c r="GDU362" s="120"/>
      <c r="GDV362" s="120"/>
      <c r="GDW362" s="120"/>
      <c r="GDX362" s="120"/>
      <c r="GDY362" s="120"/>
      <c r="GDZ362" s="120"/>
      <c r="GEA362" s="120"/>
      <c r="GEB362" s="120"/>
      <c r="GEC362" s="120"/>
      <c r="GED362" s="120"/>
      <c r="GEE362" s="120"/>
      <c r="GEF362" s="120"/>
      <c r="GEG362" s="120"/>
      <c r="GEH362" s="120"/>
      <c r="GEI362" s="120"/>
      <c r="GEJ362" s="120"/>
      <c r="GEK362" s="120"/>
      <c r="GEL362" s="120"/>
      <c r="GEM362" s="120"/>
      <c r="GEN362" s="120"/>
      <c r="GEO362" s="120"/>
      <c r="GEP362" s="120"/>
      <c r="GEQ362" s="120"/>
      <c r="GER362" s="120"/>
      <c r="GES362" s="120"/>
      <c r="GET362" s="120"/>
      <c r="GEU362" s="120"/>
      <c r="GEV362" s="120"/>
      <c r="GEW362" s="120"/>
      <c r="GEX362" s="120"/>
      <c r="GEY362" s="120"/>
      <c r="GEZ362" s="120"/>
      <c r="GFA362" s="120"/>
      <c r="GFB362" s="120"/>
      <c r="GFC362" s="120"/>
      <c r="GFD362" s="120"/>
      <c r="GFE362" s="120"/>
      <c r="GFF362" s="120"/>
      <c r="GFG362" s="120"/>
      <c r="GFH362" s="120"/>
      <c r="GFI362" s="120"/>
      <c r="GFJ362" s="120"/>
      <c r="GFK362" s="120"/>
      <c r="GFL362" s="120"/>
      <c r="GFM362" s="120"/>
      <c r="GFN362" s="120"/>
      <c r="GFO362" s="120"/>
      <c r="GFP362" s="120"/>
      <c r="GFQ362" s="120"/>
      <c r="GFR362" s="120"/>
      <c r="GFS362" s="120"/>
      <c r="GFT362" s="120"/>
      <c r="GFU362" s="120"/>
      <c r="GFV362" s="120"/>
      <c r="GFW362" s="120"/>
      <c r="GFX362" s="120"/>
      <c r="GFY362" s="120"/>
      <c r="GFZ362" s="120"/>
      <c r="GGA362" s="120"/>
      <c r="GGB362" s="120"/>
      <c r="GGC362" s="120"/>
      <c r="GGD362" s="120"/>
      <c r="GGE362" s="120"/>
      <c r="GGF362" s="120"/>
      <c r="GGG362" s="120"/>
      <c r="GGH362" s="120"/>
      <c r="GGI362" s="120"/>
      <c r="GGJ362" s="120"/>
      <c r="GGK362" s="120"/>
      <c r="GGL362" s="120"/>
      <c r="GGM362" s="120"/>
      <c r="GGN362" s="120"/>
      <c r="GGO362" s="120"/>
      <c r="GGP362" s="120"/>
      <c r="GGQ362" s="120"/>
      <c r="GGR362" s="120"/>
      <c r="GGS362" s="120"/>
      <c r="GGT362" s="120"/>
      <c r="GGU362" s="120"/>
      <c r="GGV362" s="120"/>
      <c r="GGW362" s="120"/>
      <c r="GGX362" s="120"/>
      <c r="GGY362" s="120"/>
      <c r="GGZ362" s="120"/>
      <c r="GHA362" s="120"/>
      <c r="GHB362" s="120"/>
      <c r="GHC362" s="120"/>
      <c r="GHD362" s="120"/>
      <c r="GHE362" s="120"/>
      <c r="GHF362" s="120"/>
      <c r="GHG362" s="120"/>
      <c r="GHH362" s="120"/>
      <c r="GHI362" s="120"/>
      <c r="GHJ362" s="120"/>
      <c r="GHK362" s="120"/>
      <c r="GHL362" s="120"/>
      <c r="GHM362" s="120"/>
      <c r="GHN362" s="120"/>
      <c r="GHO362" s="120"/>
      <c r="GHP362" s="120"/>
      <c r="GHQ362" s="120"/>
      <c r="GHR362" s="120"/>
      <c r="GHS362" s="120"/>
      <c r="GHT362" s="120"/>
      <c r="GHU362" s="120"/>
      <c r="GHV362" s="120"/>
      <c r="GHW362" s="120"/>
      <c r="GHX362" s="120"/>
      <c r="GHY362" s="120"/>
      <c r="GHZ362" s="120"/>
      <c r="GIA362" s="120"/>
      <c r="GIB362" s="120"/>
      <c r="GIC362" s="120"/>
      <c r="GID362" s="120"/>
      <c r="GIE362" s="120"/>
      <c r="GIF362" s="120"/>
      <c r="GIG362" s="120"/>
      <c r="GIH362" s="120"/>
      <c r="GII362" s="120"/>
      <c r="GIJ362" s="120"/>
      <c r="GIK362" s="120"/>
      <c r="GIL362" s="120"/>
      <c r="GIM362" s="120"/>
      <c r="GIN362" s="120"/>
      <c r="GIO362" s="120"/>
      <c r="GIP362" s="120"/>
      <c r="GIQ362" s="120"/>
      <c r="GIR362" s="120"/>
      <c r="GIS362" s="120"/>
      <c r="GIT362" s="120"/>
      <c r="GIU362" s="120"/>
      <c r="GIV362" s="120"/>
      <c r="GIW362" s="120"/>
      <c r="GIX362" s="120"/>
      <c r="GIY362" s="120"/>
      <c r="GIZ362" s="120"/>
      <c r="GJA362" s="120"/>
      <c r="GJB362" s="120"/>
      <c r="GJC362" s="120"/>
      <c r="GJD362" s="120"/>
      <c r="GJE362" s="120"/>
      <c r="GJF362" s="120"/>
      <c r="GJG362" s="120"/>
      <c r="GJH362" s="120"/>
      <c r="GJI362" s="120"/>
      <c r="GJJ362" s="120"/>
      <c r="GJK362" s="120"/>
      <c r="GJL362" s="120"/>
      <c r="GJM362" s="120"/>
      <c r="GJN362" s="120"/>
      <c r="GJO362" s="120"/>
      <c r="GJP362" s="120"/>
      <c r="GJQ362" s="120"/>
      <c r="GJR362" s="120"/>
      <c r="GJS362" s="120"/>
      <c r="GJT362" s="120"/>
      <c r="GJU362" s="120"/>
      <c r="GJV362" s="120"/>
      <c r="GJW362" s="120"/>
      <c r="GJX362" s="120"/>
      <c r="GJY362" s="120"/>
      <c r="GJZ362" s="120"/>
      <c r="GKA362" s="120"/>
      <c r="GKB362" s="120"/>
      <c r="GKC362" s="120"/>
      <c r="GKD362" s="120"/>
      <c r="GKE362" s="120"/>
      <c r="GKF362" s="120"/>
      <c r="GKG362" s="120"/>
      <c r="GKH362" s="120"/>
      <c r="GKI362" s="120"/>
      <c r="GKJ362" s="120"/>
      <c r="GKK362" s="120"/>
      <c r="GKL362" s="120"/>
      <c r="GKM362" s="120"/>
      <c r="GKN362" s="120"/>
      <c r="GKO362" s="120"/>
      <c r="GKP362" s="120"/>
      <c r="GKQ362" s="120"/>
      <c r="GKR362" s="120"/>
      <c r="GKS362" s="120"/>
      <c r="GKT362" s="120"/>
      <c r="GKU362" s="120"/>
      <c r="GKV362" s="120"/>
      <c r="GKW362" s="120"/>
      <c r="GKX362" s="120"/>
      <c r="GKY362" s="120"/>
      <c r="GKZ362" s="120"/>
      <c r="GLA362" s="120"/>
      <c r="GLB362" s="120"/>
      <c r="GLC362" s="120"/>
      <c r="GLD362" s="120"/>
      <c r="GLE362" s="120"/>
      <c r="GLF362" s="120"/>
      <c r="GLG362" s="120"/>
      <c r="GLH362" s="120"/>
      <c r="GLI362" s="120"/>
      <c r="GLJ362" s="120"/>
      <c r="GLK362" s="120"/>
      <c r="GLL362" s="120"/>
      <c r="GLM362" s="120"/>
      <c r="GLN362" s="120"/>
      <c r="GLO362" s="120"/>
      <c r="GLP362" s="120"/>
      <c r="GLQ362" s="120"/>
      <c r="GLR362" s="120"/>
      <c r="GLS362" s="120"/>
      <c r="GLT362" s="120"/>
      <c r="GLU362" s="120"/>
      <c r="GLV362" s="120"/>
      <c r="GLW362" s="120"/>
      <c r="GLX362" s="120"/>
      <c r="GLY362" s="120"/>
      <c r="GLZ362" s="120"/>
      <c r="GMA362" s="120"/>
      <c r="GMB362" s="120"/>
      <c r="GMC362" s="120"/>
      <c r="GMD362" s="120"/>
      <c r="GME362" s="120"/>
      <c r="GMF362" s="120"/>
      <c r="GMG362" s="120"/>
      <c r="GMH362" s="120"/>
      <c r="GMI362" s="120"/>
      <c r="GMJ362" s="120"/>
      <c r="GMK362" s="120"/>
      <c r="GML362" s="120"/>
      <c r="GMM362" s="120"/>
      <c r="GMN362" s="120"/>
      <c r="GMO362" s="120"/>
      <c r="GMP362" s="120"/>
      <c r="GMQ362" s="120"/>
      <c r="GMR362" s="120"/>
      <c r="GMS362" s="120"/>
      <c r="GMT362" s="120"/>
      <c r="GMU362" s="120"/>
      <c r="GMV362" s="120"/>
      <c r="GMW362" s="120"/>
      <c r="GMX362" s="120"/>
      <c r="GMY362" s="120"/>
      <c r="GMZ362" s="120"/>
      <c r="GNA362" s="120"/>
      <c r="GNB362" s="120"/>
      <c r="GNC362" s="120"/>
      <c r="GND362" s="120"/>
      <c r="GNE362" s="120"/>
      <c r="GNF362" s="120"/>
      <c r="GNG362" s="120"/>
      <c r="GNH362" s="120"/>
      <c r="GNI362" s="120"/>
      <c r="GNJ362" s="120"/>
      <c r="GNK362" s="120"/>
      <c r="GNL362" s="120"/>
      <c r="GNM362" s="120"/>
      <c r="GNN362" s="120"/>
      <c r="GNO362" s="120"/>
      <c r="GNP362" s="120"/>
      <c r="GNQ362" s="120"/>
      <c r="GNR362" s="120"/>
      <c r="GNS362" s="120"/>
      <c r="GNT362" s="120"/>
      <c r="GNU362" s="120"/>
      <c r="GNV362" s="120"/>
      <c r="GNW362" s="120"/>
      <c r="GNX362" s="120"/>
      <c r="GNY362" s="120"/>
      <c r="GNZ362" s="120"/>
      <c r="GOA362" s="120"/>
      <c r="GOB362" s="120"/>
      <c r="GOC362" s="120"/>
      <c r="GOD362" s="120"/>
      <c r="GOE362" s="120"/>
      <c r="GOF362" s="120"/>
      <c r="GOG362" s="120"/>
      <c r="GOH362" s="120"/>
      <c r="GOI362" s="120"/>
      <c r="GOJ362" s="120"/>
      <c r="GOK362" s="120"/>
      <c r="GOL362" s="120"/>
      <c r="GOM362" s="120"/>
      <c r="GON362" s="120"/>
      <c r="GOO362" s="120"/>
      <c r="GOP362" s="120"/>
      <c r="GOQ362" s="120"/>
      <c r="GOR362" s="120"/>
      <c r="GOS362" s="120"/>
      <c r="GOT362" s="120"/>
      <c r="GOU362" s="120"/>
      <c r="GOV362" s="120"/>
      <c r="GOW362" s="120"/>
      <c r="GOX362" s="120"/>
      <c r="GOY362" s="120"/>
      <c r="GOZ362" s="120"/>
      <c r="GPA362" s="120"/>
      <c r="GPB362" s="120"/>
      <c r="GPC362" s="120"/>
      <c r="GPD362" s="120"/>
      <c r="GPE362" s="120"/>
      <c r="GPF362" s="120"/>
      <c r="GPG362" s="120"/>
      <c r="GPH362" s="120"/>
      <c r="GPI362" s="120"/>
      <c r="GPJ362" s="120"/>
      <c r="GPK362" s="120"/>
      <c r="GPL362" s="120"/>
      <c r="GPM362" s="120"/>
      <c r="GPN362" s="120"/>
      <c r="GPO362" s="120"/>
      <c r="GPP362" s="120"/>
      <c r="GPQ362" s="120"/>
      <c r="GPR362" s="120"/>
      <c r="GPS362" s="120"/>
      <c r="GPT362" s="120"/>
      <c r="GPU362" s="120"/>
      <c r="GPV362" s="120"/>
      <c r="GPW362" s="120"/>
      <c r="GPX362" s="120"/>
      <c r="GPY362" s="120"/>
      <c r="GPZ362" s="120"/>
      <c r="GQA362" s="120"/>
      <c r="GQB362" s="120"/>
      <c r="GQC362" s="120"/>
      <c r="GQD362" s="120"/>
      <c r="GQE362" s="120"/>
      <c r="GQF362" s="120"/>
      <c r="GQG362" s="120"/>
      <c r="GQH362" s="120"/>
      <c r="GQI362" s="120"/>
      <c r="GQJ362" s="120"/>
      <c r="GQK362" s="120"/>
      <c r="GQL362" s="120"/>
      <c r="GQM362" s="120"/>
      <c r="GQN362" s="120"/>
      <c r="GQO362" s="120"/>
      <c r="GQP362" s="120"/>
      <c r="GQQ362" s="120"/>
      <c r="GQR362" s="120"/>
      <c r="GQS362" s="120"/>
      <c r="GQT362" s="120"/>
      <c r="GQU362" s="120"/>
      <c r="GQV362" s="120"/>
      <c r="GQW362" s="120"/>
      <c r="GQX362" s="120"/>
      <c r="GQY362" s="120"/>
      <c r="GQZ362" s="120"/>
      <c r="GRA362" s="120"/>
      <c r="GRB362" s="120"/>
      <c r="GRC362" s="120"/>
      <c r="GRD362" s="120"/>
      <c r="GRE362" s="120"/>
      <c r="GRF362" s="120"/>
      <c r="GRG362" s="120"/>
      <c r="GRH362" s="120"/>
      <c r="GRI362" s="120"/>
      <c r="GRJ362" s="120"/>
      <c r="GRK362" s="120"/>
      <c r="GRL362" s="120"/>
      <c r="GRM362" s="120"/>
      <c r="GRN362" s="120"/>
      <c r="GRO362" s="120"/>
      <c r="GRP362" s="120"/>
      <c r="GRQ362" s="120"/>
      <c r="GRR362" s="120"/>
      <c r="GRS362" s="120"/>
      <c r="GRT362" s="120"/>
      <c r="GRU362" s="120"/>
      <c r="GRV362" s="120"/>
      <c r="GRW362" s="120"/>
      <c r="GRX362" s="120"/>
      <c r="GRY362" s="120"/>
      <c r="GRZ362" s="120"/>
      <c r="GSA362" s="120"/>
      <c r="GSB362" s="120"/>
      <c r="GSC362" s="120"/>
      <c r="GSD362" s="120"/>
      <c r="GSE362" s="120"/>
      <c r="GSF362" s="120"/>
      <c r="GSG362" s="120"/>
      <c r="GSH362" s="120"/>
      <c r="GSI362" s="120"/>
      <c r="GSJ362" s="120"/>
      <c r="GSK362" s="120"/>
      <c r="GSL362" s="120"/>
      <c r="GSM362" s="120"/>
      <c r="GSN362" s="120"/>
      <c r="GSO362" s="120"/>
      <c r="GSP362" s="120"/>
      <c r="GSQ362" s="120"/>
      <c r="GSR362" s="120"/>
      <c r="GSS362" s="120"/>
      <c r="GST362" s="120"/>
      <c r="GSU362" s="120"/>
      <c r="GSV362" s="120"/>
      <c r="GSW362" s="120"/>
      <c r="GSX362" s="120"/>
      <c r="GSY362" s="120"/>
      <c r="GSZ362" s="120"/>
      <c r="GTA362" s="120"/>
      <c r="GTB362" s="120"/>
      <c r="GTC362" s="120"/>
      <c r="GTD362" s="120"/>
      <c r="GTE362" s="120"/>
      <c r="GTF362" s="120"/>
      <c r="GTG362" s="120"/>
      <c r="GTH362" s="120"/>
      <c r="GTI362" s="120"/>
      <c r="GTJ362" s="120"/>
      <c r="GTK362" s="120"/>
      <c r="GTL362" s="120"/>
      <c r="GTM362" s="120"/>
      <c r="GTN362" s="120"/>
      <c r="GTO362" s="120"/>
      <c r="GTP362" s="120"/>
      <c r="GTQ362" s="120"/>
      <c r="GTR362" s="120"/>
      <c r="GTS362" s="120"/>
      <c r="GTT362" s="120"/>
      <c r="GTU362" s="120"/>
      <c r="GTV362" s="120"/>
      <c r="GTW362" s="120"/>
      <c r="GTX362" s="120"/>
      <c r="GTY362" s="120"/>
      <c r="GTZ362" s="120"/>
      <c r="GUA362" s="120"/>
      <c r="GUB362" s="120"/>
      <c r="GUC362" s="120"/>
      <c r="GUD362" s="120"/>
      <c r="GUE362" s="120"/>
      <c r="GUF362" s="120"/>
      <c r="GUG362" s="120"/>
      <c r="GUH362" s="120"/>
      <c r="GUI362" s="120"/>
      <c r="GUJ362" s="120"/>
      <c r="GUK362" s="120"/>
      <c r="GUL362" s="120"/>
      <c r="GUM362" s="120"/>
      <c r="GUN362" s="120"/>
      <c r="GUO362" s="120"/>
      <c r="GUP362" s="120"/>
      <c r="GUQ362" s="120"/>
      <c r="GUR362" s="120"/>
      <c r="GUS362" s="120"/>
      <c r="GUT362" s="120"/>
      <c r="GUU362" s="120"/>
      <c r="GUV362" s="120"/>
      <c r="GUW362" s="120"/>
      <c r="GUX362" s="120"/>
      <c r="GUY362" s="120"/>
      <c r="GUZ362" s="120"/>
      <c r="GVA362" s="120"/>
      <c r="GVB362" s="120"/>
      <c r="GVC362" s="120"/>
      <c r="GVD362" s="120"/>
      <c r="GVE362" s="120"/>
      <c r="GVF362" s="120"/>
      <c r="GVG362" s="120"/>
      <c r="GVH362" s="120"/>
      <c r="GVI362" s="120"/>
      <c r="GVJ362" s="120"/>
      <c r="GVK362" s="120"/>
      <c r="GVL362" s="120"/>
      <c r="GVM362" s="120"/>
      <c r="GVN362" s="120"/>
      <c r="GVO362" s="120"/>
      <c r="GVP362" s="120"/>
      <c r="GVQ362" s="120"/>
      <c r="GVR362" s="120"/>
      <c r="GVS362" s="120"/>
      <c r="GVT362" s="120"/>
      <c r="GVU362" s="120"/>
      <c r="GVV362" s="120"/>
      <c r="GVW362" s="120"/>
      <c r="GVX362" s="120"/>
      <c r="GVY362" s="120"/>
      <c r="GVZ362" s="120"/>
      <c r="GWA362" s="120"/>
      <c r="GWB362" s="120"/>
      <c r="GWC362" s="120"/>
      <c r="GWD362" s="120"/>
      <c r="GWE362" s="120"/>
      <c r="GWF362" s="120"/>
      <c r="GWG362" s="120"/>
      <c r="GWH362" s="120"/>
      <c r="GWI362" s="120"/>
      <c r="GWJ362" s="120"/>
      <c r="GWK362" s="120"/>
      <c r="GWL362" s="120"/>
      <c r="GWM362" s="120"/>
      <c r="GWN362" s="120"/>
      <c r="GWO362" s="120"/>
      <c r="GWP362" s="120"/>
      <c r="GWQ362" s="120"/>
      <c r="GWR362" s="120"/>
      <c r="GWS362" s="120"/>
      <c r="GWT362" s="120"/>
      <c r="GWU362" s="120"/>
      <c r="GWV362" s="120"/>
      <c r="GWW362" s="120"/>
      <c r="GWX362" s="120"/>
      <c r="GWY362" s="120"/>
      <c r="GWZ362" s="120"/>
      <c r="GXA362" s="120"/>
      <c r="GXB362" s="120"/>
      <c r="GXC362" s="120"/>
      <c r="GXD362" s="120"/>
      <c r="GXE362" s="120"/>
      <c r="GXF362" s="120"/>
      <c r="GXG362" s="120"/>
      <c r="GXH362" s="120"/>
      <c r="GXI362" s="120"/>
      <c r="GXJ362" s="120"/>
      <c r="GXK362" s="120"/>
      <c r="GXL362" s="120"/>
      <c r="GXM362" s="120"/>
      <c r="GXN362" s="120"/>
      <c r="GXO362" s="120"/>
      <c r="GXP362" s="120"/>
      <c r="GXQ362" s="120"/>
      <c r="GXR362" s="120"/>
      <c r="GXS362" s="120"/>
      <c r="GXT362" s="120"/>
      <c r="GXU362" s="120"/>
      <c r="GXV362" s="120"/>
      <c r="GXW362" s="120"/>
      <c r="GXX362" s="120"/>
      <c r="GXY362" s="120"/>
      <c r="GXZ362" s="120"/>
      <c r="GYA362" s="120"/>
      <c r="GYB362" s="120"/>
      <c r="GYC362" s="120"/>
      <c r="GYD362" s="120"/>
      <c r="GYE362" s="120"/>
      <c r="GYF362" s="120"/>
      <c r="GYG362" s="120"/>
      <c r="GYH362" s="120"/>
      <c r="GYI362" s="120"/>
      <c r="GYJ362" s="120"/>
      <c r="GYK362" s="120"/>
      <c r="GYL362" s="120"/>
      <c r="GYM362" s="120"/>
      <c r="GYN362" s="120"/>
      <c r="GYO362" s="120"/>
      <c r="GYP362" s="120"/>
      <c r="GYQ362" s="120"/>
      <c r="GYR362" s="120"/>
      <c r="GYS362" s="120"/>
      <c r="GYT362" s="120"/>
      <c r="GYU362" s="120"/>
      <c r="GYV362" s="120"/>
      <c r="GYW362" s="120"/>
      <c r="GYX362" s="120"/>
      <c r="GYY362" s="120"/>
      <c r="GYZ362" s="120"/>
      <c r="GZA362" s="120"/>
      <c r="GZB362" s="120"/>
      <c r="GZC362" s="120"/>
      <c r="GZD362" s="120"/>
      <c r="GZE362" s="120"/>
      <c r="GZF362" s="120"/>
      <c r="GZG362" s="120"/>
      <c r="GZH362" s="120"/>
      <c r="GZI362" s="120"/>
      <c r="GZJ362" s="120"/>
      <c r="GZK362" s="120"/>
      <c r="GZL362" s="120"/>
      <c r="GZM362" s="120"/>
      <c r="GZN362" s="120"/>
      <c r="GZO362" s="120"/>
      <c r="GZP362" s="120"/>
      <c r="GZQ362" s="120"/>
      <c r="GZR362" s="120"/>
      <c r="GZS362" s="120"/>
      <c r="GZT362" s="120"/>
      <c r="GZU362" s="120"/>
      <c r="GZV362" s="120"/>
      <c r="GZW362" s="120"/>
      <c r="GZX362" s="120"/>
      <c r="GZY362" s="120"/>
      <c r="GZZ362" s="120"/>
      <c r="HAA362" s="120"/>
      <c r="HAB362" s="120"/>
      <c r="HAC362" s="120"/>
      <c r="HAD362" s="120"/>
      <c r="HAE362" s="120"/>
      <c r="HAF362" s="120"/>
      <c r="HAG362" s="120"/>
      <c r="HAH362" s="120"/>
      <c r="HAI362" s="120"/>
      <c r="HAJ362" s="120"/>
      <c r="HAK362" s="120"/>
      <c r="HAL362" s="120"/>
      <c r="HAM362" s="120"/>
      <c r="HAN362" s="120"/>
      <c r="HAO362" s="120"/>
      <c r="HAP362" s="120"/>
      <c r="HAQ362" s="120"/>
      <c r="HAR362" s="120"/>
      <c r="HAS362" s="120"/>
      <c r="HAT362" s="120"/>
      <c r="HAU362" s="120"/>
      <c r="HAV362" s="120"/>
      <c r="HAW362" s="120"/>
      <c r="HAX362" s="120"/>
      <c r="HAY362" s="120"/>
      <c r="HAZ362" s="120"/>
      <c r="HBA362" s="120"/>
      <c r="HBB362" s="120"/>
      <c r="HBC362" s="120"/>
      <c r="HBD362" s="120"/>
      <c r="HBE362" s="120"/>
      <c r="HBF362" s="120"/>
      <c r="HBG362" s="120"/>
      <c r="HBH362" s="120"/>
      <c r="HBI362" s="120"/>
      <c r="HBJ362" s="120"/>
      <c r="HBK362" s="120"/>
      <c r="HBL362" s="120"/>
      <c r="HBM362" s="120"/>
      <c r="HBN362" s="120"/>
      <c r="HBO362" s="120"/>
      <c r="HBP362" s="120"/>
      <c r="HBQ362" s="120"/>
      <c r="HBR362" s="120"/>
      <c r="HBS362" s="120"/>
      <c r="HBT362" s="120"/>
      <c r="HBU362" s="120"/>
      <c r="HBV362" s="120"/>
      <c r="HBW362" s="120"/>
      <c r="HBX362" s="120"/>
      <c r="HBY362" s="120"/>
      <c r="HBZ362" s="120"/>
      <c r="HCA362" s="120"/>
      <c r="HCB362" s="120"/>
      <c r="HCC362" s="120"/>
      <c r="HCD362" s="120"/>
      <c r="HCE362" s="120"/>
      <c r="HCF362" s="120"/>
      <c r="HCG362" s="120"/>
      <c r="HCH362" s="120"/>
      <c r="HCI362" s="120"/>
      <c r="HCJ362" s="120"/>
      <c r="HCK362" s="120"/>
      <c r="HCL362" s="120"/>
      <c r="HCM362" s="120"/>
      <c r="HCN362" s="120"/>
      <c r="HCO362" s="120"/>
      <c r="HCP362" s="120"/>
      <c r="HCQ362" s="120"/>
      <c r="HCR362" s="120"/>
      <c r="HCS362" s="120"/>
      <c r="HCT362" s="120"/>
      <c r="HCU362" s="120"/>
      <c r="HCV362" s="120"/>
      <c r="HCW362" s="120"/>
      <c r="HCX362" s="120"/>
      <c r="HCY362" s="120"/>
      <c r="HCZ362" s="120"/>
      <c r="HDA362" s="120"/>
      <c r="HDB362" s="120"/>
      <c r="HDC362" s="120"/>
      <c r="HDD362" s="120"/>
      <c r="HDE362" s="120"/>
      <c r="HDF362" s="120"/>
      <c r="HDG362" s="120"/>
      <c r="HDH362" s="120"/>
      <c r="HDI362" s="120"/>
      <c r="HDJ362" s="120"/>
      <c r="HDK362" s="120"/>
      <c r="HDL362" s="120"/>
      <c r="HDM362" s="120"/>
      <c r="HDN362" s="120"/>
      <c r="HDO362" s="120"/>
      <c r="HDP362" s="120"/>
      <c r="HDQ362" s="120"/>
      <c r="HDR362" s="120"/>
      <c r="HDS362" s="120"/>
      <c r="HDT362" s="120"/>
      <c r="HDU362" s="120"/>
      <c r="HDV362" s="120"/>
      <c r="HDW362" s="120"/>
      <c r="HDX362" s="120"/>
      <c r="HDY362" s="120"/>
      <c r="HDZ362" s="120"/>
      <c r="HEA362" s="120"/>
      <c r="HEB362" s="120"/>
      <c r="HEC362" s="120"/>
      <c r="HED362" s="120"/>
      <c r="HEE362" s="120"/>
      <c r="HEF362" s="120"/>
      <c r="HEG362" s="120"/>
      <c r="HEH362" s="120"/>
      <c r="HEI362" s="120"/>
      <c r="HEJ362" s="120"/>
      <c r="HEK362" s="120"/>
      <c r="HEL362" s="120"/>
      <c r="HEM362" s="120"/>
      <c r="HEN362" s="120"/>
      <c r="HEO362" s="120"/>
      <c r="HEP362" s="120"/>
      <c r="HEQ362" s="120"/>
      <c r="HER362" s="120"/>
      <c r="HES362" s="120"/>
      <c r="HET362" s="120"/>
      <c r="HEU362" s="120"/>
      <c r="HEV362" s="120"/>
      <c r="HEW362" s="120"/>
      <c r="HEX362" s="120"/>
      <c r="HEY362" s="120"/>
      <c r="HEZ362" s="120"/>
      <c r="HFA362" s="120"/>
      <c r="HFB362" s="120"/>
      <c r="HFC362" s="120"/>
      <c r="HFD362" s="120"/>
      <c r="HFE362" s="120"/>
      <c r="HFF362" s="120"/>
      <c r="HFG362" s="120"/>
      <c r="HFH362" s="120"/>
      <c r="HFI362" s="120"/>
      <c r="HFJ362" s="120"/>
      <c r="HFK362" s="120"/>
      <c r="HFL362" s="120"/>
      <c r="HFM362" s="120"/>
      <c r="HFN362" s="120"/>
      <c r="HFO362" s="120"/>
      <c r="HFP362" s="120"/>
      <c r="HFQ362" s="120"/>
      <c r="HFR362" s="120"/>
      <c r="HFS362" s="120"/>
      <c r="HFT362" s="120"/>
      <c r="HFU362" s="120"/>
      <c r="HFV362" s="120"/>
      <c r="HFW362" s="120"/>
      <c r="HFX362" s="120"/>
      <c r="HFY362" s="120"/>
      <c r="HFZ362" s="120"/>
      <c r="HGA362" s="120"/>
      <c r="HGB362" s="120"/>
      <c r="HGC362" s="120"/>
      <c r="HGD362" s="120"/>
      <c r="HGE362" s="120"/>
      <c r="HGF362" s="120"/>
      <c r="HGG362" s="120"/>
      <c r="HGH362" s="120"/>
      <c r="HGI362" s="120"/>
      <c r="HGJ362" s="120"/>
      <c r="HGK362" s="120"/>
      <c r="HGL362" s="120"/>
      <c r="HGM362" s="120"/>
      <c r="HGN362" s="120"/>
      <c r="HGO362" s="120"/>
      <c r="HGP362" s="120"/>
      <c r="HGQ362" s="120"/>
      <c r="HGR362" s="120"/>
      <c r="HGS362" s="120"/>
      <c r="HGT362" s="120"/>
      <c r="HGU362" s="120"/>
      <c r="HGV362" s="120"/>
      <c r="HGW362" s="120"/>
      <c r="HGX362" s="120"/>
      <c r="HGY362" s="120"/>
      <c r="HGZ362" s="120"/>
      <c r="HHA362" s="120"/>
      <c r="HHB362" s="120"/>
      <c r="HHC362" s="120"/>
      <c r="HHD362" s="120"/>
      <c r="HHE362" s="120"/>
      <c r="HHF362" s="120"/>
      <c r="HHG362" s="120"/>
      <c r="HHH362" s="120"/>
      <c r="HHI362" s="120"/>
      <c r="HHJ362" s="120"/>
      <c r="HHK362" s="120"/>
      <c r="HHL362" s="120"/>
      <c r="HHM362" s="120"/>
      <c r="HHN362" s="120"/>
      <c r="HHO362" s="120"/>
      <c r="HHP362" s="120"/>
      <c r="HHQ362" s="120"/>
      <c r="HHR362" s="120"/>
      <c r="HHS362" s="120"/>
      <c r="HHT362" s="120"/>
      <c r="HHU362" s="120"/>
      <c r="HHV362" s="120"/>
      <c r="HHW362" s="120"/>
      <c r="HHX362" s="120"/>
      <c r="HHY362" s="120"/>
      <c r="HHZ362" s="120"/>
      <c r="HIA362" s="120"/>
      <c r="HIB362" s="120"/>
      <c r="HIC362" s="120"/>
      <c r="HID362" s="120"/>
      <c r="HIE362" s="120"/>
      <c r="HIF362" s="120"/>
      <c r="HIG362" s="120"/>
      <c r="HIH362" s="120"/>
      <c r="HII362" s="120"/>
      <c r="HIJ362" s="120"/>
      <c r="HIK362" s="120"/>
      <c r="HIL362" s="120"/>
      <c r="HIM362" s="120"/>
      <c r="HIN362" s="120"/>
      <c r="HIO362" s="120"/>
      <c r="HIP362" s="120"/>
      <c r="HIQ362" s="120"/>
      <c r="HIR362" s="120"/>
      <c r="HIS362" s="120"/>
      <c r="HIT362" s="120"/>
      <c r="HIU362" s="120"/>
      <c r="HIV362" s="120"/>
      <c r="HIW362" s="120"/>
      <c r="HIX362" s="120"/>
      <c r="HIY362" s="120"/>
      <c r="HIZ362" s="120"/>
      <c r="HJA362" s="120"/>
      <c r="HJB362" s="120"/>
      <c r="HJC362" s="120"/>
      <c r="HJD362" s="120"/>
      <c r="HJE362" s="120"/>
      <c r="HJF362" s="120"/>
      <c r="HJG362" s="120"/>
      <c r="HJH362" s="120"/>
      <c r="HJI362" s="120"/>
      <c r="HJJ362" s="120"/>
      <c r="HJK362" s="120"/>
      <c r="HJL362" s="120"/>
      <c r="HJM362" s="120"/>
      <c r="HJN362" s="120"/>
      <c r="HJO362" s="120"/>
      <c r="HJP362" s="120"/>
      <c r="HJQ362" s="120"/>
      <c r="HJR362" s="120"/>
      <c r="HJS362" s="120"/>
      <c r="HJT362" s="120"/>
      <c r="HJU362" s="120"/>
      <c r="HJV362" s="120"/>
      <c r="HJW362" s="120"/>
      <c r="HJX362" s="120"/>
      <c r="HJY362" s="120"/>
      <c r="HJZ362" s="120"/>
      <c r="HKA362" s="120"/>
      <c r="HKB362" s="120"/>
      <c r="HKC362" s="120"/>
      <c r="HKD362" s="120"/>
      <c r="HKE362" s="120"/>
      <c r="HKF362" s="120"/>
      <c r="HKG362" s="120"/>
      <c r="HKH362" s="120"/>
      <c r="HKI362" s="120"/>
      <c r="HKJ362" s="120"/>
      <c r="HKK362" s="120"/>
      <c r="HKL362" s="120"/>
      <c r="HKM362" s="120"/>
      <c r="HKN362" s="120"/>
      <c r="HKO362" s="120"/>
      <c r="HKP362" s="120"/>
      <c r="HKQ362" s="120"/>
      <c r="HKR362" s="120"/>
      <c r="HKS362" s="120"/>
      <c r="HKT362" s="120"/>
      <c r="HKU362" s="120"/>
      <c r="HKV362" s="120"/>
      <c r="HKW362" s="120"/>
      <c r="HKX362" s="120"/>
      <c r="HKY362" s="120"/>
      <c r="HKZ362" s="120"/>
      <c r="HLA362" s="120"/>
      <c r="HLB362" s="120"/>
      <c r="HLC362" s="120"/>
      <c r="HLD362" s="120"/>
      <c r="HLE362" s="120"/>
      <c r="HLF362" s="120"/>
      <c r="HLG362" s="120"/>
      <c r="HLH362" s="120"/>
      <c r="HLI362" s="120"/>
      <c r="HLJ362" s="120"/>
      <c r="HLK362" s="120"/>
      <c r="HLL362" s="120"/>
      <c r="HLM362" s="120"/>
      <c r="HLN362" s="120"/>
      <c r="HLO362" s="120"/>
      <c r="HLP362" s="120"/>
      <c r="HLQ362" s="120"/>
      <c r="HLR362" s="120"/>
      <c r="HLS362" s="120"/>
      <c r="HLT362" s="120"/>
      <c r="HLU362" s="120"/>
      <c r="HLV362" s="120"/>
      <c r="HLW362" s="120"/>
      <c r="HLX362" s="120"/>
      <c r="HLY362" s="120"/>
      <c r="HLZ362" s="120"/>
      <c r="HMA362" s="120"/>
      <c r="HMB362" s="120"/>
      <c r="HMC362" s="120"/>
      <c r="HMD362" s="120"/>
      <c r="HME362" s="120"/>
      <c r="HMF362" s="120"/>
      <c r="HMG362" s="120"/>
      <c r="HMH362" s="120"/>
      <c r="HMI362" s="120"/>
      <c r="HMJ362" s="120"/>
      <c r="HMK362" s="120"/>
      <c r="HML362" s="120"/>
      <c r="HMM362" s="120"/>
      <c r="HMN362" s="120"/>
      <c r="HMO362" s="120"/>
      <c r="HMP362" s="120"/>
      <c r="HMQ362" s="120"/>
      <c r="HMR362" s="120"/>
      <c r="HMS362" s="120"/>
      <c r="HMT362" s="120"/>
      <c r="HMU362" s="120"/>
      <c r="HMV362" s="120"/>
      <c r="HMW362" s="120"/>
      <c r="HMX362" s="120"/>
      <c r="HMY362" s="120"/>
      <c r="HMZ362" s="120"/>
      <c r="HNA362" s="120"/>
      <c r="HNB362" s="120"/>
      <c r="HNC362" s="120"/>
      <c r="HND362" s="120"/>
      <c r="HNE362" s="120"/>
      <c r="HNF362" s="120"/>
      <c r="HNG362" s="120"/>
      <c r="HNH362" s="120"/>
      <c r="HNI362" s="120"/>
      <c r="HNJ362" s="120"/>
      <c r="HNK362" s="120"/>
      <c r="HNL362" s="120"/>
      <c r="HNM362" s="120"/>
      <c r="HNN362" s="120"/>
      <c r="HNO362" s="120"/>
      <c r="HNP362" s="120"/>
      <c r="HNQ362" s="120"/>
      <c r="HNR362" s="120"/>
      <c r="HNS362" s="120"/>
      <c r="HNT362" s="120"/>
      <c r="HNU362" s="120"/>
      <c r="HNV362" s="120"/>
      <c r="HNW362" s="120"/>
      <c r="HNX362" s="120"/>
      <c r="HNY362" s="120"/>
      <c r="HNZ362" s="120"/>
      <c r="HOA362" s="120"/>
      <c r="HOB362" s="120"/>
      <c r="HOC362" s="120"/>
      <c r="HOD362" s="120"/>
      <c r="HOE362" s="120"/>
      <c r="HOF362" s="120"/>
      <c r="HOG362" s="120"/>
      <c r="HOH362" s="120"/>
      <c r="HOI362" s="120"/>
      <c r="HOJ362" s="120"/>
      <c r="HOK362" s="120"/>
      <c r="HOL362" s="120"/>
      <c r="HOM362" s="120"/>
      <c r="HON362" s="120"/>
      <c r="HOO362" s="120"/>
      <c r="HOP362" s="120"/>
      <c r="HOQ362" s="120"/>
      <c r="HOR362" s="120"/>
      <c r="HOS362" s="120"/>
      <c r="HOT362" s="120"/>
      <c r="HOU362" s="120"/>
      <c r="HOV362" s="120"/>
      <c r="HOW362" s="120"/>
      <c r="HOX362" s="120"/>
      <c r="HOY362" s="120"/>
      <c r="HOZ362" s="120"/>
      <c r="HPA362" s="120"/>
      <c r="HPB362" s="120"/>
      <c r="HPC362" s="120"/>
      <c r="HPD362" s="120"/>
      <c r="HPE362" s="120"/>
      <c r="HPF362" s="120"/>
      <c r="HPG362" s="120"/>
      <c r="HPH362" s="120"/>
      <c r="HPI362" s="120"/>
      <c r="HPJ362" s="120"/>
      <c r="HPK362" s="120"/>
      <c r="HPL362" s="120"/>
      <c r="HPM362" s="120"/>
      <c r="HPN362" s="120"/>
      <c r="HPO362" s="120"/>
      <c r="HPP362" s="120"/>
      <c r="HPQ362" s="120"/>
      <c r="HPR362" s="120"/>
      <c r="HPS362" s="120"/>
      <c r="HPT362" s="120"/>
      <c r="HPU362" s="120"/>
      <c r="HPV362" s="120"/>
      <c r="HPW362" s="120"/>
      <c r="HPX362" s="120"/>
      <c r="HPY362" s="120"/>
      <c r="HPZ362" s="120"/>
      <c r="HQA362" s="120"/>
      <c r="HQB362" s="120"/>
      <c r="HQC362" s="120"/>
      <c r="HQD362" s="120"/>
      <c r="HQE362" s="120"/>
      <c r="HQF362" s="120"/>
      <c r="HQG362" s="120"/>
      <c r="HQH362" s="120"/>
      <c r="HQI362" s="120"/>
      <c r="HQJ362" s="120"/>
      <c r="HQK362" s="120"/>
      <c r="HQL362" s="120"/>
      <c r="HQM362" s="120"/>
      <c r="HQN362" s="120"/>
      <c r="HQO362" s="120"/>
      <c r="HQP362" s="120"/>
      <c r="HQQ362" s="120"/>
      <c r="HQR362" s="120"/>
      <c r="HQS362" s="120"/>
      <c r="HQT362" s="120"/>
      <c r="HQU362" s="120"/>
      <c r="HQV362" s="120"/>
      <c r="HQW362" s="120"/>
      <c r="HQX362" s="120"/>
      <c r="HQY362" s="120"/>
      <c r="HQZ362" s="120"/>
      <c r="HRA362" s="120"/>
      <c r="HRB362" s="120"/>
      <c r="HRC362" s="120"/>
      <c r="HRD362" s="120"/>
      <c r="HRE362" s="120"/>
      <c r="HRF362" s="120"/>
      <c r="HRG362" s="120"/>
      <c r="HRH362" s="120"/>
      <c r="HRI362" s="120"/>
      <c r="HRJ362" s="120"/>
      <c r="HRK362" s="120"/>
      <c r="HRL362" s="120"/>
      <c r="HRM362" s="120"/>
      <c r="HRN362" s="120"/>
      <c r="HRO362" s="120"/>
      <c r="HRP362" s="120"/>
      <c r="HRQ362" s="120"/>
      <c r="HRR362" s="120"/>
      <c r="HRS362" s="120"/>
      <c r="HRT362" s="120"/>
      <c r="HRU362" s="120"/>
      <c r="HRV362" s="120"/>
      <c r="HRW362" s="120"/>
      <c r="HRX362" s="120"/>
      <c r="HRY362" s="120"/>
      <c r="HRZ362" s="120"/>
      <c r="HSA362" s="120"/>
      <c r="HSB362" s="120"/>
      <c r="HSC362" s="120"/>
      <c r="HSD362" s="120"/>
      <c r="HSE362" s="120"/>
      <c r="HSF362" s="120"/>
      <c r="HSG362" s="120"/>
      <c r="HSH362" s="120"/>
      <c r="HSI362" s="120"/>
      <c r="HSJ362" s="120"/>
      <c r="HSK362" s="120"/>
      <c r="HSL362" s="120"/>
      <c r="HSM362" s="120"/>
      <c r="HSN362" s="120"/>
      <c r="HSO362" s="120"/>
      <c r="HSP362" s="120"/>
      <c r="HSQ362" s="120"/>
      <c r="HSR362" s="120"/>
      <c r="HSS362" s="120"/>
      <c r="HST362" s="120"/>
      <c r="HSU362" s="120"/>
      <c r="HSV362" s="120"/>
      <c r="HSW362" s="120"/>
      <c r="HSX362" s="120"/>
      <c r="HSY362" s="120"/>
      <c r="HSZ362" s="120"/>
      <c r="HTA362" s="120"/>
      <c r="HTB362" s="120"/>
      <c r="HTC362" s="120"/>
      <c r="HTD362" s="120"/>
      <c r="HTE362" s="120"/>
      <c r="HTF362" s="120"/>
      <c r="HTG362" s="120"/>
      <c r="HTH362" s="120"/>
      <c r="HTI362" s="120"/>
      <c r="HTJ362" s="120"/>
      <c r="HTK362" s="120"/>
      <c r="HTL362" s="120"/>
      <c r="HTM362" s="120"/>
      <c r="HTN362" s="120"/>
      <c r="HTO362" s="120"/>
      <c r="HTP362" s="120"/>
      <c r="HTQ362" s="120"/>
      <c r="HTR362" s="120"/>
      <c r="HTS362" s="120"/>
      <c r="HTT362" s="120"/>
      <c r="HTU362" s="120"/>
      <c r="HTV362" s="120"/>
      <c r="HTW362" s="120"/>
      <c r="HTX362" s="120"/>
      <c r="HTY362" s="120"/>
      <c r="HTZ362" s="120"/>
      <c r="HUA362" s="120"/>
      <c r="HUB362" s="120"/>
      <c r="HUC362" s="120"/>
      <c r="HUD362" s="120"/>
      <c r="HUE362" s="120"/>
      <c r="HUF362" s="120"/>
      <c r="HUG362" s="120"/>
      <c r="HUH362" s="120"/>
      <c r="HUI362" s="120"/>
      <c r="HUJ362" s="120"/>
      <c r="HUK362" s="120"/>
      <c r="HUL362" s="120"/>
      <c r="HUM362" s="120"/>
      <c r="HUN362" s="120"/>
      <c r="HUO362" s="120"/>
      <c r="HUP362" s="120"/>
      <c r="HUQ362" s="120"/>
      <c r="HUR362" s="120"/>
      <c r="HUS362" s="120"/>
      <c r="HUT362" s="120"/>
      <c r="HUU362" s="120"/>
      <c r="HUV362" s="120"/>
      <c r="HUW362" s="120"/>
      <c r="HUX362" s="120"/>
      <c r="HUY362" s="120"/>
      <c r="HUZ362" s="120"/>
      <c r="HVA362" s="120"/>
      <c r="HVB362" s="120"/>
      <c r="HVC362" s="120"/>
      <c r="HVD362" s="120"/>
      <c r="HVE362" s="120"/>
      <c r="HVF362" s="120"/>
      <c r="HVG362" s="120"/>
      <c r="HVH362" s="120"/>
      <c r="HVI362" s="120"/>
      <c r="HVJ362" s="120"/>
      <c r="HVK362" s="120"/>
      <c r="HVL362" s="120"/>
      <c r="HVM362" s="120"/>
      <c r="HVN362" s="120"/>
      <c r="HVO362" s="120"/>
      <c r="HVP362" s="120"/>
      <c r="HVQ362" s="120"/>
      <c r="HVR362" s="120"/>
      <c r="HVS362" s="120"/>
      <c r="HVT362" s="120"/>
      <c r="HVU362" s="120"/>
      <c r="HVV362" s="120"/>
      <c r="HVW362" s="120"/>
      <c r="HVX362" s="120"/>
      <c r="HVY362" s="120"/>
      <c r="HVZ362" s="120"/>
      <c r="HWA362" s="120"/>
      <c r="HWB362" s="120"/>
      <c r="HWC362" s="120"/>
      <c r="HWD362" s="120"/>
      <c r="HWE362" s="120"/>
      <c r="HWF362" s="120"/>
      <c r="HWG362" s="120"/>
      <c r="HWH362" s="120"/>
      <c r="HWI362" s="120"/>
      <c r="HWJ362" s="120"/>
      <c r="HWK362" s="120"/>
      <c r="HWL362" s="120"/>
      <c r="HWM362" s="120"/>
      <c r="HWN362" s="120"/>
      <c r="HWO362" s="120"/>
      <c r="HWP362" s="120"/>
      <c r="HWQ362" s="120"/>
      <c r="HWR362" s="120"/>
      <c r="HWS362" s="120"/>
      <c r="HWT362" s="120"/>
      <c r="HWU362" s="120"/>
      <c r="HWV362" s="120"/>
      <c r="HWW362" s="120"/>
      <c r="HWX362" s="120"/>
      <c r="HWY362" s="120"/>
      <c r="HWZ362" s="120"/>
      <c r="HXA362" s="120"/>
      <c r="HXB362" s="120"/>
      <c r="HXC362" s="120"/>
      <c r="HXD362" s="120"/>
      <c r="HXE362" s="120"/>
      <c r="HXF362" s="120"/>
      <c r="HXG362" s="120"/>
      <c r="HXH362" s="120"/>
      <c r="HXI362" s="120"/>
      <c r="HXJ362" s="120"/>
      <c r="HXK362" s="120"/>
      <c r="HXL362" s="120"/>
      <c r="HXM362" s="120"/>
      <c r="HXN362" s="120"/>
      <c r="HXO362" s="120"/>
      <c r="HXP362" s="120"/>
      <c r="HXQ362" s="120"/>
      <c r="HXR362" s="120"/>
      <c r="HXS362" s="120"/>
      <c r="HXT362" s="120"/>
      <c r="HXU362" s="120"/>
      <c r="HXV362" s="120"/>
      <c r="HXW362" s="120"/>
      <c r="HXX362" s="120"/>
      <c r="HXY362" s="120"/>
      <c r="HXZ362" s="120"/>
      <c r="HYA362" s="120"/>
      <c r="HYB362" s="120"/>
      <c r="HYC362" s="120"/>
      <c r="HYD362" s="120"/>
      <c r="HYE362" s="120"/>
      <c r="HYF362" s="120"/>
      <c r="HYG362" s="120"/>
      <c r="HYH362" s="120"/>
      <c r="HYI362" s="120"/>
      <c r="HYJ362" s="120"/>
      <c r="HYK362" s="120"/>
      <c r="HYL362" s="120"/>
      <c r="HYM362" s="120"/>
      <c r="HYN362" s="120"/>
      <c r="HYO362" s="120"/>
      <c r="HYP362" s="120"/>
      <c r="HYQ362" s="120"/>
      <c r="HYR362" s="120"/>
      <c r="HYS362" s="120"/>
      <c r="HYT362" s="120"/>
      <c r="HYU362" s="120"/>
      <c r="HYV362" s="120"/>
      <c r="HYW362" s="120"/>
      <c r="HYX362" s="120"/>
      <c r="HYY362" s="120"/>
      <c r="HYZ362" s="120"/>
      <c r="HZA362" s="120"/>
      <c r="HZB362" s="120"/>
      <c r="HZC362" s="120"/>
      <c r="HZD362" s="120"/>
      <c r="HZE362" s="120"/>
      <c r="HZF362" s="120"/>
      <c r="HZG362" s="120"/>
      <c r="HZH362" s="120"/>
      <c r="HZI362" s="120"/>
      <c r="HZJ362" s="120"/>
      <c r="HZK362" s="120"/>
      <c r="HZL362" s="120"/>
      <c r="HZM362" s="120"/>
      <c r="HZN362" s="120"/>
      <c r="HZO362" s="120"/>
      <c r="HZP362" s="120"/>
      <c r="HZQ362" s="120"/>
      <c r="HZR362" s="120"/>
      <c r="HZS362" s="120"/>
      <c r="HZT362" s="120"/>
      <c r="HZU362" s="120"/>
      <c r="HZV362" s="120"/>
      <c r="HZW362" s="120"/>
      <c r="HZX362" s="120"/>
      <c r="HZY362" s="120"/>
      <c r="HZZ362" s="120"/>
      <c r="IAA362" s="120"/>
      <c r="IAB362" s="120"/>
      <c r="IAC362" s="120"/>
      <c r="IAD362" s="120"/>
      <c r="IAE362" s="120"/>
      <c r="IAF362" s="120"/>
      <c r="IAG362" s="120"/>
      <c r="IAH362" s="120"/>
      <c r="IAI362" s="120"/>
      <c r="IAJ362" s="120"/>
      <c r="IAK362" s="120"/>
      <c r="IAL362" s="120"/>
      <c r="IAM362" s="120"/>
      <c r="IAN362" s="120"/>
      <c r="IAO362" s="120"/>
      <c r="IAP362" s="120"/>
      <c r="IAQ362" s="120"/>
      <c r="IAR362" s="120"/>
      <c r="IAS362" s="120"/>
      <c r="IAT362" s="120"/>
      <c r="IAU362" s="120"/>
      <c r="IAV362" s="120"/>
      <c r="IAW362" s="120"/>
      <c r="IAX362" s="120"/>
      <c r="IAY362" s="120"/>
      <c r="IAZ362" s="120"/>
      <c r="IBA362" s="120"/>
      <c r="IBB362" s="120"/>
      <c r="IBC362" s="120"/>
      <c r="IBD362" s="120"/>
      <c r="IBE362" s="120"/>
      <c r="IBF362" s="120"/>
      <c r="IBG362" s="120"/>
      <c r="IBH362" s="120"/>
      <c r="IBI362" s="120"/>
      <c r="IBJ362" s="120"/>
      <c r="IBK362" s="120"/>
      <c r="IBL362" s="120"/>
      <c r="IBM362" s="120"/>
      <c r="IBN362" s="120"/>
      <c r="IBO362" s="120"/>
      <c r="IBP362" s="120"/>
      <c r="IBQ362" s="120"/>
      <c r="IBR362" s="120"/>
      <c r="IBS362" s="120"/>
      <c r="IBT362" s="120"/>
      <c r="IBU362" s="120"/>
      <c r="IBV362" s="120"/>
      <c r="IBW362" s="120"/>
      <c r="IBX362" s="120"/>
      <c r="IBY362" s="120"/>
      <c r="IBZ362" s="120"/>
      <c r="ICA362" s="120"/>
      <c r="ICB362" s="120"/>
      <c r="ICC362" s="120"/>
      <c r="ICD362" s="120"/>
      <c r="ICE362" s="120"/>
      <c r="ICF362" s="120"/>
      <c r="ICG362" s="120"/>
      <c r="ICH362" s="120"/>
      <c r="ICI362" s="120"/>
      <c r="ICJ362" s="120"/>
      <c r="ICK362" s="120"/>
      <c r="ICL362" s="120"/>
      <c r="ICM362" s="120"/>
      <c r="ICN362" s="120"/>
      <c r="ICO362" s="120"/>
      <c r="ICP362" s="120"/>
      <c r="ICQ362" s="120"/>
      <c r="ICR362" s="120"/>
      <c r="ICS362" s="120"/>
      <c r="ICT362" s="120"/>
      <c r="ICU362" s="120"/>
      <c r="ICV362" s="120"/>
      <c r="ICW362" s="120"/>
      <c r="ICX362" s="120"/>
      <c r="ICY362" s="120"/>
      <c r="ICZ362" s="120"/>
      <c r="IDA362" s="120"/>
      <c r="IDB362" s="120"/>
      <c r="IDC362" s="120"/>
      <c r="IDD362" s="120"/>
      <c r="IDE362" s="120"/>
      <c r="IDF362" s="120"/>
      <c r="IDG362" s="120"/>
      <c r="IDH362" s="120"/>
      <c r="IDI362" s="120"/>
      <c r="IDJ362" s="120"/>
      <c r="IDK362" s="120"/>
      <c r="IDL362" s="120"/>
      <c r="IDM362" s="120"/>
      <c r="IDN362" s="120"/>
      <c r="IDO362" s="120"/>
      <c r="IDP362" s="120"/>
      <c r="IDQ362" s="120"/>
      <c r="IDR362" s="120"/>
      <c r="IDS362" s="120"/>
      <c r="IDT362" s="120"/>
      <c r="IDU362" s="120"/>
      <c r="IDV362" s="120"/>
      <c r="IDW362" s="120"/>
      <c r="IDX362" s="120"/>
      <c r="IDY362" s="120"/>
      <c r="IDZ362" s="120"/>
      <c r="IEA362" s="120"/>
      <c r="IEB362" s="120"/>
      <c r="IEC362" s="120"/>
      <c r="IED362" s="120"/>
      <c r="IEE362" s="120"/>
      <c r="IEF362" s="120"/>
      <c r="IEG362" s="120"/>
      <c r="IEH362" s="120"/>
      <c r="IEI362" s="120"/>
      <c r="IEJ362" s="120"/>
      <c r="IEK362" s="120"/>
      <c r="IEL362" s="120"/>
      <c r="IEM362" s="120"/>
      <c r="IEN362" s="120"/>
      <c r="IEO362" s="120"/>
      <c r="IEP362" s="120"/>
      <c r="IEQ362" s="120"/>
      <c r="IER362" s="120"/>
      <c r="IES362" s="120"/>
      <c r="IET362" s="120"/>
      <c r="IEU362" s="120"/>
      <c r="IEV362" s="120"/>
      <c r="IEW362" s="120"/>
      <c r="IEX362" s="120"/>
      <c r="IEY362" s="120"/>
      <c r="IEZ362" s="120"/>
      <c r="IFA362" s="120"/>
      <c r="IFB362" s="120"/>
      <c r="IFC362" s="120"/>
      <c r="IFD362" s="120"/>
      <c r="IFE362" s="120"/>
      <c r="IFF362" s="120"/>
      <c r="IFG362" s="120"/>
      <c r="IFH362" s="120"/>
      <c r="IFI362" s="120"/>
      <c r="IFJ362" s="120"/>
      <c r="IFK362" s="120"/>
      <c r="IFL362" s="120"/>
      <c r="IFM362" s="120"/>
      <c r="IFN362" s="120"/>
      <c r="IFO362" s="120"/>
      <c r="IFP362" s="120"/>
      <c r="IFQ362" s="120"/>
      <c r="IFR362" s="120"/>
      <c r="IFS362" s="120"/>
      <c r="IFT362" s="120"/>
      <c r="IFU362" s="120"/>
      <c r="IFV362" s="120"/>
      <c r="IFW362" s="120"/>
      <c r="IFX362" s="120"/>
      <c r="IFY362" s="120"/>
      <c r="IFZ362" s="120"/>
      <c r="IGA362" s="120"/>
      <c r="IGB362" s="120"/>
      <c r="IGC362" s="120"/>
      <c r="IGD362" s="120"/>
      <c r="IGE362" s="120"/>
      <c r="IGF362" s="120"/>
      <c r="IGG362" s="120"/>
      <c r="IGH362" s="120"/>
      <c r="IGI362" s="120"/>
      <c r="IGJ362" s="120"/>
      <c r="IGK362" s="120"/>
      <c r="IGL362" s="120"/>
      <c r="IGM362" s="120"/>
      <c r="IGN362" s="120"/>
      <c r="IGO362" s="120"/>
      <c r="IGP362" s="120"/>
      <c r="IGQ362" s="120"/>
      <c r="IGR362" s="120"/>
      <c r="IGS362" s="120"/>
      <c r="IGT362" s="120"/>
      <c r="IGU362" s="120"/>
      <c r="IGV362" s="120"/>
      <c r="IGW362" s="120"/>
      <c r="IGX362" s="120"/>
      <c r="IGY362" s="120"/>
      <c r="IGZ362" s="120"/>
      <c r="IHA362" s="120"/>
      <c r="IHB362" s="120"/>
      <c r="IHC362" s="120"/>
      <c r="IHD362" s="120"/>
      <c r="IHE362" s="120"/>
      <c r="IHF362" s="120"/>
      <c r="IHG362" s="120"/>
      <c r="IHH362" s="120"/>
      <c r="IHI362" s="120"/>
      <c r="IHJ362" s="120"/>
      <c r="IHK362" s="120"/>
      <c r="IHL362" s="120"/>
      <c r="IHM362" s="120"/>
      <c r="IHN362" s="120"/>
      <c r="IHO362" s="120"/>
      <c r="IHP362" s="120"/>
      <c r="IHQ362" s="120"/>
      <c r="IHR362" s="120"/>
      <c r="IHS362" s="120"/>
      <c r="IHT362" s="120"/>
      <c r="IHU362" s="120"/>
      <c r="IHV362" s="120"/>
      <c r="IHW362" s="120"/>
      <c r="IHX362" s="120"/>
      <c r="IHY362" s="120"/>
      <c r="IHZ362" s="120"/>
      <c r="IIA362" s="120"/>
      <c r="IIB362" s="120"/>
      <c r="IIC362" s="120"/>
      <c r="IID362" s="120"/>
      <c r="IIE362" s="120"/>
      <c r="IIF362" s="120"/>
      <c r="IIG362" s="120"/>
      <c r="IIH362" s="120"/>
      <c r="III362" s="120"/>
      <c r="IIJ362" s="120"/>
      <c r="IIK362" s="120"/>
      <c r="IIL362" s="120"/>
      <c r="IIM362" s="120"/>
      <c r="IIN362" s="120"/>
      <c r="IIO362" s="120"/>
      <c r="IIP362" s="120"/>
      <c r="IIQ362" s="120"/>
      <c r="IIR362" s="120"/>
      <c r="IIS362" s="120"/>
      <c r="IIT362" s="120"/>
      <c r="IIU362" s="120"/>
      <c r="IIV362" s="120"/>
      <c r="IIW362" s="120"/>
      <c r="IIX362" s="120"/>
      <c r="IIY362" s="120"/>
      <c r="IIZ362" s="120"/>
      <c r="IJA362" s="120"/>
      <c r="IJB362" s="120"/>
      <c r="IJC362" s="120"/>
      <c r="IJD362" s="120"/>
      <c r="IJE362" s="120"/>
      <c r="IJF362" s="120"/>
      <c r="IJG362" s="120"/>
      <c r="IJH362" s="120"/>
      <c r="IJI362" s="120"/>
      <c r="IJJ362" s="120"/>
      <c r="IJK362" s="120"/>
      <c r="IJL362" s="120"/>
      <c r="IJM362" s="120"/>
      <c r="IJN362" s="120"/>
      <c r="IJO362" s="120"/>
      <c r="IJP362" s="120"/>
      <c r="IJQ362" s="120"/>
      <c r="IJR362" s="120"/>
      <c r="IJS362" s="120"/>
      <c r="IJT362" s="120"/>
      <c r="IJU362" s="120"/>
      <c r="IJV362" s="120"/>
      <c r="IJW362" s="120"/>
      <c r="IJX362" s="120"/>
      <c r="IJY362" s="120"/>
      <c r="IJZ362" s="120"/>
      <c r="IKA362" s="120"/>
      <c r="IKB362" s="120"/>
      <c r="IKC362" s="120"/>
      <c r="IKD362" s="120"/>
      <c r="IKE362" s="120"/>
      <c r="IKF362" s="120"/>
      <c r="IKG362" s="120"/>
      <c r="IKH362" s="120"/>
      <c r="IKI362" s="120"/>
      <c r="IKJ362" s="120"/>
      <c r="IKK362" s="120"/>
      <c r="IKL362" s="120"/>
      <c r="IKM362" s="120"/>
      <c r="IKN362" s="120"/>
      <c r="IKO362" s="120"/>
      <c r="IKP362" s="120"/>
      <c r="IKQ362" s="120"/>
      <c r="IKR362" s="120"/>
      <c r="IKS362" s="120"/>
      <c r="IKT362" s="120"/>
      <c r="IKU362" s="120"/>
      <c r="IKV362" s="120"/>
      <c r="IKW362" s="120"/>
      <c r="IKX362" s="120"/>
      <c r="IKY362" s="120"/>
      <c r="IKZ362" s="120"/>
      <c r="ILA362" s="120"/>
      <c r="ILB362" s="120"/>
      <c r="ILC362" s="120"/>
      <c r="ILD362" s="120"/>
      <c r="ILE362" s="120"/>
      <c r="ILF362" s="120"/>
      <c r="ILG362" s="120"/>
      <c r="ILH362" s="120"/>
      <c r="ILI362" s="120"/>
      <c r="ILJ362" s="120"/>
      <c r="ILK362" s="120"/>
      <c r="ILL362" s="120"/>
      <c r="ILM362" s="120"/>
      <c r="ILN362" s="120"/>
      <c r="ILO362" s="120"/>
      <c r="ILP362" s="120"/>
      <c r="ILQ362" s="120"/>
      <c r="ILR362" s="120"/>
      <c r="ILS362" s="120"/>
      <c r="ILT362" s="120"/>
      <c r="ILU362" s="120"/>
      <c r="ILV362" s="120"/>
      <c r="ILW362" s="120"/>
      <c r="ILX362" s="120"/>
      <c r="ILY362" s="120"/>
      <c r="ILZ362" s="120"/>
      <c r="IMA362" s="120"/>
      <c r="IMB362" s="120"/>
      <c r="IMC362" s="120"/>
      <c r="IMD362" s="120"/>
      <c r="IME362" s="120"/>
      <c r="IMF362" s="120"/>
      <c r="IMG362" s="120"/>
      <c r="IMH362" s="120"/>
      <c r="IMI362" s="120"/>
      <c r="IMJ362" s="120"/>
      <c r="IMK362" s="120"/>
      <c r="IML362" s="120"/>
      <c r="IMM362" s="120"/>
      <c r="IMN362" s="120"/>
      <c r="IMO362" s="120"/>
      <c r="IMP362" s="120"/>
      <c r="IMQ362" s="120"/>
      <c r="IMR362" s="120"/>
      <c r="IMS362" s="120"/>
      <c r="IMT362" s="120"/>
      <c r="IMU362" s="120"/>
      <c r="IMV362" s="120"/>
      <c r="IMW362" s="120"/>
      <c r="IMX362" s="120"/>
      <c r="IMY362" s="120"/>
      <c r="IMZ362" s="120"/>
      <c r="INA362" s="120"/>
      <c r="INB362" s="120"/>
      <c r="INC362" s="120"/>
      <c r="IND362" s="120"/>
      <c r="INE362" s="120"/>
      <c r="INF362" s="120"/>
      <c r="ING362" s="120"/>
      <c r="INH362" s="120"/>
      <c r="INI362" s="120"/>
      <c r="INJ362" s="120"/>
      <c r="INK362" s="120"/>
      <c r="INL362" s="120"/>
      <c r="INM362" s="120"/>
      <c r="INN362" s="120"/>
      <c r="INO362" s="120"/>
      <c r="INP362" s="120"/>
      <c r="INQ362" s="120"/>
      <c r="INR362" s="120"/>
      <c r="INS362" s="120"/>
      <c r="INT362" s="120"/>
      <c r="INU362" s="120"/>
      <c r="INV362" s="120"/>
      <c r="INW362" s="120"/>
      <c r="INX362" s="120"/>
      <c r="INY362" s="120"/>
      <c r="INZ362" s="120"/>
      <c r="IOA362" s="120"/>
      <c r="IOB362" s="120"/>
      <c r="IOC362" s="120"/>
      <c r="IOD362" s="120"/>
      <c r="IOE362" s="120"/>
      <c r="IOF362" s="120"/>
      <c r="IOG362" s="120"/>
      <c r="IOH362" s="120"/>
      <c r="IOI362" s="120"/>
      <c r="IOJ362" s="120"/>
      <c r="IOK362" s="120"/>
      <c r="IOL362" s="120"/>
      <c r="IOM362" s="120"/>
      <c r="ION362" s="120"/>
      <c r="IOO362" s="120"/>
      <c r="IOP362" s="120"/>
      <c r="IOQ362" s="120"/>
      <c r="IOR362" s="120"/>
      <c r="IOS362" s="120"/>
      <c r="IOT362" s="120"/>
      <c r="IOU362" s="120"/>
      <c r="IOV362" s="120"/>
      <c r="IOW362" s="120"/>
      <c r="IOX362" s="120"/>
      <c r="IOY362" s="120"/>
      <c r="IOZ362" s="120"/>
      <c r="IPA362" s="120"/>
      <c r="IPB362" s="120"/>
      <c r="IPC362" s="120"/>
      <c r="IPD362" s="120"/>
      <c r="IPE362" s="120"/>
      <c r="IPF362" s="120"/>
      <c r="IPG362" s="120"/>
      <c r="IPH362" s="120"/>
      <c r="IPI362" s="120"/>
      <c r="IPJ362" s="120"/>
      <c r="IPK362" s="120"/>
      <c r="IPL362" s="120"/>
      <c r="IPM362" s="120"/>
      <c r="IPN362" s="120"/>
      <c r="IPO362" s="120"/>
      <c r="IPP362" s="120"/>
      <c r="IPQ362" s="120"/>
      <c r="IPR362" s="120"/>
      <c r="IPS362" s="120"/>
      <c r="IPT362" s="120"/>
      <c r="IPU362" s="120"/>
      <c r="IPV362" s="120"/>
      <c r="IPW362" s="120"/>
      <c r="IPX362" s="120"/>
      <c r="IPY362" s="120"/>
      <c r="IPZ362" s="120"/>
      <c r="IQA362" s="120"/>
      <c r="IQB362" s="120"/>
      <c r="IQC362" s="120"/>
      <c r="IQD362" s="120"/>
      <c r="IQE362" s="120"/>
      <c r="IQF362" s="120"/>
      <c r="IQG362" s="120"/>
      <c r="IQH362" s="120"/>
      <c r="IQI362" s="120"/>
      <c r="IQJ362" s="120"/>
      <c r="IQK362" s="120"/>
      <c r="IQL362" s="120"/>
      <c r="IQM362" s="120"/>
      <c r="IQN362" s="120"/>
      <c r="IQO362" s="120"/>
      <c r="IQP362" s="120"/>
      <c r="IQQ362" s="120"/>
      <c r="IQR362" s="120"/>
      <c r="IQS362" s="120"/>
      <c r="IQT362" s="120"/>
      <c r="IQU362" s="120"/>
      <c r="IQV362" s="120"/>
      <c r="IQW362" s="120"/>
      <c r="IQX362" s="120"/>
      <c r="IQY362" s="120"/>
      <c r="IQZ362" s="120"/>
      <c r="IRA362" s="120"/>
      <c r="IRB362" s="120"/>
      <c r="IRC362" s="120"/>
      <c r="IRD362" s="120"/>
      <c r="IRE362" s="120"/>
      <c r="IRF362" s="120"/>
      <c r="IRG362" s="120"/>
      <c r="IRH362" s="120"/>
      <c r="IRI362" s="120"/>
      <c r="IRJ362" s="120"/>
      <c r="IRK362" s="120"/>
      <c r="IRL362" s="120"/>
      <c r="IRM362" s="120"/>
      <c r="IRN362" s="120"/>
      <c r="IRO362" s="120"/>
      <c r="IRP362" s="120"/>
      <c r="IRQ362" s="120"/>
      <c r="IRR362" s="120"/>
      <c r="IRS362" s="120"/>
      <c r="IRT362" s="120"/>
      <c r="IRU362" s="120"/>
      <c r="IRV362" s="120"/>
      <c r="IRW362" s="120"/>
      <c r="IRX362" s="120"/>
      <c r="IRY362" s="120"/>
      <c r="IRZ362" s="120"/>
      <c r="ISA362" s="120"/>
      <c r="ISB362" s="120"/>
      <c r="ISC362" s="120"/>
      <c r="ISD362" s="120"/>
      <c r="ISE362" s="120"/>
      <c r="ISF362" s="120"/>
      <c r="ISG362" s="120"/>
      <c r="ISH362" s="120"/>
      <c r="ISI362" s="120"/>
      <c r="ISJ362" s="120"/>
      <c r="ISK362" s="120"/>
      <c r="ISL362" s="120"/>
      <c r="ISM362" s="120"/>
      <c r="ISN362" s="120"/>
      <c r="ISO362" s="120"/>
      <c r="ISP362" s="120"/>
      <c r="ISQ362" s="120"/>
      <c r="ISR362" s="120"/>
      <c r="ISS362" s="120"/>
      <c r="IST362" s="120"/>
      <c r="ISU362" s="120"/>
      <c r="ISV362" s="120"/>
      <c r="ISW362" s="120"/>
      <c r="ISX362" s="120"/>
      <c r="ISY362" s="120"/>
      <c r="ISZ362" s="120"/>
      <c r="ITA362" s="120"/>
      <c r="ITB362" s="120"/>
      <c r="ITC362" s="120"/>
      <c r="ITD362" s="120"/>
      <c r="ITE362" s="120"/>
      <c r="ITF362" s="120"/>
      <c r="ITG362" s="120"/>
      <c r="ITH362" s="120"/>
      <c r="ITI362" s="120"/>
      <c r="ITJ362" s="120"/>
      <c r="ITK362" s="120"/>
      <c r="ITL362" s="120"/>
      <c r="ITM362" s="120"/>
      <c r="ITN362" s="120"/>
      <c r="ITO362" s="120"/>
      <c r="ITP362" s="120"/>
      <c r="ITQ362" s="120"/>
      <c r="ITR362" s="120"/>
      <c r="ITS362" s="120"/>
      <c r="ITT362" s="120"/>
      <c r="ITU362" s="120"/>
      <c r="ITV362" s="120"/>
      <c r="ITW362" s="120"/>
      <c r="ITX362" s="120"/>
      <c r="ITY362" s="120"/>
      <c r="ITZ362" s="120"/>
      <c r="IUA362" s="120"/>
      <c r="IUB362" s="120"/>
      <c r="IUC362" s="120"/>
      <c r="IUD362" s="120"/>
      <c r="IUE362" s="120"/>
      <c r="IUF362" s="120"/>
      <c r="IUG362" s="120"/>
      <c r="IUH362" s="120"/>
      <c r="IUI362" s="120"/>
      <c r="IUJ362" s="120"/>
      <c r="IUK362" s="120"/>
      <c r="IUL362" s="120"/>
      <c r="IUM362" s="120"/>
      <c r="IUN362" s="120"/>
      <c r="IUO362" s="120"/>
      <c r="IUP362" s="120"/>
      <c r="IUQ362" s="120"/>
      <c r="IUR362" s="120"/>
      <c r="IUS362" s="120"/>
      <c r="IUT362" s="120"/>
      <c r="IUU362" s="120"/>
      <c r="IUV362" s="120"/>
      <c r="IUW362" s="120"/>
      <c r="IUX362" s="120"/>
      <c r="IUY362" s="120"/>
      <c r="IUZ362" s="120"/>
      <c r="IVA362" s="120"/>
      <c r="IVB362" s="120"/>
      <c r="IVC362" s="120"/>
      <c r="IVD362" s="120"/>
      <c r="IVE362" s="120"/>
      <c r="IVF362" s="120"/>
      <c r="IVG362" s="120"/>
      <c r="IVH362" s="120"/>
      <c r="IVI362" s="120"/>
      <c r="IVJ362" s="120"/>
      <c r="IVK362" s="120"/>
      <c r="IVL362" s="120"/>
      <c r="IVM362" s="120"/>
      <c r="IVN362" s="120"/>
      <c r="IVO362" s="120"/>
      <c r="IVP362" s="120"/>
      <c r="IVQ362" s="120"/>
      <c r="IVR362" s="120"/>
      <c r="IVS362" s="120"/>
      <c r="IVT362" s="120"/>
      <c r="IVU362" s="120"/>
      <c r="IVV362" s="120"/>
      <c r="IVW362" s="120"/>
      <c r="IVX362" s="120"/>
      <c r="IVY362" s="120"/>
      <c r="IVZ362" s="120"/>
      <c r="IWA362" s="120"/>
      <c r="IWB362" s="120"/>
      <c r="IWC362" s="120"/>
      <c r="IWD362" s="120"/>
      <c r="IWE362" s="120"/>
      <c r="IWF362" s="120"/>
      <c r="IWG362" s="120"/>
      <c r="IWH362" s="120"/>
      <c r="IWI362" s="120"/>
      <c r="IWJ362" s="120"/>
      <c r="IWK362" s="120"/>
      <c r="IWL362" s="120"/>
      <c r="IWM362" s="120"/>
      <c r="IWN362" s="120"/>
      <c r="IWO362" s="120"/>
      <c r="IWP362" s="120"/>
      <c r="IWQ362" s="120"/>
      <c r="IWR362" s="120"/>
      <c r="IWS362" s="120"/>
      <c r="IWT362" s="120"/>
      <c r="IWU362" s="120"/>
      <c r="IWV362" s="120"/>
      <c r="IWW362" s="120"/>
      <c r="IWX362" s="120"/>
      <c r="IWY362" s="120"/>
      <c r="IWZ362" s="120"/>
      <c r="IXA362" s="120"/>
      <c r="IXB362" s="120"/>
      <c r="IXC362" s="120"/>
      <c r="IXD362" s="120"/>
      <c r="IXE362" s="120"/>
      <c r="IXF362" s="120"/>
      <c r="IXG362" s="120"/>
      <c r="IXH362" s="120"/>
      <c r="IXI362" s="120"/>
      <c r="IXJ362" s="120"/>
      <c r="IXK362" s="120"/>
      <c r="IXL362" s="120"/>
      <c r="IXM362" s="120"/>
      <c r="IXN362" s="120"/>
      <c r="IXO362" s="120"/>
      <c r="IXP362" s="120"/>
      <c r="IXQ362" s="120"/>
      <c r="IXR362" s="120"/>
      <c r="IXS362" s="120"/>
      <c r="IXT362" s="120"/>
      <c r="IXU362" s="120"/>
      <c r="IXV362" s="120"/>
      <c r="IXW362" s="120"/>
      <c r="IXX362" s="120"/>
      <c r="IXY362" s="120"/>
      <c r="IXZ362" s="120"/>
      <c r="IYA362" s="120"/>
      <c r="IYB362" s="120"/>
      <c r="IYC362" s="120"/>
      <c r="IYD362" s="120"/>
      <c r="IYE362" s="120"/>
      <c r="IYF362" s="120"/>
      <c r="IYG362" s="120"/>
      <c r="IYH362" s="120"/>
      <c r="IYI362" s="120"/>
      <c r="IYJ362" s="120"/>
      <c r="IYK362" s="120"/>
      <c r="IYL362" s="120"/>
      <c r="IYM362" s="120"/>
      <c r="IYN362" s="120"/>
      <c r="IYO362" s="120"/>
      <c r="IYP362" s="120"/>
      <c r="IYQ362" s="120"/>
      <c r="IYR362" s="120"/>
      <c r="IYS362" s="120"/>
      <c r="IYT362" s="120"/>
      <c r="IYU362" s="120"/>
      <c r="IYV362" s="120"/>
      <c r="IYW362" s="120"/>
      <c r="IYX362" s="120"/>
      <c r="IYY362" s="120"/>
      <c r="IYZ362" s="120"/>
      <c r="IZA362" s="120"/>
      <c r="IZB362" s="120"/>
      <c r="IZC362" s="120"/>
      <c r="IZD362" s="120"/>
      <c r="IZE362" s="120"/>
      <c r="IZF362" s="120"/>
      <c r="IZG362" s="120"/>
      <c r="IZH362" s="120"/>
      <c r="IZI362" s="120"/>
      <c r="IZJ362" s="120"/>
      <c r="IZK362" s="120"/>
      <c r="IZL362" s="120"/>
      <c r="IZM362" s="120"/>
      <c r="IZN362" s="120"/>
      <c r="IZO362" s="120"/>
      <c r="IZP362" s="120"/>
      <c r="IZQ362" s="120"/>
      <c r="IZR362" s="120"/>
      <c r="IZS362" s="120"/>
      <c r="IZT362" s="120"/>
      <c r="IZU362" s="120"/>
      <c r="IZV362" s="120"/>
      <c r="IZW362" s="120"/>
      <c r="IZX362" s="120"/>
      <c r="IZY362" s="120"/>
      <c r="IZZ362" s="120"/>
      <c r="JAA362" s="120"/>
      <c r="JAB362" s="120"/>
      <c r="JAC362" s="120"/>
      <c r="JAD362" s="120"/>
      <c r="JAE362" s="120"/>
      <c r="JAF362" s="120"/>
      <c r="JAG362" s="120"/>
      <c r="JAH362" s="120"/>
      <c r="JAI362" s="120"/>
      <c r="JAJ362" s="120"/>
      <c r="JAK362" s="120"/>
      <c r="JAL362" s="120"/>
      <c r="JAM362" s="120"/>
      <c r="JAN362" s="120"/>
      <c r="JAO362" s="120"/>
      <c r="JAP362" s="120"/>
      <c r="JAQ362" s="120"/>
      <c r="JAR362" s="120"/>
      <c r="JAS362" s="120"/>
      <c r="JAT362" s="120"/>
      <c r="JAU362" s="120"/>
      <c r="JAV362" s="120"/>
      <c r="JAW362" s="120"/>
      <c r="JAX362" s="120"/>
      <c r="JAY362" s="120"/>
      <c r="JAZ362" s="120"/>
      <c r="JBA362" s="120"/>
      <c r="JBB362" s="120"/>
      <c r="JBC362" s="120"/>
      <c r="JBD362" s="120"/>
      <c r="JBE362" s="120"/>
      <c r="JBF362" s="120"/>
      <c r="JBG362" s="120"/>
      <c r="JBH362" s="120"/>
      <c r="JBI362" s="120"/>
      <c r="JBJ362" s="120"/>
      <c r="JBK362" s="120"/>
      <c r="JBL362" s="120"/>
      <c r="JBM362" s="120"/>
      <c r="JBN362" s="120"/>
      <c r="JBO362" s="120"/>
      <c r="JBP362" s="120"/>
      <c r="JBQ362" s="120"/>
      <c r="JBR362" s="120"/>
      <c r="JBS362" s="120"/>
      <c r="JBT362" s="120"/>
      <c r="JBU362" s="120"/>
      <c r="JBV362" s="120"/>
      <c r="JBW362" s="120"/>
      <c r="JBX362" s="120"/>
      <c r="JBY362" s="120"/>
      <c r="JBZ362" s="120"/>
      <c r="JCA362" s="120"/>
      <c r="JCB362" s="120"/>
      <c r="JCC362" s="120"/>
      <c r="JCD362" s="120"/>
      <c r="JCE362" s="120"/>
      <c r="JCF362" s="120"/>
      <c r="JCG362" s="120"/>
      <c r="JCH362" s="120"/>
      <c r="JCI362" s="120"/>
      <c r="JCJ362" s="120"/>
      <c r="JCK362" s="120"/>
      <c r="JCL362" s="120"/>
      <c r="JCM362" s="120"/>
      <c r="JCN362" s="120"/>
      <c r="JCO362" s="120"/>
      <c r="JCP362" s="120"/>
      <c r="JCQ362" s="120"/>
      <c r="JCR362" s="120"/>
      <c r="JCS362" s="120"/>
      <c r="JCT362" s="120"/>
      <c r="JCU362" s="120"/>
      <c r="JCV362" s="120"/>
      <c r="JCW362" s="120"/>
      <c r="JCX362" s="120"/>
      <c r="JCY362" s="120"/>
      <c r="JCZ362" s="120"/>
      <c r="JDA362" s="120"/>
      <c r="JDB362" s="120"/>
      <c r="JDC362" s="120"/>
      <c r="JDD362" s="120"/>
      <c r="JDE362" s="120"/>
      <c r="JDF362" s="120"/>
      <c r="JDG362" s="120"/>
      <c r="JDH362" s="120"/>
      <c r="JDI362" s="120"/>
      <c r="JDJ362" s="120"/>
      <c r="JDK362" s="120"/>
      <c r="JDL362" s="120"/>
      <c r="JDM362" s="120"/>
      <c r="JDN362" s="120"/>
      <c r="JDO362" s="120"/>
      <c r="JDP362" s="120"/>
      <c r="JDQ362" s="120"/>
      <c r="JDR362" s="120"/>
      <c r="JDS362" s="120"/>
      <c r="JDT362" s="120"/>
      <c r="JDU362" s="120"/>
      <c r="JDV362" s="120"/>
      <c r="JDW362" s="120"/>
      <c r="JDX362" s="120"/>
      <c r="JDY362" s="120"/>
      <c r="JDZ362" s="120"/>
      <c r="JEA362" s="120"/>
      <c r="JEB362" s="120"/>
      <c r="JEC362" s="120"/>
      <c r="JED362" s="120"/>
      <c r="JEE362" s="120"/>
      <c r="JEF362" s="120"/>
      <c r="JEG362" s="120"/>
      <c r="JEH362" s="120"/>
      <c r="JEI362" s="120"/>
      <c r="JEJ362" s="120"/>
      <c r="JEK362" s="120"/>
      <c r="JEL362" s="120"/>
      <c r="JEM362" s="120"/>
      <c r="JEN362" s="120"/>
      <c r="JEO362" s="120"/>
      <c r="JEP362" s="120"/>
      <c r="JEQ362" s="120"/>
      <c r="JER362" s="120"/>
      <c r="JES362" s="120"/>
      <c r="JET362" s="120"/>
      <c r="JEU362" s="120"/>
      <c r="JEV362" s="120"/>
      <c r="JEW362" s="120"/>
      <c r="JEX362" s="120"/>
      <c r="JEY362" s="120"/>
      <c r="JEZ362" s="120"/>
      <c r="JFA362" s="120"/>
      <c r="JFB362" s="120"/>
      <c r="JFC362" s="120"/>
      <c r="JFD362" s="120"/>
      <c r="JFE362" s="120"/>
      <c r="JFF362" s="120"/>
      <c r="JFG362" s="120"/>
      <c r="JFH362" s="120"/>
      <c r="JFI362" s="120"/>
      <c r="JFJ362" s="120"/>
      <c r="JFK362" s="120"/>
      <c r="JFL362" s="120"/>
      <c r="JFM362" s="120"/>
      <c r="JFN362" s="120"/>
      <c r="JFO362" s="120"/>
      <c r="JFP362" s="120"/>
      <c r="JFQ362" s="120"/>
      <c r="JFR362" s="120"/>
      <c r="JFS362" s="120"/>
      <c r="JFT362" s="120"/>
      <c r="JFU362" s="120"/>
      <c r="JFV362" s="120"/>
      <c r="JFW362" s="120"/>
      <c r="JFX362" s="120"/>
      <c r="JFY362" s="120"/>
      <c r="JFZ362" s="120"/>
      <c r="JGA362" s="120"/>
      <c r="JGB362" s="120"/>
      <c r="JGC362" s="120"/>
      <c r="JGD362" s="120"/>
      <c r="JGE362" s="120"/>
      <c r="JGF362" s="120"/>
      <c r="JGG362" s="120"/>
      <c r="JGH362" s="120"/>
      <c r="JGI362" s="120"/>
      <c r="JGJ362" s="120"/>
      <c r="JGK362" s="120"/>
      <c r="JGL362" s="120"/>
      <c r="JGM362" s="120"/>
      <c r="JGN362" s="120"/>
      <c r="JGO362" s="120"/>
      <c r="JGP362" s="120"/>
      <c r="JGQ362" s="120"/>
      <c r="JGR362" s="120"/>
      <c r="JGS362" s="120"/>
      <c r="JGT362" s="120"/>
      <c r="JGU362" s="120"/>
      <c r="JGV362" s="120"/>
      <c r="JGW362" s="120"/>
      <c r="JGX362" s="120"/>
      <c r="JGY362" s="120"/>
      <c r="JGZ362" s="120"/>
      <c r="JHA362" s="120"/>
      <c r="JHB362" s="120"/>
      <c r="JHC362" s="120"/>
      <c r="JHD362" s="120"/>
      <c r="JHE362" s="120"/>
      <c r="JHF362" s="120"/>
      <c r="JHG362" s="120"/>
      <c r="JHH362" s="120"/>
      <c r="JHI362" s="120"/>
      <c r="JHJ362" s="120"/>
      <c r="JHK362" s="120"/>
      <c r="JHL362" s="120"/>
      <c r="JHM362" s="120"/>
      <c r="JHN362" s="120"/>
      <c r="JHO362" s="120"/>
      <c r="JHP362" s="120"/>
      <c r="JHQ362" s="120"/>
      <c r="JHR362" s="120"/>
      <c r="JHS362" s="120"/>
      <c r="JHT362" s="120"/>
      <c r="JHU362" s="120"/>
      <c r="JHV362" s="120"/>
      <c r="JHW362" s="120"/>
      <c r="JHX362" s="120"/>
      <c r="JHY362" s="120"/>
      <c r="JHZ362" s="120"/>
      <c r="JIA362" s="120"/>
      <c r="JIB362" s="120"/>
      <c r="JIC362" s="120"/>
      <c r="JID362" s="120"/>
      <c r="JIE362" s="120"/>
      <c r="JIF362" s="120"/>
      <c r="JIG362" s="120"/>
      <c r="JIH362" s="120"/>
      <c r="JII362" s="120"/>
      <c r="JIJ362" s="120"/>
      <c r="JIK362" s="120"/>
      <c r="JIL362" s="120"/>
      <c r="JIM362" s="120"/>
      <c r="JIN362" s="120"/>
      <c r="JIO362" s="120"/>
      <c r="JIP362" s="120"/>
      <c r="JIQ362" s="120"/>
      <c r="JIR362" s="120"/>
      <c r="JIS362" s="120"/>
      <c r="JIT362" s="120"/>
      <c r="JIU362" s="120"/>
      <c r="JIV362" s="120"/>
      <c r="JIW362" s="120"/>
      <c r="JIX362" s="120"/>
      <c r="JIY362" s="120"/>
      <c r="JIZ362" s="120"/>
      <c r="JJA362" s="120"/>
      <c r="JJB362" s="120"/>
      <c r="JJC362" s="120"/>
      <c r="JJD362" s="120"/>
      <c r="JJE362" s="120"/>
      <c r="JJF362" s="120"/>
      <c r="JJG362" s="120"/>
      <c r="JJH362" s="120"/>
      <c r="JJI362" s="120"/>
      <c r="JJJ362" s="120"/>
      <c r="JJK362" s="120"/>
      <c r="JJL362" s="120"/>
      <c r="JJM362" s="120"/>
      <c r="JJN362" s="120"/>
      <c r="JJO362" s="120"/>
      <c r="JJP362" s="120"/>
      <c r="JJQ362" s="120"/>
      <c r="JJR362" s="120"/>
      <c r="JJS362" s="120"/>
      <c r="JJT362" s="120"/>
      <c r="JJU362" s="120"/>
      <c r="JJV362" s="120"/>
      <c r="JJW362" s="120"/>
      <c r="JJX362" s="120"/>
      <c r="JJY362" s="120"/>
      <c r="JJZ362" s="120"/>
      <c r="JKA362" s="120"/>
      <c r="JKB362" s="120"/>
      <c r="JKC362" s="120"/>
      <c r="JKD362" s="120"/>
      <c r="JKE362" s="120"/>
      <c r="JKF362" s="120"/>
      <c r="JKG362" s="120"/>
      <c r="JKH362" s="120"/>
      <c r="JKI362" s="120"/>
      <c r="JKJ362" s="120"/>
      <c r="JKK362" s="120"/>
      <c r="JKL362" s="120"/>
      <c r="JKM362" s="120"/>
      <c r="JKN362" s="120"/>
      <c r="JKO362" s="120"/>
      <c r="JKP362" s="120"/>
      <c r="JKQ362" s="120"/>
      <c r="JKR362" s="120"/>
      <c r="JKS362" s="120"/>
      <c r="JKT362" s="120"/>
      <c r="JKU362" s="120"/>
      <c r="JKV362" s="120"/>
      <c r="JKW362" s="120"/>
      <c r="JKX362" s="120"/>
      <c r="JKY362" s="120"/>
      <c r="JKZ362" s="120"/>
      <c r="JLA362" s="120"/>
      <c r="JLB362" s="120"/>
      <c r="JLC362" s="120"/>
      <c r="JLD362" s="120"/>
      <c r="JLE362" s="120"/>
      <c r="JLF362" s="120"/>
      <c r="JLG362" s="120"/>
      <c r="JLH362" s="120"/>
      <c r="JLI362" s="120"/>
      <c r="JLJ362" s="120"/>
      <c r="JLK362" s="120"/>
      <c r="JLL362" s="120"/>
      <c r="JLM362" s="120"/>
      <c r="JLN362" s="120"/>
      <c r="JLO362" s="120"/>
      <c r="JLP362" s="120"/>
      <c r="JLQ362" s="120"/>
      <c r="JLR362" s="120"/>
      <c r="JLS362" s="120"/>
      <c r="JLT362" s="120"/>
      <c r="JLU362" s="120"/>
      <c r="JLV362" s="120"/>
      <c r="JLW362" s="120"/>
      <c r="JLX362" s="120"/>
      <c r="JLY362" s="120"/>
      <c r="JLZ362" s="120"/>
      <c r="JMA362" s="120"/>
      <c r="JMB362" s="120"/>
      <c r="JMC362" s="120"/>
      <c r="JMD362" s="120"/>
      <c r="JME362" s="120"/>
      <c r="JMF362" s="120"/>
      <c r="JMG362" s="120"/>
      <c r="JMH362" s="120"/>
      <c r="JMI362" s="120"/>
      <c r="JMJ362" s="120"/>
      <c r="JMK362" s="120"/>
      <c r="JML362" s="120"/>
      <c r="JMM362" s="120"/>
      <c r="JMN362" s="120"/>
      <c r="JMO362" s="120"/>
      <c r="JMP362" s="120"/>
      <c r="JMQ362" s="120"/>
      <c r="JMR362" s="120"/>
      <c r="JMS362" s="120"/>
      <c r="JMT362" s="120"/>
      <c r="JMU362" s="120"/>
      <c r="JMV362" s="120"/>
      <c r="JMW362" s="120"/>
      <c r="JMX362" s="120"/>
      <c r="JMY362" s="120"/>
      <c r="JMZ362" s="120"/>
      <c r="JNA362" s="120"/>
      <c r="JNB362" s="120"/>
      <c r="JNC362" s="120"/>
      <c r="JND362" s="120"/>
      <c r="JNE362" s="120"/>
      <c r="JNF362" s="120"/>
      <c r="JNG362" s="120"/>
      <c r="JNH362" s="120"/>
      <c r="JNI362" s="120"/>
      <c r="JNJ362" s="120"/>
      <c r="JNK362" s="120"/>
      <c r="JNL362" s="120"/>
      <c r="JNM362" s="120"/>
      <c r="JNN362" s="120"/>
      <c r="JNO362" s="120"/>
      <c r="JNP362" s="120"/>
      <c r="JNQ362" s="120"/>
      <c r="JNR362" s="120"/>
      <c r="JNS362" s="120"/>
      <c r="JNT362" s="120"/>
      <c r="JNU362" s="120"/>
      <c r="JNV362" s="120"/>
      <c r="JNW362" s="120"/>
      <c r="JNX362" s="120"/>
      <c r="JNY362" s="120"/>
      <c r="JNZ362" s="120"/>
      <c r="JOA362" s="120"/>
      <c r="JOB362" s="120"/>
      <c r="JOC362" s="120"/>
      <c r="JOD362" s="120"/>
      <c r="JOE362" s="120"/>
      <c r="JOF362" s="120"/>
      <c r="JOG362" s="120"/>
      <c r="JOH362" s="120"/>
      <c r="JOI362" s="120"/>
      <c r="JOJ362" s="120"/>
      <c r="JOK362" s="120"/>
      <c r="JOL362" s="120"/>
      <c r="JOM362" s="120"/>
      <c r="JON362" s="120"/>
      <c r="JOO362" s="120"/>
      <c r="JOP362" s="120"/>
      <c r="JOQ362" s="120"/>
      <c r="JOR362" s="120"/>
      <c r="JOS362" s="120"/>
      <c r="JOT362" s="120"/>
      <c r="JOU362" s="120"/>
      <c r="JOV362" s="120"/>
      <c r="JOW362" s="120"/>
      <c r="JOX362" s="120"/>
      <c r="JOY362" s="120"/>
      <c r="JOZ362" s="120"/>
      <c r="JPA362" s="120"/>
      <c r="JPB362" s="120"/>
      <c r="JPC362" s="120"/>
      <c r="JPD362" s="120"/>
      <c r="JPE362" s="120"/>
      <c r="JPF362" s="120"/>
      <c r="JPG362" s="120"/>
      <c r="JPH362" s="120"/>
      <c r="JPI362" s="120"/>
      <c r="JPJ362" s="120"/>
      <c r="JPK362" s="120"/>
      <c r="JPL362" s="120"/>
      <c r="JPM362" s="120"/>
      <c r="JPN362" s="120"/>
      <c r="JPO362" s="120"/>
      <c r="JPP362" s="120"/>
      <c r="JPQ362" s="120"/>
      <c r="JPR362" s="120"/>
      <c r="JPS362" s="120"/>
      <c r="JPT362" s="120"/>
      <c r="JPU362" s="120"/>
      <c r="JPV362" s="120"/>
      <c r="JPW362" s="120"/>
      <c r="JPX362" s="120"/>
      <c r="JPY362" s="120"/>
      <c r="JPZ362" s="120"/>
      <c r="JQA362" s="120"/>
      <c r="JQB362" s="120"/>
      <c r="JQC362" s="120"/>
      <c r="JQD362" s="120"/>
      <c r="JQE362" s="120"/>
      <c r="JQF362" s="120"/>
      <c r="JQG362" s="120"/>
      <c r="JQH362" s="120"/>
      <c r="JQI362" s="120"/>
      <c r="JQJ362" s="120"/>
      <c r="JQK362" s="120"/>
      <c r="JQL362" s="120"/>
      <c r="JQM362" s="120"/>
      <c r="JQN362" s="120"/>
      <c r="JQO362" s="120"/>
      <c r="JQP362" s="120"/>
      <c r="JQQ362" s="120"/>
      <c r="JQR362" s="120"/>
      <c r="JQS362" s="120"/>
      <c r="JQT362" s="120"/>
      <c r="JQU362" s="120"/>
      <c r="JQV362" s="120"/>
      <c r="JQW362" s="120"/>
      <c r="JQX362" s="120"/>
      <c r="JQY362" s="120"/>
      <c r="JQZ362" s="120"/>
      <c r="JRA362" s="120"/>
      <c r="JRB362" s="120"/>
      <c r="JRC362" s="120"/>
      <c r="JRD362" s="120"/>
      <c r="JRE362" s="120"/>
      <c r="JRF362" s="120"/>
      <c r="JRG362" s="120"/>
      <c r="JRH362" s="120"/>
      <c r="JRI362" s="120"/>
      <c r="JRJ362" s="120"/>
      <c r="JRK362" s="120"/>
      <c r="JRL362" s="120"/>
      <c r="JRM362" s="120"/>
      <c r="JRN362" s="120"/>
      <c r="JRO362" s="120"/>
      <c r="JRP362" s="120"/>
      <c r="JRQ362" s="120"/>
      <c r="JRR362" s="120"/>
      <c r="JRS362" s="120"/>
      <c r="JRT362" s="120"/>
      <c r="JRU362" s="120"/>
      <c r="JRV362" s="120"/>
      <c r="JRW362" s="120"/>
      <c r="JRX362" s="120"/>
      <c r="JRY362" s="120"/>
      <c r="JRZ362" s="120"/>
      <c r="JSA362" s="120"/>
      <c r="JSB362" s="120"/>
      <c r="JSC362" s="120"/>
      <c r="JSD362" s="120"/>
      <c r="JSE362" s="120"/>
      <c r="JSF362" s="120"/>
      <c r="JSG362" s="120"/>
      <c r="JSH362" s="120"/>
      <c r="JSI362" s="120"/>
      <c r="JSJ362" s="120"/>
      <c r="JSK362" s="120"/>
      <c r="JSL362" s="120"/>
      <c r="JSM362" s="120"/>
      <c r="JSN362" s="120"/>
      <c r="JSO362" s="120"/>
      <c r="JSP362" s="120"/>
      <c r="JSQ362" s="120"/>
      <c r="JSR362" s="120"/>
      <c r="JSS362" s="120"/>
      <c r="JST362" s="120"/>
      <c r="JSU362" s="120"/>
      <c r="JSV362" s="120"/>
      <c r="JSW362" s="120"/>
      <c r="JSX362" s="120"/>
      <c r="JSY362" s="120"/>
      <c r="JSZ362" s="120"/>
      <c r="JTA362" s="120"/>
      <c r="JTB362" s="120"/>
      <c r="JTC362" s="120"/>
      <c r="JTD362" s="120"/>
      <c r="JTE362" s="120"/>
      <c r="JTF362" s="120"/>
      <c r="JTG362" s="120"/>
      <c r="JTH362" s="120"/>
      <c r="JTI362" s="120"/>
      <c r="JTJ362" s="120"/>
      <c r="JTK362" s="120"/>
      <c r="JTL362" s="120"/>
      <c r="JTM362" s="120"/>
      <c r="JTN362" s="120"/>
      <c r="JTO362" s="120"/>
      <c r="JTP362" s="120"/>
      <c r="JTQ362" s="120"/>
      <c r="JTR362" s="120"/>
      <c r="JTS362" s="120"/>
      <c r="JTT362" s="120"/>
      <c r="JTU362" s="120"/>
      <c r="JTV362" s="120"/>
      <c r="JTW362" s="120"/>
      <c r="JTX362" s="120"/>
      <c r="JTY362" s="120"/>
      <c r="JTZ362" s="120"/>
      <c r="JUA362" s="120"/>
      <c r="JUB362" s="120"/>
      <c r="JUC362" s="120"/>
      <c r="JUD362" s="120"/>
      <c r="JUE362" s="120"/>
      <c r="JUF362" s="120"/>
      <c r="JUG362" s="120"/>
      <c r="JUH362" s="120"/>
      <c r="JUI362" s="120"/>
      <c r="JUJ362" s="120"/>
      <c r="JUK362" s="120"/>
      <c r="JUL362" s="120"/>
      <c r="JUM362" s="120"/>
      <c r="JUN362" s="120"/>
      <c r="JUO362" s="120"/>
      <c r="JUP362" s="120"/>
      <c r="JUQ362" s="120"/>
      <c r="JUR362" s="120"/>
      <c r="JUS362" s="120"/>
      <c r="JUT362" s="120"/>
      <c r="JUU362" s="120"/>
      <c r="JUV362" s="120"/>
      <c r="JUW362" s="120"/>
      <c r="JUX362" s="120"/>
      <c r="JUY362" s="120"/>
      <c r="JUZ362" s="120"/>
      <c r="JVA362" s="120"/>
      <c r="JVB362" s="120"/>
      <c r="JVC362" s="120"/>
      <c r="JVD362" s="120"/>
      <c r="JVE362" s="120"/>
      <c r="JVF362" s="120"/>
      <c r="JVG362" s="120"/>
      <c r="JVH362" s="120"/>
      <c r="JVI362" s="120"/>
      <c r="JVJ362" s="120"/>
      <c r="JVK362" s="120"/>
      <c r="JVL362" s="120"/>
      <c r="JVM362" s="120"/>
      <c r="JVN362" s="120"/>
      <c r="JVO362" s="120"/>
      <c r="JVP362" s="120"/>
      <c r="JVQ362" s="120"/>
      <c r="JVR362" s="120"/>
      <c r="JVS362" s="120"/>
      <c r="JVT362" s="120"/>
      <c r="JVU362" s="120"/>
      <c r="JVV362" s="120"/>
      <c r="JVW362" s="120"/>
      <c r="JVX362" s="120"/>
      <c r="JVY362" s="120"/>
      <c r="JVZ362" s="120"/>
      <c r="JWA362" s="120"/>
      <c r="JWB362" s="120"/>
      <c r="JWC362" s="120"/>
      <c r="JWD362" s="120"/>
      <c r="JWE362" s="120"/>
      <c r="JWF362" s="120"/>
      <c r="JWG362" s="120"/>
      <c r="JWH362" s="120"/>
      <c r="JWI362" s="120"/>
      <c r="JWJ362" s="120"/>
      <c r="JWK362" s="120"/>
      <c r="JWL362" s="120"/>
      <c r="JWM362" s="120"/>
      <c r="JWN362" s="120"/>
      <c r="JWO362" s="120"/>
      <c r="JWP362" s="120"/>
      <c r="JWQ362" s="120"/>
      <c r="JWR362" s="120"/>
      <c r="JWS362" s="120"/>
      <c r="JWT362" s="120"/>
      <c r="JWU362" s="120"/>
      <c r="JWV362" s="120"/>
      <c r="JWW362" s="120"/>
      <c r="JWX362" s="120"/>
      <c r="JWY362" s="120"/>
      <c r="JWZ362" s="120"/>
      <c r="JXA362" s="120"/>
      <c r="JXB362" s="120"/>
      <c r="JXC362" s="120"/>
      <c r="JXD362" s="120"/>
      <c r="JXE362" s="120"/>
      <c r="JXF362" s="120"/>
      <c r="JXG362" s="120"/>
      <c r="JXH362" s="120"/>
      <c r="JXI362" s="120"/>
      <c r="JXJ362" s="120"/>
      <c r="JXK362" s="120"/>
      <c r="JXL362" s="120"/>
      <c r="JXM362" s="120"/>
      <c r="JXN362" s="120"/>
      <c r="JXO362" s="120"/>
      <c r="JXP362" s="120"/>
      <c r="JXQ362" s="120"/>
      <c r="JXR362" s="120"/>
      <c r="JXS362" s="120"/>
      <c r="JXT362" s="120"/>
      <c r="JXU362" s="120"/>
      <c r="JXV362" s="120"/>
      <c r="JXW362" s="120"/>
      <c r="JXX362" s="120"/>
      <c r="JXY362" s="120"/>
      <c r="JXZ362" s="120"/>
      <c r="JYA362" s="120"/>
      <c r="JYB362" s="120"/>
      <c r="JYC362" s="120"/>
      <c r="JYD362" s="120"/>
      <c r="JYE362" s="120"/>
      <c r="JYF362" s="120"/>
      <c r="JYG362" s="120"/>
      <c r="JYH362" s="120"/>
      <c r="JYI362" s="120"/>
      <c r="JYJ362" s="120"/>
      <c r="JYK362" s="120"/>
      <c r="JYL362" s="120"/>
      <c r="JYM362" s="120"/>
      <c r="JYN362" s="120"/>
      <c r="JYO362" s="120"/>
      <c r="JYP362" s="120"/>
      <c r="JYQ362" s="120"/>
      <c r="JYR362" s="120"/>
      <c r="JYS362" s="120"/>
      <c r="JYT362" s="120"/>
      <c r="JYU362" s="120"/>
      <c r="JYV362" s="120"/>
      <c r="JYW362" s="120"/>
      <c r="JYX362" s="120"/>
      <c r="JYY362" s="120"/>
      <c r="JYZ362" s="120"/>
      <c r="JZA362" s="120"/>
      <c r="JZB362" s="120"/>
      <c r="JZC362" s="120"/>
      <c r="JZD362" s="120"/>
      <c r="JZE362" s="120"/>
      <c r="JZF362" s="120"/>
      <c r="JZG362" s="120"/>
      <c r="JZH362" s="120"/>
      <c r="JZI362" s="120"/>
      <c r="JZJ362" s="120"/>
      <c r="JZK362" s="120"/>
      <c r="JZL362" s="120"/>
      <c r="JZM362" s="120"/>
      <c r="JZN362" s="120"/>
      <c r="JZO362" s="120"/>
      <c r="JZP362" s="120"/>
      <c r="JZQ362" s="120"/>
      <c r="JZR362" s="120"/>
      <c r="JZS362" s="120"/>
      <c r="JZT362" s="120"/>
      <c r="JZU362" s="120"/>
      <c r="JZV362" s="120"/>
      <c r="JZW362" s="120"/>
      <c r="JZX362" s="120"/>
      <c r="JZY362" s="120"/>
      <c r="JZZ362" s="120"/>
      <c r="KAA362" s="120"/>
      <c r="KAB362" s="120"/>
      <c r="KAC362" s="120"/>
      <c r="KAD362" s="120"/>
      <c r="KAE362" s="120"/>
      <c r="KAF362" s="120"/>
      <c r="KAG362" s="120"/>
      <c r="KAH362" s="120"/>
      <c r="KAI362" s="120"/>
      <c r="KAJ362" s="120"/>
      <c r="KAK362" s="120"/>
      <c r="KAL362" s="120"/>
      <c r="KAM362" s="120"/>
      <c r="KAN362" s="120"/>
      <c r="KAO362" s="120"/>
      <c r="KAP362" s="120"/>
      <c r="KAQ362" s="120"/>
      <c r="KAR362" s="120"/>
      <c r="KAS362" s="120"/>
      <c r="KAT362" s="120"/>
      <c r="KAU362" s="120"/>
      <c r="KAV362" s="120"/>
      <c r="KAW362" s="120"/>
      <c r="KAX362" s="120"/>
      <c r="KAY362" s="120"/>
      <c r="KAZ362" s="120"/>
      <c r="KBA362" s="120"/>
      <c r="KBB362" s="120"/>
      <c r="KBC362" s="120"/>
      <c r="KBD362" s="120"/>
      <c r="KBE362" s="120"/>
      <c r="KBF362" s="120"/>
      <c r="KBG362" s="120"/>
      <c r="KBH362" s="120"/>
      <c r="KBI362" s="120"/>
      <c r="KBJ362" s="120"/>
      <c r="KBK362" s="120"/>
      <c r="KBL362" s="120"/>
      <c r="KBM362" s="120"/>
      <c r="KBN362" s="120"/>
      <c r="KBO362" s="120"/>
      <c r="KBP362" s="120"/>
      <c r="KBQ362" s="120"/>
      <c r="KBR362" s="120"/>
      <c r="KBS362" s="120"/>
      <c r="KBT362" s="120"/>
      <c r="KBU362" s="120"/>
      <c r="KBV362" s="120"/>
      <c r="KBW362" s="120"/>
      <c r="KBX362" s="120"/>
      <c r="KBY362" s="120"/>
      <c r="KBZ362" s="120"/>
      <c r="KCA362" s="120"/>
      <c r="KCB362" s="120"/>
      <c r="KCC362" s="120"/>
      <c r="KCD362" s="120"/>
      <c r="KCE362" s="120"/>
      <c r="KCF362" s="120"/>
      <c r="KCG362" s="120"/>
      <c r="KCH362" s="120"/>
      <c r="KCI362" s="120"/>
      <c r="KCJ362" s="120"/>
      <c r="KCK362" s="120"/>
      <c r="KCL362" s="120"/>
      <c r="KCM362" s="120"/>
      <c r="KCN362" s="120"/>
      <c r="KCO362" s="120"/>
      <c r="KCP362" s="120"/>
      <c r="KCQ362" s="120"/>
      <c r="KCR362" s="120"/>
      <c r="KCS362" s="120"/>
      <c r="KCT362" s="120"/>
      <c r="KCU362" s="120"/>
      <c r="KCV362" s="120"/>
      <c r="KCW362" s="120"/>
      <c r="KCX362" s="120"/>
      <c r="KCY362" s="120"/>
      <c r="KCZ362" s="120"/>
      <c r="KDA362" s="120"/>
      <c r="KDB362" s="120"/>
      <c r="KDC362" s="120"/>
      <c r="KDD362" s="120"/>
      <c r="KDE362" s="120"/>
      <c r="KDF362" s="120"/>
      <c r="KDG362" s="120"/>
      <c r="KDH362" s="120"/>
      <c r="KDI362" s="120"/>
      <c r="KDJ362" s="120"/>
      <c r="KDK362" s="120"/>
      <c r="KDL362" s="120"/>
      <c r="KDM362" s="120"/>
      <c r="KDN362" s="120"/>
      <c r="KDO362" s="120"/>
      <c r="KDP362" s="120"/>
      <c r="KDQ362" s="120"/>
      <c r="KDR362" s="120"/>
      <c r="KDS362" s="120"/>
      <c r="KDT362" s="120"/>
      <c r="KDU362" s="120"/>
      <c r="KDV362" s="120"/>
      <c r="KDW362" s="120"/>
      <c r="KDX362" s="120"/>
      <c r="KDY362" s="120"/>
      <c r="KDZ362" s="120"/>
      <c r="KEA362" s="120"/>
      <c r="KEB362" s="120"/>
      <c r="KEC362" s="120"/>
      <c r="KED362" s="120"/>
      <c r="KEE362" s="120"/>
      <c r="KEF362" s="120"/>
      <c r="KEG362" s="120"/>
      <c r="KEH362" s="120"/>
      <c r="KEI362" s="120"/>
      <c r="KEJ362" s="120"/>
      <c r="KEK362" s="120"/>
      <c r="KEL362" s="120"/>
      <c r="KEM362" s="120"/>
      <c r="KEN362" s="120"/>
      <c r="KEO362" s="120"/>
      <c r="KEP362" s="120"/>
      <c r="KEQ362" s="120"/>
      <c r="KER362" s="120"/>
      <c r="KES362" s="120"/>
      <c r="KET362" s="120"/>
      <c r="KEU362" s="120"/>
      <c r="KEV362" s="120"/>
      <c r="KEW362" s="120"/>
      <c r="KEX362" s="120"/>
      <c r="KEY362" s="120"/>
      <c r="KEZ362" s="120"/>
      <c r="KFA362" s="120"/>
      <c r="KFB362" s="120"/>
      <c r="KFC362" s="120"/>
      <c r="KFD362" s="120"/>
      <c r="KFE362" s="120"/>
      <c r="KFF362" s="120"/>
      <c r="KFG362" s="120"/>
      <c r="KFH362" s="120"/>
      <c r="KFI362" s="120"/>
      <c r="KFJ362" s="120"/>
      <c r="KFK362" s="120"/>
      <c r="KFL362" s="120"/>
      <c r="KFM362" s="120"/>
      <c r="KFN362" s="120"/>
      <c r="KFO362" s="120"/>
      <c r="KFP362" s="120"/>
      <c r="KFQ362" s="120"/>
      <c r="KFR362" s="120"/>
      <c r="KFS362" s="120"/>
      <c r="KFT362" s="120"/>
      <c r="KFU362" s="120"/>
      <c r="KFV362" s="120"/>
      <c r="KFW362" s="120"/>
      <c r="KFX362" s="120"/>
      <c r="KFY362" s="120"/>
      <c r="KFZ362" s="120"/>
      <c r="KGA362" s="120"/>
      <c r="KGB362" s="120"/>
      <c r="KGC362" s="120"/>
      <c r="KGD362" s="120"/>
      <c r="KGE362" s="120"/>
      <c r="KGF362" s="120"/>
      <c r="KGG362" s="120"/>
      <c r="KGH362" s="120"/>
      <c r="KGI362" s="120"/>
      <c r="KGJ362" s="120"/>
      <c r="KGK362" s="120"/>
      <c r="KGL362" s="120"/>
      <c r="KGM362" s="120"/>
      <c r="KGN362" s="120"/>
      <c r="KGO362" s="120"/>
      <c r="KGP362" s="120"/>
      <c r="KGQ362" s="120"/>
      <c r="KGR362" s="120"/>
      <c r="KGS362" s="120"/>
      <c r="KGT362" s="120"/>
      <c r="KGU362" s="120"/>
      <c r="KGV362" s="120"/>
      <c r="KGW362" s="120"/>
      <c r="KGX362" s="120"/>
      <c r="KGY362" s="120"/>
      <c r="KGZ362" s="120"/>
      <c r="KHA362" s="120"/>
      <c r="KHB362" s="120"/>
      <c r="KHC362" s="120"/>
      <c r="KHD362" s="120"/>
      <c r="KHE362" s="120"/>
      <c r="KHF362" s="120"/>
      <c r="KHG362" s="120"/>
      <c r="KHH362" s="120"/>
      <c r="KHI362" s="120"/>
      <c r="KHJ362" s="120"/>
      <c r="KHK362" s="120"/>
      <c r="KHL362" s="120"/>
      <c r="KHM362" s="120"/>
      <c r="KHN362" s="120"/>
      <c r="KHO362" s="120"/>
      <c r="KHP362" s="120"/>
      <c r="KHQ362" s="120"/>
      <c r="KHR362" s="120"/>
      <c r="KHS362" s="120"/>
      <c r="KHT362" s="120"/>
      <c r="KHU362" s="120"/>
      <c r="KHV362" s="120"/>
      <c r="KHW362" s="120"/>
      <c r="KHX362" s="120"/>
      <c r="KHY362" s="120"/>
      <c r="KHZ362" s="120"/>
      <c r="KIA362" s="120"/>
      <c r="KIB362" s="120"/>
      <c r="KIC362" s="120"/>
      <c r="KID362" s="120"/>
      <c r="KIE362" s="120"/>
      <c r="KIF362" s="120"/>
      <c r="KIG362" s="120"/>
      <c r="KIH362" s="120"/>
      <c r="KII362" s="120"/>
      <c r="KIJ362" s="120"/>
      <c r="KIK362" s="120"/>
      <c r="KIL362" s="120"/>
      <c r="KIM362" s="120"/>
      <c r="KIN362" s="120"/>
      <c r="KIO362" s="120"/>
      <c r="KIP362" s="120"/>
      <c r="KIQ362" s="120"/>
      <c r="KIR362" s="120"/>
      <c r="KIS362" s="120"/>
      <c r="KIT362" s="120"/>
      <c r="KIU362" s="120"/>
      <c r="KIV362" s="120"/>
      <c r="KIW362" s="120"/>
      <c r="KIX362" s="120"/>
      <c r="KIY362" s="120"/>
      <c r="KIZ362" s="120"/>
      <c r="KJA362" s="120"/>
      <c r="KJB362" s="120"/>
      <c r="KJC362" s="120"/>
      <c r="KJD362" s="120"/>
      <c r="KJE362" s="120"/>
      <c r="KJF362" s="120"/>
      <c r="KJG362" s="120"/>
      <c r="KJH362" s="120"/>
      <c r="KJI362" s="120"/>
      <c r="KJJ362" s="120"/>
      <c r="KJK362" s="120"/>
      <c r="KJL362" s="120"/>
      <c r="KJM362" s="120"/>
      <c r="KJN362" s="120"/>
      <c r="KJO362" s="120"/>
      <c r="KJP362" s="120"/>
      <c r="KJQ362" s="120"/>
      <c r="KJR362" s="120"/>
      <c r="KJS362" s="120"/>
      <c r="KJT362" s="120"/>
      <c r="KJU362" s="120"/>
      <c r="KJV362" s="120"/>
      <c r="KJW362" s="120"/>
      <c r="KJX362" s="120"/>
      <c r="KJY362" s="120"/>
      <c r="KJZ362" s="120"/>
      <c r="KKA362" s="120"/>
      <c r="KKB362" s="120"/>
      <c r="KKC362" s="120"/>
      <c r="KKD362" s="120"/>
      <c r="KKE362" s="120"/>
      <c r="KKF362" s="120"/>
      <c r="KKG362" s="120"/>
      <c r="KKH362" s="120"/>
      <c r="KKI362" s="120"/>
      <c r="KKJ362" s="120"/>
      <c r="KKK362" s="120"/>
      <c r="KKL362" s="120"/>
      <c r="KKM362" s="120"/>
      <c r="KKN362" s="120"/>
      <c r="KKO362" s="120"/>
      <c r="KKP362" s="120"/>
      <c r="KKQ362" s="120"/>
      <c r="KKR362" s="120"/>
      <c r="KKS362" s="120"/>
      <c r="KKT362" s="120"/>
      <c r="KKU362" s="120"/>
      <c r="KKV362" s="120"/>
      <c r="KKW362" s="120"/>
      <c r="KKX362" s="120"/>
      <c r="KKY362" s="120"/>
      <c r="KKZ362" s="120"/>
      <c r="KLA362" s="120"/>
      <c r="KLB362" s="120"/>
      <c r="KLC362" s="120"/>
      <c r="KLD362" s="120"/>
      <c r="KLE362" s="120"/>
      <c r="KLF362" s="120"/>
      <c r="KLG362" s="120"/>
      <c r="KLH362" s="120"/>
      <c r="KLI362" s="120"/>
      <c r="KLJ362" s="120"/>
      <c r="KLK362" s="120"/>
      <c r="KLL362" s="120"/>
      <c r="KLM362" s="120"/>
      <c r="KLN362" s="120"/>
      <c r="KLO362" s="120"/>
      <c r="KLP362" s="120"/>
      <c r="KLQ362" s="120"/>
      <c r="KLR362" s="120"/>
      <c r="KLS362" s="120"/>
      <c r="KLT362" s="120"/>
      <c r="KLU362" s="120"/>
      <c r="KLV362" s="120"/>
      <c r="KLW362" s="120"/>
      <c r="KLX362" s="120"/>
      <c r="KLY362" s="120"/>
      <c r="KLZ362" s="120"/>
      <c r="KMA362" s="120"/>
      <c r="KMB362" s="120"/>
      <c r="KMC362" s="120"/>
      <c r="KMD362" s="120"/>
      <c r="KME362" s="120"/>
      <c r="KMF362" s="120"/>
      <c r="KMG362" s="120"/>
      <c r="KMH362" s="120"/>
      <c r="KMI362" s="120"/>
      <c r="KMJ362" s="120"/>
      <c r="KMK362" s="120"/>
      <c r="KML362" s="120"/>
      <c r="KMM362" s="120"/>
      <c r="KMN362" s="120"/>
      <c r="KMO362" s="120"/>
      <c r="KMP362" s="120"/>
      <c r="KMQ362" s="120"/>
      <c r="KMR362" s="120"/>
      <c r="KMS362" s="120"/>
      <c r="KMT362" s="120"/>
      <c r="KMU362" s="120"/>
      <c r="KMV362" s="120"/>
      <c r="KMW362" s="120"/>
      <c r="KMX362" s="120"/>
      <c r="KMY362" s="120"/>
      <c r="KMZ362" s="120"/>
      <c r="KNA362" s="120"/>
      <c r="KNB362" s="120"/>
      <c r="KNC362" s="120"/>
      <c r="KND362" s="120"/>
      <c r="KNE362" s="120"/>
      <c r="KNF362" s="120"/>
      <c r="KNG362" s="120"/>
      <c r="KNH362" s="120"/>
      <c r="KNI362" s="120"/>
      <c r="KNJ362" s="120"/>
      <c r="KNK362" s="120"/>
      <c r="KNL362" s="120"/>
      <c r="KNM362" s="120"/>
      <c r="KNN362" s="120"/>
      <c r="KNO362" s="120"/>
      <c r="KNP362" s="120"/>
      <c r="KNQ362" s="120"/>
      <c r="KNR362" s="120"/>
      <c r="KNS362" s="120"/>
      <c r="KNT362" s="120"/>
      <c r="KNU362" s="120"/>
      <c r="KNV362" s="120"/>
      <c r="KNW362" s="120"/>
      <c r="KNX362" s="120"/>
      <c r="KNY362" s="120"/>
      <c r="KNZ362" s="120"/>
      <c r="KOA362" s="120"/>
      <c r="KOB362" s="120"/>
      <c r="KOC362" s="120"/>
      <c r="KOD362" s="120"/>
      <c r="KOE362" s="120"/>
      <c r="KOF362" s="120"/>
      <c r="KOG362" s="120"/>
      <c r="KOH362" s="120"/>
      <c r="KOI362" s="120"/>
      <c r="KOJ362" s="120"/>
      <c r="KOK362" s="120"/>
      <c r="KOL362" s="120"/>
      <c r="KOM362" s="120"/>
      <c r="KON362" s="120"/>
      <c r="KOO362" s="120"/>
      <c r="KOP362" s="120"/>
      <c r="KOQ362" s="120"/>
      <c r="KOR362" s="120"/>
      <c r="KOS362" s="120"/>
      <c r="KOT362" s="120"/>
      <c r="KOU362" s="120"/>
      <c r="KOV362" s="120"/>
      <c r="KOW362" s="120"/>
      <c r="KOX362" s="120"/>
      <c r="KOY362" s="120"/>
      <c r="KOZ362" s="120"/>
      <c r="KPA362" s="120"/>
      <c r="KPB362" s="120"/>
      <c r="KPC362" s="120"/>
      <c r="KPD362" s="120"/>
      <c r="KPE362" s="120"/>
      <c r="KPF362" s="120"/>
      <c r="KPG362" s="120"/>
      <c r="KPH362" s="120"/>
      <c r="KPI362" s="120"/>
      <c r="KPJ362" s="120"/>
      <c r="KPK362" s="120"/>
      <c r="KPL362" s="120"/>
      <c r="KPM362" s="120"/>
      <c r="KPN362" s="120"/>
      <c r="KPO362" s="120"/>
      <c r="KPP362" s="120"/>
      <c r="KPQ362" s="120"/>
      <c r="KPR362" s="120"/>
      <c r="KPS362" s="120"/>
      <c r="KPT362" s="120"/>
      <c r="KPU362" s="120"/>
      <c r="KPV362" s="120"/>
      <c r="KPW362" s="120"/>
      <c r="KPX362" s="120"/>
      <c r="KPY362" s="120"/>
      <c r="KPZ362" s="120"/>
      <c r="KQA362" s="120"/>
      <c r="KQB362" s="120"/>
      <c r="KQC362" s="120"/>
      <c r="KQD362" s="120"/>
      <c r="KQE362" s="120"/>
      <c r="KQF362" s="120"/>
      <c r="KQG362" s="120"/>
      <c r="KQH362" s="120"/>
      <c r="KQI362" s="120"/>
      <c r="KQJ362" s="120"/>
      <c r="KQK362" s="120"/>
      <c r="KQL362" s="120"/>
      <c r="KQM362" s="120"/>
      <c r="KQN362" s="120"/>
      <c r="KQO362" s="120"/>
      <c r="KQP362" s="120"/>
      <c r="KQQ362" s="120"/>
      <c r="KQR362" s="120"/>
      <c r="KQS362" s="120"/>
      <c r="KQT362" s="120"/>
      <c r="KQU362" s="120"/>
      <c r="KQV362" s="120"/>
      <c r="KQW362" s="120"/>
      <c r="KQX362" s="120"/>
      <c r="KQY362" s="120"/>
      <c r="KQZ362" s="120"/>
      <c r="KRA362" s="120"/>
      <c r="KRB362" s="120"/>
      <c r="KRC362" s="120"/>
      <c r="KRD362" s="120"/>
      <c r="KRE362" s="120"/>
      <c r="KRF362" s="120"/>
      <c r="KRG362" s="120"/>
      <c r="KRH362" s="120"/>
      <c r="KRI362" s="120"/>
      <c r="KRJ362" s="120"/>
      <c r="KRK362" s="120"/>
      <c r="KRL362" s="120"/>
      <c r="KRM362" s="120"/>
      <c r="KRN362" s="120"/>
      <c r="KRO362" s="120"/>
      <c r="KRP362" s="120"/>
      <c r="KRQ362" s="120"/>
      <c r="KRR362" s="120"/>
      <c r="KRS362" s="120"/>
      <c r="KRT362" s="120"/>
      <c r="KRU362" s="120"/>
      <c r="KRV362" s="120"/>
      <c r="KRW362" s="120"/>
      <c r="KRX362" s="120"/>
      <c r="KRY362" s="120"/>
      <c r="KRZ362" s="120"/>
      <c r="KSA362" s="120"/>
      <c r="KSB362" s="120"/>
      <c r="KSC362" s="120"/>
      <c r="KSD362" s="120"/>
      <c r="KSE362" s="120"/>
      <c r="KSF362" s="120"/>
      <c r="KSG362" s="120"/>
      <c r="KSH362" s="120"/>
      <c r="KSI362" s="120"/>
      <c r="KSJ362" s="120"/>
      <c r="KSK362" s="120"/>
      <c r="KSL362" s="120"/>
      <c r="KSM362" s="120"/>
      <c r="KSN362" s="120"/>
      <c r="KSO362" s="120"/>
      <c r="KSP362" s="120"/>
      <c r="KSQ362" s="120"/>
      <c r="KSR362" s="120"/>
      <c r="KSS362" s="120"/>
      <c r="KST362" s="120"/>
      <c r="KSU362" s="120"/>
      <c r="KSV362" s="120"/>
      <c r="KSW362" s="120"/>
      <c r="KSX362" s="120"/>
      <c r="KSY362" s="120"/>
      <c r="KSZ362" s="120"/>
      <c r="KTA362" s="120"/>
      <c r="KTB362" s="120"/>
      <c r="KTC362" s="120"/>
      <c r="KTD362" s="120"/>
      <c r="KTE362" s="120"/>
      <c r="KTF362" s="120"/>
      <c r="KTG362" s="120"/>
      <c r="KTH362" s="120"/>
      <c r="KTI362" s="120"/>
      <c r="KTJ362" s="120"/>
      <c r="KTK362" s="120"/>
      <c r="KTL362" s="120"/>
      <c r="KTM362" s="120"/>
      <c r="KTN362" s="120"/>
      <c r="KTO362" s="120"/>
      <c r="KTP362" s="120"/>
      <c r="KTQ362" s="120"/>
      <c r="KTR362" s="120"/>
      <c r="KTS362" s="120"/>
      <c r="KTT362" s="120"/>
      <c r="KTU362" s="120"/>
      <c r="KTV362" s="120"/>
      <c r="KTW362" s="120"/>
      <c r="KTX362" s="120"/>
      <c r="KTY362" s="120"/>
      <c r="KTZ362" s="120"/>
      <c r="KUA362" s="120"/>
      <c r="KUB362" s="120"/>
      <c r="KUC362" s="120"/>
      <c r="KUD362" s="120"/>
      <c r="KUE362" s="120"/>
      <c r="KUF362" s="120"/>
      <c r="KUG362" s="120"/>
      <c r="KUH362" s="120"/>
      <c r="KUI362" s="120"/>
      <c r="KUJ362" s="120"/>
      <c r="KUK362" s="120"/>
      <c r="KUL362" s="120"/>
      <c r="KUM362" s="120"/>
      <c r="KUN362" s="120"/>
      <c r="KUO362" s="120"/>
      <c r="KUP362" s="120"/>
      <c r="KUQ362" s="120"/>
      <c r="KUR362" s="120"/>
      <c r="KUS362" s="120"/>
      <c r="KUT362" s="120"/>
      <c r="KUU362" s="120"/>
      <c r="KUV362" s="120"/>
      <c r="KUW362" s="120"/>
      <c r="KUX362" s="120"/>
      <c r="KUY362" s="120"/>
      <c r="KUZ362" s="120"/>
      <c r="KVA362" s="120"/>
      <c r="KVB362" s="120"/>
      <c r="KVC362" s="120"/>
      <c r="KVD362" s="120"/>
      <c r="KVE362" s="120"/>
      <c r="KVF362" s="120"/>
      <c r="KVG362" s="120"/>
      <c r="KVH362" s="120"/>
      <c r="KVI362" s="120"/>
      <c r="KVJ362" s="120"/>
      <c r="KVK362" s="120"/>
      <c r="KVL362" s="120"/>
      <c r="KVM362" s="120"/>
      <c r="KVN362" s="120"/>
      <c r="KVO362" s="120"/>
      <c r="KVP362" s="120"/>
      <c r="KVQ362" s="120"/>
      <c r="KVR362" s="120"/>
      <c r="KVS362" s="120"/>
      <c r="KVT362" s="120"/>
      <c r="KVU362" s="120"/>
      <c r="KVV362" s="120"/>
      <c r="KVW362" s="120"/>
      <c r="KVX362" s="120"/>
      <c r="KVY362" s="120"/>
      <c r="KVZ362" s="120"/>
      <c r="KWA362" s="120"/>
      <c r="KWB362" s="120"/>
      <c r="KWC362" s="120"/>
      <c r="KWD362" s="120"/>
      <c r="KWE362" s="120"/>
      <c r="KWF362" s="120"/>
      <c r="KWG362" s="120"/>
      <c r="KWH362" s="120"/>
      <c r="KWI362" s="120"/>
      <c r="KWJ362" s="120"/>
      <c r="KWK362" s="120"/>
      <c r="KWL362" s="120"/>
      <c r="KWM362" s="120"/>
      <c r="KWN362" s="120"/>
      <c r="KWO362" s="120"/>
      <c r="KWP362" s="120"/>
      <c r="KWQ362" s="120"/>
      <c r="KWR362" s="120"/>
      <c r="KWS362" s="120"/>
      <c r="KWT362" s="120"/>
      <c r="KWU362" s="120"/>
      <c r="KWV362" s="120"/>
      <c r="KWW362" s="120"/>
      <c r="KWX362" s="120"/>
      <c r="KWY362" s="120"/>
      <c r="KWZ362" s="120"/>
      <c r="KXA362" s="120"/>
      <c r="KXB362" s="120"/>
      <c r="KXC362" s="120"/>
      <c r="KXD362" s="120"/>
      <c r="KXE362" s="120"/>
      <c r="KXF362" s="120"/>
      <c r="KXG362" s="120"/>
      <c r="KXH362" s="120"/>
      <c r="KXI362" s="120"/>
      <c r="KXJ362" s="120"/>
      <c r="KXK362" s="120"/>
      <c r="KXL362" s="120"/>
      <c r="KXM362" s="120"/>
      <c r="KXN362" s="120"/>
      <c r="KXO362" s="120"/>
      <c r="KXP362" s="120"/>
      <c r="KXQ362" s="120"/>
      <c r="KXR362" s="120"/>
      <c r="KXS362" s="120"/>
      <c r="KXT362" s="120"/>
      <c r="KXU362" s="120"/>
      <c r="KXV362" s="120"/>
      <c r="KXW362" s="120"/>
      <c r="KXX362" s="120"/>
      <c r="KXY362" s="120"/>
      <c r="KXZ362" s="120"/>
      <c r="KYA362" s="120"/>
      <c r="KYB362" s="120"/>
      <c r="KYC362" s="120"/>
      <c r="KYD362" s="120"/>
      <c r="KYE362" s="120"/>
      <c r="KYF362" s="120"/>
      <c r="KYG362" s="120"/>
      <c r="KYH362" s="120"/>
      <c r="KYI362" s="120"/>
      <c r="KYJ362" s="120"/>
      <c r="KYK362" s="120"/>
      <c r="KYL362" s="120"/>
      <c r="KYM362" s="120"/>
      <c r="KYN362" s="120"/>
      <c r="KYO362" s="120"/>
      <c r="KYP362" s="120"/>
      <c r="KYQ362" s="120"/>
      <c r="KYR362" s="120"/>
      <c r="KYS362" s="120"/>
      <c r="KYT362" s="120"/>
      <c r="KYU362" s="120"/>
      <c r="KYV362" s="120"/>
      <c r="KYW362" s="120"/>
      <c r="KYX362" s="120"/>
      <c r="KYY362" s="120"/>
      <c r="KYZ362" s="120"/>
      <c r="KZA362" s="120"/>
      <c r="KZB362" s="120"/>
      <c r="KZC362" s="120"/>
      <c r="KZD362" s="120"/>
      <c r="KZE362" s="120"/>
      <c r="KZF362" s="120"/>
      <c r="KZG362" s="120"/>
      <c r="KZH362" s="120"/>
      <c r="KZI362" s="120"/>
      <c r="KZJ362" s="120"/>
      <c r="KZK362" s="120"/>
      <c r="KZL362" s="120"/>
      <c r="KZM362" s="120"/>
      <c r="KZN362" s="120"/>
      <c r="KZO362" s="120"/>
      <c r="KZP362" s="120"/>
      <c r="KZQ362" s="120"/>
      <c r="KZR362" s="120"/>
      <c r="KZS362" s="120"/>
      <c r="KZT362" s="120"/>
      <c r="KZU362" s="120"/>
      <c r="KZV362" s="120"/>
      <c r="KZW362" s="120"/>
      <c r="KZX362" s="120"/>
      <c r="KZY362" s="120"/>
      <c r="KZZ362" s="120"/>
      <c r="LAA362" s="120"/>
      <c r="LAB362" s="120"/>
      <c r="LAC362" s="120"/>
      <c r="LAD362" s="120"/>
      <c r="LAE362" s="120"/>
      <c r="LAF362" s="120"/>
      <c r="LAG362" s="120"/>
      <c r="LAH362" s="120"/>
      <c r="LAI362" s="120"/>
      <c r="LAJ362" s="120"/>
      <c r="LAK362" s="120"/>
      <c r="LAL362" s="120"/>
      <c r="LAM362" s="120"/>
      <c r="LAN362" s="120"/>
      <c r="LAO362" s="120"/>
      <c r="LAP362" s="120"/>
      <c r="LAQ362" s="120"/>
      <c r="LAR362" s="120"/>
      <c r="LAS362" s="120"/>
      <c r="LAT362" s="120"/>
      <c r="LAU362" s="120"/>
      <c r="LAV362" s="120"/>
      <c r="LAW362" s="120"/>
      <c r="LAX362" s="120"/>
      <c r="LAY362" s="120"/>
      <c r="LAZ362" s="120"/>
      <c r="LBA362" s="120"/>
      <c r="LBB362" s="120"/>
      <c r="LBC362" s="120"/>
      <c r="LBD362" s="120"/>
      <c r="LBE362" s="120"/>
      <c r="LBF362" s="120"/>
      <c r="LBG362" s="120"/>
      <c r="LBH362" s="120"/>
      <c r="LBI362" s="120"/>
      <c r="LBJ362" s="120"/>
      <c r="LBK362" s="120"/>
      <c r="LBL362" s="120"/>
      <c r="LBM362" s="120"/>
      <c r="LBN362" s="120"/>
      <c r="LBO362" s="120"/>
      <c r="LBP362" s="120"/>
      <c r="LBQ362" s="120"/>
      <c r="LBR362" s="120"/>
      <c r="LBS362" s="120"/>
      <c r="LBT362" s="120"/>
      <c r="LBU362" s="120"/>
      <c r="LBV362" s="120"/>
      <c r="LBW362" s="120"/>
      <c r="LBX362" s="120"/>
      <c r="LBY362" s="120"/>
      <c r="LBZ362" s="120"/>
      <c r="LCA362" s="120"/>
      <c r="LCB362" s="120"/>
      <c r="LCC362" s="120"/>
      <c r="LCD362" s="120"/>
      <c r="LCE362" s="120"/>
      <c r="LCF362" s="120"/>
      <c r="LCG362" s="120"/>
      <c r="LCH362" s="120"/>
      <c r="LCI362" s="120"/>
      <c r="LCJ362" s="120"/>
      <c r="LCK362" s="120"/>
      <c r="LCL362" s="120"/>
      <c r="LCM362" s="120"/>
      <c r="LCN362" s="120"/>
      <c r="LCO362" s="120"/>
      <c r="LCP362" s="120"/>
      <c r="LCQ362" s="120"/>
      <c r="LCR362" s="120"/>
      <c r="LCS362" s="120"/>
      <c r="LCT362" s="120"/>
      <c r="LCU362" s="120"/>
      <c r="LCV362" s="120"/>
      <c r="LCW362" s="120"/>
      <c r="LCX362" s="120"/>
      <c r="LCY362" s="120"/>
      <c r="LCZ362" s="120"/>
      <c r="LDA362" s="120"/>
      <c r="LDB362" s="120"/>
      <c r="LDC362" s="120"/>
      <c r="LDD362" s="120"/>
      <c r="LDE362" s="120"/>
      <c r="LDF362" s="120"/>
      <c r="LDG362" s="120"/>
      <c r="LDH362" s="120"/>
      <c r="LDI362" s="120"/>
      <c r="LDJ362" s="120"/>
      <c r="LDK362" s="120"/>
      <c r="LDL362" s="120"/>
      <c r="LDM362" s="120"/>
      <c r="LDN362" s="120"/>
      <c r="LDO362" s="120"/>
      <c r="LDP362" s="120"/>
      <c r="LDQ362" s="120"/>
      <c r="LDR362" s="120"/>
      <c r="LDS362" s="120"/>
      <c r="LDT362" s="120"/>
      <c r="LDU362" s="120"/>
      <c r="LDV362" s="120"/>
      <c r="LDW362" s="120"/>
      <c r="LDX362" s="120"/>
      <c r="LDY362" s="120"/>
      <c r="LDZ362" s="120"/>
      <c r="LEA362" s="120"/>
      <c r="LEB362" s="120"/>
      <c r="LEC362" s="120"/>
      <c r="LED362" s="120"/>
      <c r="LEE362" s="120"/>
      <c r="LEF362" s="120"/>
      <c r="LEG362" s="120"/>
      <c r="LEH362" s="120"/>
      <c r="LEI362" s="120"/>
      <c r="LEJ362" s="120"/>
      <c r="LEK362" s="120"/>
      <c r="LEL362" s="120"/>
      <c r="LEM362" s="120"/>
      <c r="LEN362" s="120"/>
      <c r="LEO362" s="120"/>
      <c r="LEP362" s="120"/>
      <c r="LEQ362" s="120"/>
      <c r="LER362" s="120"/>
      <c r="LES362" s="120"/>
      <c r="LET362" s="120"/>
      <c r="LEU362" s="120"/>
      <c r="LEV362" s="120"/>
      <c r="LEW362" s="120"/>
      <c r="LEX362" s="120"/>
      <c r="LEY362" s="120"/>
      <c r="LEZ362" s="120"/>
      <c r="LFA362" s="120"/>
      <c r="LFB362" s="120"/>
      <c r="LFC362" s="120"/>
      <c r="LFD362" s="120"/>
      <c r="LFE362" s="120"/>
      <c r="LFF362" s="120"/>
      <c r="LFG362" s="120"/>
      <c r="LFH362" s="120"/>
      <c r="LFI362" s="120"/>
      <c r="LFJ362" s="120"/>
      <c r="LFK362" s="120"/>
      <c r="LFL362" s="120"/>
      <c r="LFM362" s="120"/>
      <c r="LFN362" s="120"/>
      <c r="LFO362" s="120"/>
      <c r="LFP362" s="120"/>
      <c r="LFQ362" s="120"/>
      <c r="LFR362" s="120"/>
      <c r="LFS362" s="120"/>
      <c r="LFT362" s="120"/>
      <c r="LFU362" s="120"/>
      <c r="LFV362" s="120"/>
      <c r="LFW362" s="120"/>
      <c r="LFX362" s="120"/>
      <c r="LFY362" s="120"/>
      <c r="LFZ362" s="120"/>
      <c r="LGA362" s="120"/>
      <c r="LGB362" s="120"/>
      <c r="LGC362" s="120"/>
      <c r="LGD362" s="120"/>
      <c r="LGE362" s="120"/>
      <c r="LGF362" s="120"/>
      <c r="LGG362" s="120"/>
      <c r="LGH362" s="120"/>
      <c r="LGI362" s="120"/>
      <c r="LGJ362" s="120"/>
      <c r="LGK362" s="120"/>
      <c r="LGL362" s="120"/>
      <c r="LGM362" s="120"/>
      <c r="LGN362" s="120"/>
      <c r="LGO362" s="120"/>
      <c r="LGP362" s="120"/>
      <c r="LGQ362" s="120"/>
      <c r="LGR362" s="120"/>
      <c r="LGS362" s="120"/>
      <c r="LGT362" s="120"/>
      <c r="LGU362" s="120"/>
      <c r="LGV362" s="120"/>
      <c r="LGW362" s="120"/>
      <c r="LGX362" s="120"/>
      <c r="LGY362" s="120"/>
      <c r="LGZ362" s="120"/>
      <c r="LHA362" s="120"/>
      <c r="LHB362" s="120"/>
      <c r="LHC362" s="120"/>
      <c r="LHD362" s="120"/>
      <c r="LHE362" s="120"/>
      <c r="LHF362" s="120"/>
      <c r="LHG362" s="120"/>
      <c r="LHH362" s="120"/>
      <c r="LHI362" s="120"/>
      <c r="LHJ362" s="120"/>
      <c r="LHK362" s="120"/>
      <c r="LHL362" s="120"/>
      <c r="LHM362" s="120"/>
      <c r="LHN362" s="120"/>
      <c r="LHO362" s="120"/>
      <c r="LHP362" s="120"/>
      <c r="LHQ362" s="120"/>
      <c r="LHR362" s="120"/>
      <c r="LHS362" s="120"/>
      <c r="LHT362" s="120"/>
      <c r="LHU362" s="120"/>
      <c r="LHV362" s="120"/>
      <c r="LHW362" s="120"/>
      <c r="LHX362" s="120"/>
      <c r="LHY362" s="120"/>
      <c r="LHZ362" s="120"/>
      <c r="LIA362" s="120"/>
      <c r="LIB362" s="120"/>
      <c r="LIC362" s="120"/>
      <c r="LID362" s="120"/>
      <c r="LIE362" s="120"/>
      <c r="LIF362" s="120"/>
      <c r="LIG362" s="120"/>
      <c r="LIH362" s="120"/>
      <c r="LII362" s="120"/>
      <c r="LIJ362" s="120"/>
      <c r="LIK362" s="120"/>
      <c r="LIL362" s="120"/>
      <c r="LIM362" s="120"/>
      <c r="LIN362" s="120"/>
      <c r="LIO362" s="120"/>
      <c r="LIP362" s="120"/>
      <c r="LIQ362" s="120"/>
      <c r="LIR362" s="120"/>
      <c r="LIS362" s="120"/>
      <c r="LIT362" s="120"/>
      <c r="LIU362" s="120"/>
      <c r="LIV362" s="120"/>
      <c r="LIW362" s="120"/>
      <c r="LIX362" s="120"/>
      <c r="LIY362" s="120"/>
      <c r="LIZ362" s="120"/>
      <c r="LJA362" s="120"/>
      <c r="LJB362" s="120"/>
      <c r="LJC362" s="120"/>
      <c r="LJD362" s="120"/>
      <c r="LJE362" s="120"/>
      <c r="LJF362" s="120"/>
      <c r="LJG362" s="120"/>
      <c r="LJH362" s="120"/>
      <c r="LJI362" s="120"/>
      <c r="LJJ362" s="120"/>
      <c r="LJK362" s="120"/>
      <c r="LJL362" s="120"/>
      <c r="LJM362" s="120"/>
      <c r="LJN362" s="120"/>
      <c r="LJO362" s="120"/>
      <c r="LJP362" s="120"/>
      <c r="LJQ362" s="120"/>
      <c r="LJR362" s="120"/>
      <c r="LJS362" s="120"/>
      <c r="LJT362" s="120"/>
      <c r="LJU362" s="120"/>
      <c r="LJV362" s="120"/>
      <c r="LJW362" s="120"/>
      <c r="LJX362" s="120"/>
      <c r="LJY362" s="120"/>
      <c r="LJZ362" s="120"/>
      <c r="LKA362" s="120"/>
      <c r="LKB362" s="120"/>
      <c r="LKC362" s="120"/>
      <c r="LKD362" s="120"/>
      <c r="LKE362" s="120"/>
      <c r="LKF362" s="120"/>
      <c r="LKG362" s="120"/>
      <c r="LKH362" s="120"/>
      <c r="LKI362" s="120"/>
      <c r="LKJ362" s="120"/>
      <c r="LKK362" s="120"/>
      <c r="LKL362" s="120"/>
      <c r="LKM362" s="120"/>
      <c r="LKN362" s="120"/>
      <c r="LKO362" s="120"/>
      <c r="LKP362" s="120"/>
      <c r="LKQ362" s="120"/>
      <c r="LKR362" s="120"/>
      <c r="LKS362" s="120"/>
      <c r="LKT362" s="120"/>
      <c r="LKU362" s="120"/>
      <c r="LKV362" s="120"/>
      <c r="LKW362" s="120"/>
      <c r="LKX362" s="120"/>
      <c r="LKY362" s="120"/>
      <c r="LKZ362" s="120"/>
      <c r="LLA362" s="120"/>
      <c r="LLB362" s="120"/>
      <c r="LLC362" s="120"/>
      <c r="LLD362" s="120"/>
      <c r="LLE362" s="120"/>
      <c r="LLF362" s="120"/>
      <c r="LLG362" s="120"/>
      <c r="LLH362" s="120"/>
      <c r="LLI362" s="120"/>
      <c r="LLJ362" s="120"/>
      <c r="LLK362" s="120"/>
      <c r="LLL362" s="120"/>
      <c r="LLM362" s="120"/>
      <c r="LLN362" s="120"/>
      <c r="LLO362" s="120"/>
      <c r="LLP362" s="120"/>
      <c r="LLQ362" s="120"/>
      <c r="LLR362" s="120"/>
      <c r="LLS362" s="120"/>
      <c r="LLT362" s="120"/>
      <c r="LLU362" s="120"/>
      <c r="LLV362" s="120"/>
      <c r="LLW362" s="120"/>
      <c r="LLX362" s="120"/>
      <c r="LLY362" s="120"/>
      <c r="LLZ362" s="120"/>
      <c r="LMA362" s="120"/>
      <c r="LMB362" s="120"/>
      <c r="LMC362" s="120"/>
      <c r="LMD362" s="120"/>
      <c r="LME362" s="120"/>
      <c r="LMF362" s="120"/>
      <c r="LMG362" s="120"/>
      <c r="LMH362" s="120"/>
      <c r="LMI362" s="120"/>
      <c r="LMJ362" s="120"/>
      <c r="LMK362" s="120"/>
      <c r="LML362" s="120"/>
      <c r="LMM362" s="120"/>
      <c r="LMN362" s="120"/>
      <c r="LMO362" s="120"/>
      <c r="LMP362" s="120"/>
      <c r="LMQ362" s="120"/>
      <c r="LMR362" s="120"/>
      <c r="LMS362" s="120"/>
      <c r="LMT362" s="120"/>
      <c r="LMU362" s="120"/>
      <c r="LMV362" s="120"/>
      <c r="LMW362" s="120"/>
      <c r="LMX362" s="120"/>
      <c r="LMY362" s="120"/>
      <c r="LMZ362" s="120"/>
      <c r="LNA362" s="120"/>
      <c r="LNB362" s="120"/>
      <c r="LNC362" s="120"/>
      <c r="LND362" s="120"/>
      <c r="LNE362" s="120"/>
      <c r="LNF362" s="120"/>
      <c r="LNG362" s="120"/>
      <c r="LNH362" s="120"/>
      <c r="LNI362" s="120"/>
      <c r="LNJ362" s="120"/>
      <c r="LNK362" s="120"/>
      <c r="LNL362" s="120"/>
      <c r="LNM362" s="120"/>
      <c r="LNN362" s="120"/>
      <c r="LNO362" s="120"/>
      <c r="LNP362" s="120"/>
      <c r="LNQ362" s="120"/>
      <c r="LNR362" s="120"/>
      <c r="LNS362" s="120"/>
      <c r="LNT362" s="120"/>
      <c r="LNU362" s="120"/>
      <c r="LNV362" s="120"/>
      <c r="LNW362" s="120"/>
      <c r="LNX362" s="120"/>
      <c r="LNY362" s="120"/>
      <c r="LNZ362" s="120"/>
      <c r="LOA362" s="120"/>
      <c r="LOB362" s="120"/>
      <c r="LOC362" s="120"/>
      <c r="LOD362" s="120"/>
      <c r="LOE362" s="120"/>
      <c r="LOF362" s="120"/>
      <c r="LOG362" s="120"/>
      <c r="LOH362" s="120"/>
      <c r="LOI362" s="120"/>
      <c r="LOJ362" s="120"/>
      <c r="LOK362" s="120"/>
      <c r="LOL362" s="120"/>
      <c r="LOM362" s="120"/>
      <c r="LON362" s="120"/>
      <c r="LOO362" s="120"/>
      <c r="LOP362" s="120"/>
      <c r="LOQ362" s="120"/>
      <c r="LOR362" s="120"/>
      <c r="LOS362" s="120"/>
      <c r="LOT362" s="120"/>
      <c r="LOU362" s="120"/>
      <c r="LOV362" s="120"/>
      <c r="LOW362" s="120"/>
      <c r="LOX362" s="120"/>
      <c r="LOY362" s="120"/>
      <c r="LOZ362" s="120"/>
      <c r="LPA362" s="120"/>
      <c r="LPB362" s="120"/>
      <c r="LPC362" s="120"/>
      <c r="LPD362" s="120"/>
      <c r="LPE362" s="120"/>
      <c r="LPF362" s="120"/>
      <c r="LPG362" s="120"/>
      <c r="LPH362" s="120"/>
      <c r="LPI362" s="120"/>
      <c r="LPJ362" s="120"/>
      <c r="LPK362" s="120"/>
      <c r="LPL362" s="120"/>
      <c r="LPM362" s="120"/>
      <c r="LPN362" s="120"/>
      <c r="LPO362" s="120"/>
      <c r="LPP362" s="120"/>
      <c r="LPQ362" s="120"/>
      <c r="LPR362" s="120"/>
      <c r="LPS362" s="120"/>
      <c r="LPT362" s="120"/>
      <c r="LPU362" s="120"/>
      <c r="LPV362" s="120"/>
      <c r="LPW362" s="120"/>
      <c r="LPX362" s="120"/>
      <c r="LPY362" s="120"/>
      <c r="LPZ362" s="120"/>
      <c r="LQA362" s="120"/>
      <c r="LQB362" s="120"/>
      <c r="LQC362" s="120"/>
      <c r="LQD362" s="120"/>
      <c r="LQE362" s="120"/>
      <c r="LQF362" s="120"/>
      <c r="LQG362" s="120"/>
      <c r="LQH362" s="120"/>
      <c r="LQI362" s="120"/>
      <c r="LQJ362" s="120"/>
      <c r="LQK362" s="120"/>
      <c r="LQL362" s="120"/>
      <c r="LQM362" s="120"/>
      <c r="LQN362" s="120"/>
      <c r="LQO362" s="120"/>
      <c r="LQP362" s="120"/>
      <c r="LQQ362" s="120"/>
      <c r="LQR362" s="120"/>
      <c r="LQS362" s="120"/>
      <c r="LQT362" s="120"/>
      <c r="LQU362" s="120"/>
      <c r="LQV362" s="120"/>
      <c r="LQW362" s="120"/>
      <c r="LQX362" s="120"/>
      <c r="LQY362" s="120"/>
      <c r="LQZ362" s="120"/>
      <c r="LRA362" s="120"/>
      <c r="LRB362" s="120"/>
      <c r="LRC362" s="120"/>
      <c r="LRD362" s="120"/>
      <c r="LRE362" s="120"/>
      <c r="LRF362" s="120"/>
      <c r="LRG362" s="120"/>
      <c r="LRH362" s="120"/>
      <c r="LRI362" s="120"/>
      <c r="LRJ362" s="120"/>
      <c r="LRK362" s="120"/>
      <c r="LRL362" s="120"/>
      <c r="LRM362" s="120"/>
      <c r="LRN362" s="120"/>
      <c r="LRO362" s="120"/>
      <c r="LRP362" s="120"/>
      <c r="LRQ362" s="120"/>
      <c r="LRR362" s="120"/>
      <c r="LRS362" s="120"/>
      <c r="LRT362" s="120"/>
      <c r="LRU362" s="120"/>
      <c r="LRV362" s="120"/>
      <c r="LRW362" s="120"/>
      <c r="LRX362" s="120"/>
      <c r="LRY362" s="120"/>
      <c r="LRZ362" s="120"/>
      <c r="LSA362" s="120"/>
      <c r="LSB362" s="120"/>
      <c r="LSC362" s="120"/>
      <c r="LSD362" s="120"/>
      <c r="LSE362" s="120"/>
      <c r="LSF362" s="120"/>
      <c r="LSG362" s="120"/>
      <c r="LSH362" s="120"/>
      <c r="LSI362" s="120"/>
      <c r="LSJ362" s="120"/>
      <c r="LSK362" s="120"/>
      <c r="LSL362" s="120"/>
      <c r="LSM362" s="120"/>
      <c r="LSN362" s="120"/>
      <c r="LSO362" s="120"/>
      <c r="LSP362" s="120"/>
      <c r="LSQ362" s="120"/>
      <c r="LSR362" s="120"/>
      <c r="LSS362" s="120"/>
      <c r="LST362" s="120"/>
      <c r="LSU362" s="120"/>
      <c r="LSV362" s="120"/>
      <c r="LSW362" s="120"/>
      <c r="LSX362" s="120"/>
      <c r="LSY362" s="120"/>
      <c r="LSZ362" s="120"/>
      <c r="LTA362" s="120"/>
      <c r="LTB362" s="120"/>
      <c r="LTC362" s="120"/>
      <c r="LTD362" s="120"/>
      <c r="LTE362" s="120"/>
      <c r="LTF362" s="120"/>
      <c r="LTG362" s="120"/>
      <c r="LTH362" s="120"/>
      <c r="LTI362" s="120"/>
      <c r="LTJ362" s="120"/>
      <c r="LTK362" s="120"/>
      <c r="LTL362" s="120"/>
      <c r="LTM362" s="120"/>
      <c r="LTN362" s="120"/>
      <c r="LTO362" s="120"/>
      <c r="LTP362" s="120"/>
      <c r="LTQ362" s="120"/>
      <c r="LTR362" s="120"/>
      <c r="LTS362" s="120"/>
      <c r="LTT362" s="120"/>
      <c r="LTU362" s="120"/>
      <c r="LTV362" s="120"/>
      <c r="LTW362" s="120"/>
      <c r="LTX362" s="120"/>
      <c r="LTY362" s="120"/>
      <c r="LTZ362" s="120"/>
      <c r="LUA362" s="120"/>
      <c r="LUB362" s="120"/>
      <c r="LUC362" s="120"/>
      <c r="LUD362" s="120"/>
      <c r="LUE362" s="120"/>
      <c r="LUF362" s="120"/>
      <c r="LUG362" s="120"/>
      <c r="LUH362" s="120"/>
      <c r="LUI362" s="120"/>
      <c r="LUJ362" s="120"/>
      <c r="LUK362" s="120"/>
      <c r="LUL362" s="120"/>
      <c r="LUM362" s="120"/>
      <c r="LUN362" s="120"/>
      <c r="LUO362" s="120"/>
      <c r="LUP362" s="120"/>
      <c r="LUQ362" s="120"/>
      <c r="LUR362" s="120"/>
      <c r="LUS362" s="120"/>
      <c r="LUT362" s="120"/>
      <c r="LUU362" s="120"/>
      <c r="LUV362" s="120"/>
      <c r="LUW362" s="120"/>
      <c r="LUX362" s="120"/>
      <c r="LUY362" s="120"/>
      <c r="LUZ362" s="120"/>
      <c r="LVA362" s="120"/>
      <c r="LVB362" s="120"/>
      <c r="LVC362" s="120"/>
      <c r="LVD362" s="120"/>
      <c r="LVE362" s="120"/>
      <c r="LVF362" s="120"/>
      <c r="LVG362" s="120"/>
      <c r="LVH362" s="120"/>
      <c r="LVI362" s="120"/>
      <c r="LVJ362" s="120"/>
      <c r="LVK362" s="120"/>
      <c r="LVL362" s="120"/>
      <c r="LVM362" s="120"/>
      <c r="LVN362" s="120"/>
      <c r="LVO362" s="120"/>
      <c r="LVP362" s="120"/>
      <c r="LVQ362" s="120"/>
      <c r="LVR362" s="120"/>
      <c r="LVS362" s="120"/>
      <c r="LVT362" s="120"/>
      <c r="LVU362" s="120"/>
      <c r="LVV362" s="120"/>
      <c r="LVW362" s="120"/>
      <c r="LVX362" s="120"/>
      <c r="LVY362" s="120"/>
      <c r="LVZ362" s="120"/>
      <c r="LWA362" s="120"/>
      <c r="LWB362" s="120"/>
      <c r="LWC362" s="120"/>
      <c r="LWD362" s="120"/>
      <c r="LWE362" s="120"/>
      <c r="LWF362" s="120"/>
      <c r="LWG362" s="120"/>
      <c r="LWH362" s="120"/>
      <c r="LWI362" s="120"/>
      <c r="LWJ362" s="120"/>
      <c r="LWK362" s="120"/>
      <c r="LWL362" s="120"/>
      <c r="LWM362" s="120"/>
      <c r="LWN362" s="120"/>
      <c r="LWO362" s="120"/>
      <c r="LWP362" s="120"/>
      <c r="LWQ362" s="120"/>
      <c r="LWR362" s="120"/>
      <c r="LWS362" s="120"/>
      <c r="LWT362" s="120"/>
      <c r="LWU362" s="120"/>
      <c r="LWV362" s="120"/>
      <c r="LWW362" s="120"/>
      <c r="LWX362" s="120"/>
      <c r="LWY362" s="120"/>
      <c r="LWZ362" s="120"/>
      <c r="LXA362" s="120"/>
      <c r="LXB362" s="120"/>
      <c r="LXC362" s="120"/>
      <c r="LXD362" s="120"/>
      <c r="LXE362" s="120"/>
      <c r="LXF362" s="120"/>
      <c r="LXG362" s="120"/>
      <c r="LXH362" s="120"/>
      <c r="LXI362" s="120"/>
      <c r="LXJ362" s="120"/>
      <c r="LXK362" s="120"/>
      <c r="LXL362" s="120"/>
      <c r="LXM362" s="120"/>
      <c r="LXN362" s="120"/>
      <c r="LXO362" s="120"/>
      <c r="LXP362" s="120"/>
      <c r="LXQ362" s="120"/>
      <c r="LXR362" s="120"/>
      <c r="LXS362" s="120"/>
      <c r="LXT362" s="120"/>
      <c r="LXU362" s="120"/>
      <c r="LXV362" s="120"/>
      <c r="LXW362" s="120"/>
      <c r="LXX362" s="120"/>
      <c r="LXY362" s="120"/>
      <c r="LXZ362" s="120"/>
      <c r="LYA362" s="120"/>
      <c r="LYB362" s="120"/>
      <c r="LYC362" s="120"/>
      <c r="LYD362" s="120"/>
      <c r="LYE362" s="120"/>
      <c r="LYF362" s="120"/>
      <c r="LYG362" s="120"/>
      <c r="LYH362" s="120"/>
      <c r="LYI362" s="120"/>
      <c r="LYJ362" s="120"/>
      <c r="LYK362" s="120"/>
      <c r="LYL362" s="120"/>
      <c r="LYM362" s="120"/>
      <c r="LYN362" s="120"/>
      <c r="LYO362" s="120"/>
      <c r="LYP362" s="120"/>
      <c r="LYQ362" s="120"/>
      <c r="LYR362" s="120"/>
      <c r="LYS362" s="120"/>
      <c r="LYT362" s="120"/>
      <c r="LYU362" s="120"/>
      <c r="LYV362" s="120"/>
      <c r="LYW362" s="120"/>
      <c r="LYX362" s="120"/>
      <c r="LYY362" s="120"/>
      <c r="LYZ362" s="120"/>
      <c r="LZA362" s="120"/>
      <c r="LZB362" s="120"/>
      <c r="LZC362" s="120"/>
      <c r="LZD362" s="120"/>
      <c r="LZE362" s="120"/>
      <c r="LZF362" s="120"/>
      <c r="LZG362" s="120"/>
      <c r="LZH362" s="120"/>
      <c r="LZI362" s="120"/>
      <c r="LZJ362" s="120"/>
      <c r="LZK362" s="120"/>
      <c r="LZL362" s="120"/>
      <c r="LZM362" s="120"/>
      <c r="LZN362" s="120"/>
      <c r="LZO362" s="120"/>
      <c r="LZP362" s="120"/>
      <c r="LZQ362" s="120"/>
      <c r="LZR362" s="120"/>
      <c r="LZS362" s="120"/>
      <c r="LZT362" s="120"/>
      <c r="LZU362" s="120"/>
      <c r="LZV362" s="120"/>
      <c r="LZW362" s="120"/>
      <c r="LZX362" s="120"/>
      <c r="LZY362" s="120"/>
      <c r="LZZ362" s="120"/>
      <c r="MAA362" s="120"/>
      <c r="MAB362" s="120"/>
      <c r="MAC362" s="120"/>
      <c r="MAD362" s="120"/>
      <c r="MAE362" s="120"/>
      <c r="MAF362" s="120"/>
      <c r="MAG362" s="120"/>
      <c r="MAH362" s="120"/>
      <c r="MAI362" s="120"/>
      <c r="MAJ362" s="120"/>
      <c r="MAK362" s="120"/>
      <c r="MAL362" s="120"/>
      <c r="MAM362" s="120"/>
      <c r="MAN362" s="120"/>
      <c r="MAO362" s="120"/>
      <c r="MAP362" s="120"/>
      <c r="MAQ362" s="120"/>
      <c r="MAR362" s="120"/>
      <c r="MAS362" s="120"/>
      <c r="MAT362" s="120"/>
      <c r="MAU362" s="120"/>
      <c r="MAV362" s="120"/>
      <c r="MAW362" s="120"/>
      <c r="MAX362" s="120"/>
      <c r="MAY362" s="120"/>
      <c r="MAZ362" s="120"/>
      <c r="MBA362" s="120"/>
      <c r="MBB362" s="120"/>
      <c r="MBC362" s="120"/>
      <c r="MBD362" s="120"/>
      <c r="MBE362" s="120"/>
      <c r="MBF362" s="120"/>
      <c r="MBG362" s="120"/>
      <c r="MBH362" s="120"/>
      <c r="MBI362" s="120"/>
      <c r="MBJ362" s="120"/>
      <c r="MBK362" s="120"/>
      <c r="MBL362" s="120"/>
      <c r="MBM362" s="120"/>
      <c r="MBN362" s="120"/>
      <c r="MBO362" s="120"/>
      <c r="MBP362" s="120"/>
      <c r="MBQ362" s="120"/>
      <c r="MBR362" s="120"/>
      <c r="MBS362" s="120"/>
      <c r="MBT362" s="120"/>
      <c r="MBU362" s="120"/>
      <c r="MBV362" s="120"/>
      <c r="MBW362" s="120"/>
      <c r="MBX362" s="120"/>
      <c r="MBY362" s="120"/>
      <c r="MBZ362" s="120"/>
      <c r="MCA362" s="120"/>
      <c r="MCB362" s="120"/>
      <c r="MCC362" s="120"/>
      <c r="MCD362" s="120"/>
      <c r="MCE362" s="120"/>
      <c r="MCF362" s="120"/>
      <c r="MCG362" s="120"/>
      <c r="MCH362" s="120"/>
      <c r="MCI362" s="120"/>
      <c r="MCJ362" s="120"/>
      <c r="MCK362" s="120"/>
      <c r="MCL362" s="120"/>
      <c r="MCM362" s="120"/>
      <c r="MCN362" s="120"/>
      <c r="MCO362" s="120"/>
      <c r="MCP362" s="120"/>
      <c r="MCQ362" s="120"/>
      <c r="MCR362" s="120"/>
      <c r="MCS362" s="120"/>
      <c r="MCT362" s="120"/>
      <c r="MCU362" s="120"/>
      <c r="MCV362" s="120"/>
      <c r="MCW362" s="120"/>
      <c r="MCX362" s="120"/>
      <c r="MCY362" s="120"/>
      <c r="MCZ362" s="120"/>
      <c r="MDA362" s="120"/>
      <c r="MDB362" s="120"/>
      <c r="MDC362" s="120"/>
      <c r="MDD362" s="120"/>
      <c r="MDE362" s="120"/>
      <c r="MDF362" s="120"/>
      <c r="MDG362" s="120"/>
      <c r="MDH362" s="120"/>
      <c r="MDI362" s="120"/>
      <c r="MDJ362" s="120"/>
      <c r="MDK362" s="120"/>
      <c r="MDL362" s="120"/>
      <c r="MDM362" s="120"/>
      <c r="MDN362" s="120"/>
      <c r="MDO362" s="120"/>
      <c r="MDP362" s="120"/>
      <c r="MDQ362" s="120"/>
      <c r="MDR362" s="120"/>
      <c r="MDS362" s="120"/>
      <c r="MDT362" s="120"/>
      <c r="MDU362" s="120"/>
      <c r="MDV362" s="120"/>
      <c r="MDW362" s="120"/>
      <c r="MDX362" s="120"/>
      <c r="MDY362" s="120"/>
      <c r="MDZ362" s="120"/>
      <c r="MEA362" s="120"/>
      <c r="MEB362" s="120"/>
      <c r="MEC362" s="120"/>
      <c r="MED362" s="120"/>
      <c r="MEE362" s="120"/>
      <c r="MEF362" s="120"/>
      <c r="MEG362" s="120"/>
      <c r="MEH362" s="120"/>
      <c r="MEI362" s="120"/>
      <c r="MEJ362" s="120"/>
      <c r="MEK362" s="120"/>
      <c r="MEL362" s="120"/>
      <c r="MEM362" s="120"/>
      <c r="MEN362" s="120"/>
      <c r="MEO362" s="120"/>
      <c r="MEP362" s="120"/>
      <c r="MEQ362" s="120"/>
      <c r="MER362" s="120"/>
      <c r="MES362" s="120"/>
      <c r="MET362" s="120"/>
      <c r="MEU362" s="120"/>
      <c r="MEV362" s="120"/>
      <c r="MEW362" s="120"/>
      <c r="MEX362" s="120"/>
      <c r="MEY362" s="120"/>
      <c r="MEZ362" s="120"/>
      <c r="MFA362" s="120"/>
      <c r="MFB362" s="120"/>
      <c r="MFC362" s="120"/>
      <c r="MFD362" s="120"/>
      <c r="MFE362" s="120"/>
      <c r="MFF362" s="120"/>
      <c r="MFG362" s="120"/>
      <c r="MFH362" s="120"/>
      <c r="MFI362" s="120"/>
      <c r="MFJ362" s="120"/>
      <c r="MFK362" s="120"/>
      <c r="MFL362" s="120"/>
      <c r="MFM362" s="120"/>
      <c r="MFN362" s="120"/>
      <c r="MFO362" s="120"/>
      <c r="MFP362" s="120"/>
      <c r="MFQ362" s="120"/>
      <c r="MFR362" s="120"/>
      <c r="MFS362" s="120"/>
      <c r="MFT362" s="120"/>
      <c r="MFU362" s="120"/>
      <c r="MFV362" s="120"/>
      <c r="MFW362" s="120"/>
      <c r="MFX362" s="120"/>
      <c r="MFY362" s="120"/>
      <c r="MFZ362" s="120"/>
      <c r="MGA362" s="120"/>
      <c r="MGB362" s="120"/>
      <c r="MGC362" s="120"/>
      <c r="MGD362" s="120"/>
      <c r="MGE362" s="120"/>
      <c r="MGF362" s="120"/>
      <c r="MGG362" s="120"/>
      <c r="MGH362" s="120"/>
      <c r="MGI362" s="120"/>
      <c r="MGJ362" s="120"/>
      <c r="MGK362" s="120"/>
      <c r="MGL362" s="120"/>
      <c r="MGM362" s="120"/>
      <c r="MGN362" s="120"/>
      <c r="MGO362" s="120"/>
      <c r="MGP362" s="120"/>
      <c r="MGQ362" s="120"/>
      <c r="MGR362" s="120"/>
      <c r="MGS362" s="120"/>
      <c r="MGT362" s="120"/>
      <c r="MGU362" s="120"/>
      <c r="MGV362" s="120"/>
      <c r="MGW362" s="120"/>
      <c r="MGX362" s="120"/>
      <c r="MGY362" s="120"/>
      <c r="MGZ362" s="120"/>
      <c r="MHA362" s="120"/>
      <c r="MHB362" s="120"/>
      <c r="MHC362" s="120"/>
      <c r="MHD362" s="120"/>
      <c r="MHE362" s="120"/>
      <c r="MHF362" s="120"/>
      <c r="MHG362" s="120"/>
      <c r="MHH362" s="120"/>
      <c r="MHI362" s="120"/>
      <c r="MHJ362" s="120"/>
      <c r="MHK362" s="120"/>
      <c r="MHL362" s="120"/>
      <c r="MHM362" s="120"/>
      <c r="MHN362" s="120"/>
      <c r="MHO362" s="120"/>
      <c r="MHP362" s="120"/>
      <c r="MHQ362" s="120"/>
      <c r="MHR362" s="120"/>
      <c r="MHS362" s="120"/>
      <c r="MHT362" s="120"/>
      <c r="MHU362" s="120"/>
      <c r="MHV362" s="120"/>
      <c r="MHW362" s="120"/>
      <c r="MHX362" s="120"/>
      <c r="MHY362" s="120"/>
      <c r="MHZ362" s="120"/>
      <c r="MIA362" s="120"/>
      <c r="MIB362" s="120"/>
      <c r="MIC362" s="120"/>
      <c r="MID362" s="120"/>
      <c r="MIE362" s="120"/>
      <c r="MIF362" s="120"/>
      <c r="MIG362" s="120"/>
      <c r="MIH362" s="120"/>
      <c r="MII362" s="120"/>
      <c r="MIJ362" s="120"/>
      <c r="MIK362" s="120"/>
      <c r="MIL362" s="120"/>
      <c r="MIM362" s="120"/>
      <c r="MIN362" s="120"/>
      <c r="MIO362" s="120"/>
      <c r="MIP362" s="120"/>
      <c r="MIQ362" s="120"/>
      <c r="MIR362" s="120"/>
      <c r="MIS362" s="120"/>
      <c r="MIT362" s="120"/>
      <c r="MIU362" s="120"/>
      <c r="MIV362" s="120"/>
      <c r="MIW362" s="120"/>
      <c r="MIX362" s="120"/>
      <c r="MIY362" s="120"/>
      <c r="MIZ362" s="120"/>
      <c r="MJA362" s="120"/>
      <c r="MJB362" s="120"/>
      <c r="MJC362" s="120"/>
      <c r="MJD362" s="120"/>
      <c r="MJE362" s="120"/>
      <c r="MJF362" s="120"/>
      <c r="MJG362" s="120"/>
      <c r="MJH362" s="120"/>
      <c r="MJI362" s="120"/>
      <c r="MJJ362" s="120"/>
      <c r="MJK362" s="120"/>
      <c r="MJL362" s="120"/>
      <c r="MJM362" s="120"/>
      <c r="MJN362" s="120"/>
      <c r="MJO362" s="120"/>
      <c r="MJP362" s="120"/>
      <c r="MJQ362" s="120"/>
      <c r="MJR362" s="120"/>
      <c r="MJS362" s="120"/>
      <c r="MJT362" s="120"/>
      <c r="MJU362" s="120"/>
      <c r="MJV362" s="120"/>
      <c r="MJW362" s="120"/>
      <c r="MJX362" s="120"/>
      <c r="MJY362" s="120"/>
      <c r="MJZ362" s="120"/>
      <c r="MKA362" s="120"/>
      <c r="MKB362" s="120"/>
      <c r="MKC362" s="120"/>
      <c r="MKD362" s="120"/>
      <c r="MKE362" s="120"/>
      <c r="MKF362" s="120"/>
      <c r="MKG362" s="120"/>
      <c r="MKH362" s="120"/>
      <c r="MKI362" s="120"/>
      <c r="MKJ362" s="120"/>
      <c r="MKK362" s="120"/>
      <c r="MKL362" s="120"/>
      <c r="MKM362" s="120"/>
      <c r="MKN362" s="120"/>
      <c r="MKO362" s="120"/>
      <c r="MKP362" s="120"/>
      <c r="MKQ362" s="120"/>
      <c r="MKR362" s="120"/>
      <c r="MKS362" s="120"/>
      <c r="MKT362" s="120"/>
      <c r="MKU362" s="120"/>
      <c r="MKV362" s="120"/>
      <c r="MKW362" s="120"/>
      <c r="MKX362" s="120"/>
      <c r="MKY362" s="120"/>
      <c r="MKZ362" s="120"/>
      <c r="MLA362" s="120"/>
      <c r="MLB362" s="120"/>
      <c r="MLC362" s="120"/>
      <c r="MLD362" s="120"/>
      <c r="MLE362" s="120"/>
      <c r="MLF362" s="120"/>
      <c r="MLG362" s="120"/>
      <c r="MLH362" s="120"/>
      <c r="MLI362" s="120"/>
      <c r="MLJ362" s="120"/>
      <c r="MLK362" s="120"/>
      <c r="MLL362" s="120"/>
      <c r="MLM362" s="120"/>
      <c r="MLN362" s="120"/>
      <c r="MLO362" s="120"/>
      <c r="MLP362" s="120"/>
      <c r="MLQ362" s="120"/>
      <c r="MLR362" s="120"/>
      <c r="MLS362" s="120"/>
      <c r="MLT362" s="120"/>
      <c r="MLU362" s="120"/>
      <c r="MLV362" s="120"/>
      <c r="MLW362" s="120"/>
      <c r="MLX362" s="120"/>
      <c r="MLY362" s="120"/>
      <c r="MLZ362" s="120"/>
      <c r="MMA362" s="120"/>
      <c r="MMB362" s="120"/>
      <c r="MMC362" s="120"/>
      <c r="MMD362" s="120"/>
      <c r="MME362" s="120"/>
      <c r="MMF362" s="120"/>
      <c r="MMG362" s="120"/>
      <c r="MMH362" s="120"/>
      <c r="MMI362" s="120"/>
      <c r="MMJ362" s="120"/>
      <c r="MMK362" s="120"/>
      <c r="MML362" s="120"/>
      <c r="MMM362" s="120"/>
      <c r="MMN362" s="120"/>
      <c r="MMO362" s="120"/>
      <c r="MMP362" s="120"/>
      <c r="MMQ362" s="120"/>
      <c r="MMR362" s="120"/>
      <c r="MMS362" s="120"/>
      <c r="MMT362" s="120"/>
      <c r="MMU362" s="120"/>
      <c r="MMV362" s="120"/>
      <c r="MMW362" s="120"/>
      <c r="MMX362" s="120"/>
      <c r="MMY362" s="120"/>
      <c r="MMZ362" s="120"/>
      <c r="MNA362" s="120"/>
      <c r="MNB362" s="120"/>
      <c r="MNC362" s="120"/>
      <c r="MND362" s="120"/>
      <c r="MNE362" s="120"/>
      <c r="MNF362" s="120"/>
      <c r="MNG362" s="120"/>
      <c r="MNH362" s="120"/>
      <c r="MNI362" s="120"/>
      <c r="MNJ362" s="120"/>
      <c r="MNK362" s="120"/>
      <c r="MNL362" s="120"/>
      <c r="MNM362" s="120"/>
      <c r="MNN362" s="120"/>
      <c r="MNO362" s="120"/>
      <c r="MNP362" s="120"/>
      <c r="MNQ362" s="120"/>
      <c r="MNR362" s="120"/>
      <c r="MNS362" s="120"/>
      <c r="MNT362" s="120"/>
      <c r="MNU362" s="120"/>
      <c r="MNV362" s="120"/>
      <c r="MNW362" s="120"/>
      <c r="MNX362" s="120"/>
      <c r="MNY362" s="120"/>
      <c r="MNZ362" s="120"/>
      <c r="MOA362" s="120"/>
      <c r="MOB362" s="120"/>
      <c r="MOC362" s="120"/>
      <c r="MOD362" s="120"/>
      <c r="MOE362" s="120"/>
      <c r="MOF362" s="120"/>
      <c r="MOG362" s="120"/>
      <c r="MOH362" s="120"/>
      <c r="MOI362" s="120"/>
      <c r="MOJ362" s="120"/>
      <c r="MOK362" s="120"/>
      <c r="MOL362" s="120"/>
      <c r="MOM362" s="120"/>
      <c r="MON362" s="120"/>
      <c r="MOO362" s="120"/>
      <c r="MOP362" s="120"/>
      <c r="MOQ362" s="120"/>
      <c r="MOR362" s="120"/>
      <c r="MOS362" s="120"/>
      <c r="MOT362" s="120"/>
      <c r="MOU362" s="120"/>
      <c r="MOV362" s="120"/>
      <c r="MOW362" s="120"/>
      <c r="MOX362" s="120"/>
      <c r="MOY362" s="120"/>
      <c r="MOZ362" s="120"/>
      <c r="MPA362" s="120"/>
      <c r="MPB362" s="120"/>
      <c r="MPC362" s="120"/>
      <c r="MPD362" s="120"/>
      <c r="MPE362" s="120"/>
      <c r="MPF362" s="120"/>
      <c r="MPG362" s="120"/>
      <c r="MPH362" s="120"/>
      <c r="MPI362" s="120"/>
      <c r="MPJ362" s="120"/>
      <c r="MPK362" s="120"/>
      <c r="MPL362" s="120"/>
      <c r="MPM362" s="120"/>
      <c r="MPN362" s="120"/>
      <c r="MPO362" s="120"/>
      <c r="MPP362" s="120"/>
      <c r="MPQ362" s="120"/>
      <c r="MPR362" s="120"/>
      <c r="MPS362" s="120"/>
      <c r="MPT362" s="120"/>
      <c r="MPU362" s="120"/>
      <c r="MPV362" s="120"/>
      <c r="MPW362" s="120"/>
      <c r="MPX362" s="120"/>
      <c r="MPY362" s="120"/>
      <c r="MPZ362" s="120"/>
      <c r="MQA362" s="120"/>
      <c r="MQB362" s="120"/>
      <c r="MQC362" s="120"/>
      <c r="MQD362" s="120"/>
      <c r="MQE362" s="120"/>
      <c r="MQF362" s="120"/>
      <c r="MQG362" s="120"/>
      <c r="MQH362" s="120"/>
      <c r="MQI362" s="120"/>
      <c r="MQJ362" s="120"/>
      <c r="MQK362" s="120"/>
      <c r="MQL362" s="120"/>
      <c r="MQM362" s="120"/>
      <c r="MQN362" s="120"/>
      <c r="MQO362" s="120"/>
      <c r="MQP362" s="120"/>
      <c r="MQQ362" s="120"/>
      <c r="MQR362" s="120"/>
      <c r="MQS362" s="120"/>
      <c r="MQT362" s="120"/>
      <c r="MQU362" s="120"/>
      <c r="MQV362" s="120"/>
      <c r="MQW362" s="120"/>
      <c r="MQX362" s="120"/>
      <c r="MQY362" s="120"/>
      <c r="MQZ362" s="120"/>
      <c r="MRA362" s="120"/>
      <c r="MRB362" s="120"/>
      <c r="MRC362" s="120"/>
      <c r="MRD362" s="120"/>
      <c r="MRE362" s="120"/>
      <c r="MRF362" s="120"/>
      <c r="MRG362" s="120"/>
      <c r="MRH362" s="120"/>
      <c r="MRI362" s="120"/>
      <c r="MRJ362" s="120"/>
      <c r="MRK362" s="120"/>
      <c r="MRL362" s="120"/>
      <c r="MRM362" s="120"/>
      <c r="MRN362" s="120"/>
      <c r="MRO362" s="120"/>
      <c r="MRP362" s="120"/>
      <c r="MRQ362" s="120"/>
      <c r="MRR362" s="120"/>
      <c r="MRS362" s="120"/>
      <c r="MRT362" s="120"/>
      <c r="MRU362" s="120"/>
      <c r="MRV362" s="120"/>
      <c r="MRW362" s="120"/>
      <c r="MRX362" s="120"/>
      <c r="MRY362" s="120"/>
      <c r="MRZ362" s="120"/>
      <c r="MSA362" s="120"/>
      <c r="MSB362" s="120"/>
      <c r="MSC362" s="120"/>
      <c r="MSD362" s="120"/>
      <c r="MSE362" s="120"/>
      <c r="MSF362" s="120"/>
      <c r="MSG362" s="120"/>
      <c r="MSH362" s="120"/>
      <c r="MSI362" s="120"/>
      <c r="MSJ362" s="120"/>
      <c r="MSK362" s="120"/>
      <c r="MSL362" s="120"/>
      <c r="MSM362" s="120"/>
      <c r="MSN362" s="120"/>
      <c r="MSO362" s="120"/>
      <c r="MSP362" s="120"/>
      <c r="MSQ362" s="120"/>
      <c r="MSR362" s="120"/>
      <c r="MSS362" s="120"/>
      <c r="MST362" s="120"/>
      <c r="MSU362" s="120"/>
      <c r="MSV362" s="120"/>
      <c r="MSW362" s="120"/>
      <c r="MSX362" s="120"/>
      <c r="MSY362" s="120"/>
      <c r="MSZ362" s="120"/>
      <c r="MTA362" s="120"/>
      <c r="MTB362" s="120"/>
      <c r="MTC362" s="120"/>
      <c r="MTD362" s="120"/>
      <c r="MTE362" s="120"/>
      <c r="MTF362" s="120"/>
      <c r="MTG362" s="120"/>
      <c r="MTH362" s="120"/>
      <c r="MTI362" s="120"/>
      <c r="MTJ362" s="120"/>
      <c r="MTK362" s="120"/>
      <c r="MTL362" s="120"/>
      <c r="MTM362" s="120"/>
      <c r="MTN362" s="120"/>
      <c r="MTO362" s="120"/>
      <c r="MTP362" s="120"/>
      <c r="MTQ362" s="120"/>
      <c r="MTR362" s="120"/>
      <c r="MTS362" s="120"/>
      <c r="MTT362" s="120"/>
      <c r="MTU362" s="120"/>
      <c r="MTV362" s="120"/>
      <c r="MTW362" s="120"/>
      <c r="MTX362" s="120"/>
      <c r="MTY362" s="120"/>
      <c r="MTZ362" s="120"/>
      <c r="MUA362" s="120"/>
      <c r="MUB362" s="120"/>
      <c r="MUC362" s="120"/>
      <c r="MUD362" s="120"/>
      <c r="MUE362" s="120"/>
      <c r="MUF362" s="120"/>
      <c r="MUG362" s="120"/>
      <c r="MUH362" s="120"/>
      <c r="MUI362" s="120"/>
      <c r="MUJ362" s="120"/>
      <c r="MUK362" s="120"/>
      <c r="MUL362" s="120"/>
      <c r="MUM362" s="120"/>
      <c r="MUN362" s="120"/>
      <c r="MUO362" s="120"/>
      <c r="MUP362" s="120"/>
      <c r="MUQ362" s="120"/>
      <c r="MUR362" s="120"/>
      <c r="MUS362" s="120"/>
      <c r="MUT362" s="120"/>
      <c r="MUU362" s="120"/>
      <c r="MUV362" s="120"/>
      <c r="MUW362" s="120"/>
      <c r="MUX362" s="120"/>
      <c r="MUY362" s="120"/>
      <c r="MUZ362" s="120"/>
      <c r="MVA362" s="120"/>
      <c r="MVB362" s="120"/>
      <c r="MVC362" s="120"/>
      <c r="MVD362" s="120"/>
      <c r="MVE362" s="120"/>
      <c r="MVF362" s="120"/>
      <c r="MVG362" s="120"/>
      <c r="MVH362" s="120"/>
      <c r="MVI362" s="120"/>
      <c r="MVJ362" s="120"/>
      <c r="MVK362" s="120"/>
      <c r="MVL362" s="120"/>
      <c r="MVM362" s="120"/>
      <c r="MVN362" s="120"/>
      <c r="MVO362" s="120"/>
      <c r="MVP362" s="120"/>
      <c r="MVQ362" s="120"/>
      <c r="MVR362" s="120"/>
      <c r="MVS362" s="120"/>
      <c r="MVT362" s="120"/>
      <c r="MVU362" s="120"/>
      <c r="MVV362" s="120"/>
      <c r="MVW362" s="120"/>
      <c r="MVX362" s="120"/>
      <c r="MVY362" s="120"/>
      <c r="MVZ362" s="120"/>
      <c r="MWA362" s="120"/>
      <c r="MWB362" s="120"/>
      <c r="MWC362" s="120"/>
      <c r="MWD362" s="120"/>
      <c r="MWE362" s="120"/>
      <c r="MWF362" s="120"/>
      <c r="MWG362" s="120"/>
      <c r="MWH362" s="120"/>
      <c r="MWI362" s="120"/>
      <c r="MWJ362" s="120"/>
      <c r="MWK362" s="120"/>
      <c r="MWL362" s="120"/>
      <c r="MWM362" s="120"/>
      <c r="MWN362" s="120"/>
      <c r="MWO362" s="120"/>
      <c r="MWP362" s="120"/>
      <c r="MWQ362" s="120"/>
      <c r="MWR362" s="120"/>
      <c r="MWS362" s="120"/>
      <c r="MWT362" s="120"/>
      <c r="MWU362" s="120"/>
      <c r="MWV362" s="120"/>
      <c r="MWW362" s="120"/>
      <c r="MWX362" s="120"/>
      <c r="MWY362" s="120"/>
      <c r="MWZ362" s="120"/>
      <c r="MXA362" s="120"/>
      <c r="MXB362" s="120"/>
      <c r="MXC362" s="120"/>
      <c r="MXD362" s="120"/>
      <c r="MXE362" s="120"/>
      <c r="MXF362" s="120"/>
      <c r="MXG362" s="120"/>
      <c r="MXH362" s="120"/>
      <c r="MXI362" s="120"/>
      <c r="MXJ362" s="120"/>
      <c r="MXK362" s="120"/>
      <c r="MXL362" s="120"/>
      <c r="MXM362" s="120"/>
      <c r="MXN362" s="120"/>
      <c r="MXO362" s="120"/>
      <c r="MXP362" s="120"/>
      <c r="MXQ362" s="120"/>
      <c r="MXR362" s="120"/>
      <c r="MXS362" s="120"/>
      <c r="MXT362" s="120"/>
      <c r="MXU362" s="120"/>
      <c r="MXV362" s="120"/>
      <c r="MXW362" s="120"/>
      <c r="MXX362" s="120"/>
      <c r="MXY362" s="120"/>
      <c r="MXZ362" s="120"/>
      <c r="MYA362" s="120"/>
      <c r="MYB362" s="120"/>
      <c r="MYC362" s="120"/>
      <c r="MYD362" s="120"/>
      <c r="MYE362" s="120"/>
      <c r="MYF362" s="120"/>
      <c r="MYG362" s="120"/>
      <c r="MYH362" s="120"/>
      <c r="MYI362" s="120"/>
      <c r="MYJ362" s="120"/>
      <c r="MYK362" s="120"/>
      <c r="MYL362" s="120"/>
      <c r="MYM362" s="120"/>
      <c r="MYN362" s="120"/>
      <c r="MYO362" s="120"/>
      <c r="MYP362" s="120"/>
      <c r="MYQ362" s="120"/>
      <c r="MYR362" s="120"/>
      <c r="MYS362" s="120"/>
      <c r="MYT362" s="120"/>
      <c r="MYU362" s="120"/>
      <c r="MYV362" s="120"/>
      <c r="MYW362" s="120"/>
      <c r="MYX362" s="120"/>
      <c r="MYY362" s="120"/>
      <c r="MYZ362" s="120"/>
      <c r="MZA362" s="120"/>
      <c r="MZB362" s="120"/>
      <c r="MZC362" s="120"/>
      <c r="MZD362" s="120"/>
      <c r="MZE362" s="120"/>
      <c r="MZF362" s="120"/>
      <c r="MZG362" s="120"/>
      <c r="MZH362" s="120"/>
      <c r="MZI362" s="120"/>
      <c r="MZJ362" s="120"/>
      <c r="MZK362" s="120"/>
      <c r="MZL362" s="120"/>
      <c r="MZM362" s="120"/>
      <c r="MZN362" s="120"/>
      <c r="MZO362" s="120"/>
      <c r="MZP362" s="120"/>
      <c r="MZQ362" s="120"/>
      <c r="MZR362" s="120"/>
      <c r="MZS362" s="120"/>
      <c r="MZT362" s="120"/>
      <c r="MZU362" s="120"/>
      <c r="MZV362" s="120"/>
      <c r="MZW362" s="120"/>
      <c r="MZX362" s="120"/>
      <c r="MZY362" s="120"/>
      <c r="MZZ362" s="120"/>
      <c r="NAA362" s="120"/>
      <c r="NAB362" s="120"/>
      <c r="NAC362" s="120"/>
      <c r="NAD362" s="120"/>
      <c r="NAE362" s="120"/>
      <c r="NAF362" s="120"/>
      <c r="NAG362" s="120"/>
      <c r="NAH362" s="120"/>
      <c r="NAI362" s="120"/>
      <c r="NAJ362" s="120"/>
      <c r="NAK362" s="120"/>
      <c r="NAL362" s="120"/>
      <c r="NAM362" s="120"/>
      <c r="NAN362" s="120"/>
      <c r="NAO362" s="120"/>
      <c r="NAP362" s="120"/>
      <c r="NAQ362" s="120"/>
      <c r="NAR362" s="120"/>
      <c r="NAS362" s="120"/>
      <c r="NAT362" s="120"/>
      <c r="NAU362" s="120"/>
      <c r="NAV362" s="120"/>
      <c r="NAW362" s="120"/>
      <c r="NAX362" s="120"/>
      <c r="NAY362" s="120"/>
      <c r="NAZ362" s="120"/>
      <c r="NBA362" s="120"/>
      <c r="NBB362" s="120"/>
      <c r="NBC362" s="120"/>
      <c r="NBD362" s="120"/>
      <c r="NBE362" s="120"/>
      <c r="NBF362" s="120"/>
      <c r="NBG362" s="120"/>
      <c r="NBH362" s="120"/>
      <c r="NBI362" s="120"/>
      <c r="NBJ362" s="120"/>
      <c r="NBK362" s="120"/>
      <c r="NBL362" s="120"/>
      <c r="NBM362" s="120"/>
      <c r="NBN362" s="120"/>
      <c r="NBO362" s="120"/>
      <c r="NBP362" s="120"/>
      <c r="NBQ362" s="120"/>
      <c r="NBR362" s="120"/>
      <c r="NBS362" s="120"/>
      <c r="NBT362" s="120"/>
      <c r="NBU362" s="120"/>
      <c r="NBV362" s="120"/>
      <c r="NBW362" s="120"/>
      <c r="NBX362" s="120"/>
      <c r="NBY362" s="120"/>
      <c r="NBZ362" s="120"/>
      <c r="NCA362" s="120"/>
      <c r="NCB362" s="120"/>
      <c r="NCC362" s="120"/>
      <c r="NCD362" s="120"/>
      <c r="NCE362" s="120"/>
      <c r="NCF362" s="120"/>
      <c r="NCG362" s="120"/>
      <c r="NCH362" s="120"/>
      <c r="NCI362" s="120"/>
      <c r="NCJ362" s="120"/>
      <c r="NCK362" s="120"/>
      <c r="NCL362" s="120"/>
      <c r="NCM362" s="120"/>
      <c r="NCN362" s="120"/>
      <c r="NCO362" s="120"/>
      <c r="NCP362" s="120"/>
      <c r="NCQ362" s="120"/>
      <c r="NCR362" s="120"/>
      <c r="NCS362" s="120"/>
      <c r="NCT362" s="120"/>
      <c r="NCU362" s="120"/>
      <c r="NCV362" s="120"/>
      <c r="NCW362" s="120"/>
      <c r="NCX362" s="120"/>
      <c r="NCY362" s="120"/>
      <c r="NCZ362" s="120"/>
      <c r="NDA362" s="120"/>
      <c r="NDB362" s="120"/>
      <c r="NDC362" s="120"/>
      <c r="NDD362" s="120"/>
      <c r="NDE362" s="120"/>
      <c r="NDF362" s="120"/>
      <c r="NDG362" s="120"/>
      <c r="NDH362" s="120"/>
      <c r="NDI362" s="120"/>
      <c r="NDJ362" s="120"/>
      <c r="NDK362" s="120"/>
      <c r="NDL362" s="120"/>
      <c r="NDM362" s="120"/>
      <c r="NDN362" s="120"/>
      <c r="NDO362" s="120"/>
      <c r="NDP362" s="120"/>
      <c r="NDQ362" s="120"/>
      <c r="NDR362" s="120"/>
      <c r="NDS362" s="120"/>
      <c r="NDT362" s="120"/>
      <c r="NDU362" s="120"/>
      <c r="NDV362" s="120"/>
      <c r="NDW362" s="120"/>
      <c r="NDX362" s="120"/>
      <c r="NDY362" s="120"/>
      <c r="NDZ362" s="120"/>
      <c r="NEA362" s="120"/>
      <c r="NEB362" s="120"/>
      <c r="NEC362" s="120"/>
      <c r="NED362" s="120"/>
      <c r="NEE362" s="120"/>
      <c r="NEF362" s="120"/>
      <c r="NEG362" s="120"/>
      <c r="NEH362" s="120"/>
      <c r="NEI362" s="120"/>
      <c r="NEJ362" s="120"/>
      <c r="NEK362" s="120"/>
      <c r="NEL362" s="120"/>
      <c r="NEM362" s="120"/>
      <c r="NEN362" s="120"/>
      <c r="NEO362" s="120"/>
      <c r="NEP362" s="120"/>
      <c r="NEQ362" s="120"/>
      <c r="NER362" s="120"/>
      <c r="NES362" s="120"/>
      <c r="NET362" s="120"/>
      <c r="NEU362" s="120"/>
      <c r="NEV362" s="120"/>
      <c r="NEW362" s="120"/>
      <c r="NEX362" s="120"/>
      <c r="NEY362" s="120"/>
      <c r="NEZ362" s="120"/>
      <c r="NFA362" s="120"/>
      <c r="NFB362" s="120"/>
      <c r="NFC362" s="120"/>
      <c r="NFD362" s="120"/>
      <c r="NFE362" s="120"/>
      <c r="NFF362" s="120"/>
      <c r="NFG362" s="120"/>
      <c r="NFH362" s="120"/>
      <c r="NFI362" s="120"/>
      <c r="NFJ362" s="120"/>
      <c r="NFK362" s="120"/>
      <c r="NFL362" s="120"/>
      <c r="NFM362" s="120"/>
      <c r="NFN362" s="120"/>
      <c r="NFO362" s="120"/>
      <c r="NFP362" s="120"/>
      <c r="NFQ362" s="120"/>
      <c r="NFR362" s="120"/>
      <c r="NFS362" s="120"/>
      <c r="NFT362" s="120"/>
      <c r="NFU362" s="120"/>
      <c r="NFV362" s="120"/>
      <c r="NFW362" s="120"/>
      <c r="NFX362" s="120"/>
      <c r="NFY362" s="120"/>
      <c r="NFZ362" s="120"/>
      <c r="NGA362" s="120"/>
      <c r="NGB362" s="120"/>
      <c r="NGC362" s="120"/>
      <c r="NGD362" s="120"/>
      <c r="NGE362" s="120"/>
      <c r="NGF362" s="120"/>
      <c r="NGG362" s="120"/>
      <c r="NGH362" s="120"/>
      <c r="NGI362" s="120"/>
      <c r="NGJ362" s="120"/>
      <c r="NGK362" s="120"/>
      <c r="NGL362" s="120"/>
      <c r="NGM362" s="120"/>
      <c r="NGN362" s="120"/>
      <c r="NGO362" s="120"/>
      <c r="NGP362" s="120"/>
      <c r="NGQ362" s="120"/>
      <c r="NGR362" s="120"/>
      <c r="NGS362" s="120"/>
      <c r="NGT362" s="120"/>
      <c r="NGU362" s="120"/>
      <c r="NGV362" s="120"/>
      <c r="NGW362" s="120"/>
      <c r="NGX362" s="120"/>
      <c r="NGY362" s="120"/>
      <c r="NGZ362" s="120"/>
      <c r="NHA362" s="120"/>
      <c r="NHB362" s="120"/>
      <c r="NHC362" s="120"/>
      <c r="NHD362" s="120"/>
      <c r="NHE362" s="120"/>
      <c r="NHF362" s="120"/>
      <c r="NHG362" s="120"/>
      <c r="NHH362" s="120"/>
      <c r="NHI362" s="120"/>
      <c r="NHJ362" s="120"/>
      <c r="NHK362" s="120"/>
      <c r="NHL362" s="120"/>
      <c r="NHM362" s="120"/>
      <c r="NHN362" s="120"/>
      <c r="NHO362" s="120"/>
      <c r="NHP362" s="120"/>
      <c r="NHQ362" s="120"/>
      <c r="NHR362" s="120"/>
      <c r="NHS362" s="120"/>
      <c r="NHT362" s="120"/>
      <c r="NHU362" s="120"/>
      <c r="NHV362" s="120"/>
      <c r="NHW362" s="120"/>
      <c r="NHX362" s="120"/>
      <c r="NHY362" s="120"/>
      <c r="NHZ362" s="120"/>
      <c r="NIA362" s="120"/>
      <c r="NIB362" s="120"/>
      <c r="NIC362" s="120"/>
      <c r="NID362" s="120"/>
      <c r="NIE362" s="120"/>
      <c r="NIF362" s="120"/>
      <c r="NIG362" s="120"/>
      <c r="NIH362" s="120"/>
      <c r="NII362" s="120"/>
      <c r="NIJ362" s="120"/>
      <c r="NIK362" s="120"/>
      <c r="NIL362" s="120"/>
      <c r="NIM362" s="120"/>
      <c r="NIN362" s="120"/>
      <c r="NIO362" s="120"/>
      <c r="NIP362" s="120"/>
      <c r="NIQ362" s="120"/>
      <c r="NIR362" s="120"/>
      <c r="NIS362" s="120"/>
      <c r="NIT362" s="120"/>
      <c r="NIU362" s="120"/>
      <c r="NIV362" s="120"/>
      <c r="NIW362" s="120"/>
      <c r="NIX362" s="120"/>
      <c r="NIY362" s="120"/>
      <c r="NIZ362" s="120"/>
      <c r="NJA362" s="120"/>
      <c r="NJB362" s="120"/>
      <c r="NJC362" s="120"/>
      <c r="NJD362" s="120"/>
      <c r="NJE362" s="120"/>
      <c r="NJF362" s="120"/>
      <c r="NJG362" s="120"/>
      <c r="NJH362" s="120"/>
      <c r="NJI362" s="120"/>
      <c r="NJJ362" s="120"/>
      <c r="NJK362" s="120"/>
      <c r="NJL362" s="120"/>
      <c r="NJM362" s="120"/>
      <c r="NJN362" s="120"/>
      <c r="NJO362" s="120"/>
      <c r="NJP362" s="120"/>
      <c r="NJQ362" s="120"/>
      <c r="NJR362" s="120"/>
      <c r="NJS362" s="120"/>
      <c r="NJT362" s="120"/>
      <c r="NJU362" s="120"/>
      <c r="NJV362" s="120"/>
      <c r="NJW362" s="120"/>
      <c r="NJX362" s="120"/>
      <c r="NJY362" s="120"/>
      <c r="NJZ362" s="120"/>
      <c r="NKA362" s="120"/>
      <c r="NKB362" s="120"/>
      <c r="NKC362" s="120"/>
      <c r="NKD362" s="120"/>
      <c r="NKE362" s="120"/>
      <c r="NKF362" s="120"/>
      <c r="NKG362" s="120"/>
      <c r="NKH362" s="120"/>
      <c r="NKI362" s="120"/>
      <c r="NKJ362" s="120"/>
      <c r="NKK362" s="120"/>
      <c r="NKL362" s="120"/>
      <c r="NKM362" s="120"/>
      <c r="NKN362" s="120"/>
      <c r="NKO362" s="120"/>
      <c r="NKP362" s="120"/>
      <c r="NKQ362" s="120"/>
      <c r="NKR362" s="120"/>
      <c r="NKS362" s="120"/>
      <c r="NKT362" s="120"/>
      <c r="NKU362" s="120"/>
      <c r="NKV362" s="120"/>
      <c r="NKW362" s="120"/>
      <c r="NKX362" s="120"/>
      <c r="NKY362" s="120"/>
      <c r="NKZ362" s="120"/>
      <c r="NLA362" s="120"/>
      <c r="NLB362" s="120"/>
      <c r="NLC362" s="120"/>
      <c r="NLD362" s="120"/>
      <c r="NLE362" s="120"/>
      <c r="NLF362" s="120"/>
      <c r="NLG362" s="120"/>
      <c r="NLH362" s="120"/>
      <c r="NLI362" s="120"/>
      <c r="NLJ362" s="120"/>
      <c r="NLK362" s="120"/>
      <c r="NLL362" s="120"/>
      <c r="NLM362" s="120"/>
      <c r="NLN362" s="120"/>
      <c r="NLO362" s="120"/>
      <c r="NLP362" s="120"/>
      <c r="NLQ362" s="120"/>
      <c r="NLR362" s="120"/>
      <c r="NLS362" s="120"/>
      <c r="NLT362" s="120"/>
      <c r="NLU362" s="120"/>
      <c r="NLV362" s="120"/>
      <c r="NLW362" s="120"/>
      <c r="NLX362" s="120"/>
      <c r="NLY362" s="120"/>
      <c r="NLZ362" s="120"/>
      <c r="NMA362" s="120"/>
      <c r="NMB362" s="120"/>
      <c r="NMC362" s="120"/>
      <c r="NMD362" s="120"/>
      <c r="NME362" s="120"/>
      <c r="NMF362" s="120"/>
      <c r="NMG362" s="120"/>
      <c r="NMH362" s="120"/>
      <c r="NMI362" s="120"/>
      <c r="NMJ362" s="120"/>
      <c r="NMK362" s="120"/>
      <c r="NML362" s="120"/>
      <c r="NMM362" s="120"/>
      <c r="NMN362" s="120"/>
      <c r="NMO362" s="120"/>
      <c r="NMP362" s="120"/>
      <c r="NMQ362" s="120"/>
      <c r="NMR362" s="120"/>
      <c r="NMS362" s="120"/>
      <c r="NMT362" s="120"/>
      <c r="NMU362" s="120"/>
      <c r="NMV362" s="120"/>
      <c r="NMW362" s="120"/>
      <c r="NMX362" s="120"/>
      <c r="NMY362" s="120"/>
      <c r="NMZ362" s="120"/>
      <c r="NNA362" s="120"/>
      <c r="NNB362" s="120"/>
      <c r="NNC362" s="120"/>
      <c r="NND362" s="120"/>
      <c r="NNE362" s="120"/>
      <c r="NNF362" s="120"/>
      <c r="NNG362" s="120"/>
      <c r="NNH362" s="120"/>
      <c r="NNI362" s="120"/>
      <c r="NNJ362" s="120"/>
      <c r="NNK362" s="120"/>
      <c r="NNL362" s="120"/>
      <c r="NNM362" s="120"/>
      <c r="NNN362" s="120"/>
      <c r="NNO362" s="120"/>
      <c r="NNP362" s="120"/>
      <c r="NNQ362" s="120"/>
      <c r="NNR362" s="120"/>
      <c r="NNS362" s="120"/>
      <c r="NNT362" s="120"/>
      <c r="NNU362" s="120"/>
      <c r="NNV362" s="120"/>
      <c r="NNW362" s="120"/>
      <c r="NNX362" s="120"/>
      <c r="NNY362" s="120"/>
      <c r="NNZ362" s="120"/>
      <c r="NOA362" s="120"/>
      <c r="NOB362" s="120"/>
      <c r="NOC362" s="120"/>
      <c r="NOD362" s="120"/>
      <c r="NOE362" s="120"/>
      <c r="NOF362" s="120"/>
      <c r="NOG362" s="120"/>
      <c r="NOH362" s="120"/>
      <c r="NOI362" s="120"/>
      <c r="NOJ362" s="120"/>
      <c r="NOK362" s="120"/>
      <c r="NOL362" s="120"/>
      <c r="NOM362" s="120"/>
      <c r="NON362" s="120"/>
      <c r="NOO362" s="120"/>
      <c r="NOP362" s="120"/>
      <c r="NOQ362" s="120"/>
      <c r="NOR362" s="120"/>
      <c r="NOS362" s="120"/>
      <c r="NOT362" s="120"/>
      <c r="NOU362" s="120"/>
      <c r="NOV362" s="120"/>
      <c r="NOW362" s="120"/>
      <c r="NOX362" s="120"/>
      <c r="NOY362" s="120"/>
      <c r="NOZ362" s="120"/>
      <c r="NPA362" s="120"/>
      <c r="NPB362" s="120"/>
      <c r="NPC362" s="120"/>
      <c r="NPD362" s="120"/>
      <c r="NPE362" s="120"/>
      <c r="NPF362" s="120"/>
      <c r="NPG362" s="120"/>
      <c r="NPH362" s="120"/>
      <c r="NPI362" s="120"/>
      <c r="NPJ362" s="120"/>
      <c r="NPK362" s="120"/>
      <c r="NPL362" s="120"/>
      <c r="NPM362" s="120"/>
      <c r="NPN362" s="120"/>
      <c r="NPO362" s="120"/>
      <c r="NPP362" s="120"/>
      <c r="NPQ362" s="120"/>
      <c r="NPR362" s="120"/>
      <c r="NPS362" s="120"/>
      <c r="NPT362" s="120"/>
      <c r="NPU362" s="120"/>
      <c r="NPV362" s="120"/>
      <c r="NPW362" s="120"/>
      <c r="NPX362" s="120"/>
      <c r="NPY362" s="120"/>
      <c r="NPZ362" s="120"/>
      <c r="NQA362" s="120"/>
      <c r="NQB362" s="120"/>
      <c r="NQC362" s="120"/>
      <c r="NQD362" s="120"/>
      <c r="NQE362" s="120"/>
      <c r="NQF362" s="120"/>
      <c r="NQG362" s="120"/>
      <c r="NQH362" s="120"/>
      <c r="NQI362" s="120"/>
      <c r="NQJ362" s="120"/>
      <c r="NQK362" s="120"/>
      <c r="NQL362" s="120"/>
      <c r="NQM362" s="120"/>
      <c r="NQN362" s="120"/>
      <c r="NQO362" s="120"/>
      <c r="NQP362" s="120"/>
      <c r="NQQ362" s="120"/>
      <c r="NQR362" s="120"/>
      <c r="NQS362" s="120"/>
      <c r="NQT362" s="120"/>
      <c r="NQU362" s="120"/>
      <c r="NQV362" s="120"/>
      <c r="NQW362" s="120"/>
      <c r="NQX362" s="120"/>
      <c r="NQY362" s="120"/>
      <c r="NQZ362" s="120"/>
      <c r="NRA362" s="120"/>
      <c r="NRB362" s="120"/>
      <c r="NRC362" s="120"/>
      <c r="NRD362" s="120"/>
      <c r="NRE362" s="120"/>
      <c r="NRF362" s="120"/>
      <c r="NRG362" s="120"/>
      <c r="NRH362" s="120"/>
      <c r="NRI362" s="120"/>
      <c r="NRJ362" s="120"/>
      <c r="NRK362" s="120"/>
      <c r="NRL362" s="120"/>
      <c r="NRM362" s="120"/>
      <c r="NRN362" s="120"/>
      <c r="NRO362" s="120"/>
      <c r="NRP362" s="120"/>
      <c r="NRQ362" s="120"/>
      <c r="NRR362" s="120"/>
      <c r="NRS362" s="120"/>
      <c r="NRT362" s="120"/>
      <c r="NRU362" s="120"/>
      <c r="NRV362" s="120"/>
      <c r="NRW362" s="120"/>
      <c r="NRX362" s="120"/>
      <c r="NRY362" s="120"/>
      <c r="NRZ362" s="120"/>
      <c r="NSA362" s="120"/>
      <c r="NSB362" s="120"/>
      <c r="NSC362" s="120"/>
      <c r="NSD362" s="120"/>
      <c r="NSE362" s="120"/>
      <c r="NSF362" s="120"/>
      <c r="NSG362" s="120"/>
      <c r="NSH362" s="120"/>
      <c r="NSI362" s="120"/>
      <c r="NSJ362" s="120"/>
      <c r="NSK362" s="120"/>
      <c r="NSL362" s="120"/>
      <c r="NSM362" s="120"/>
      <c r="NSN362" s="120"/>
      <c r="NSO362" s="120"/>
      <c r="NSP362" s="120"/>
      <c r="NSQ362" s="120"/>
      <c r="NSR362" s="120"/>
      <c r="NSS362" s="120"/>
      <c r="NST362" s="120"/>
      <c r="NSU362" s="120"/>
      <c r="NSV362" s="120"/>
      <c r="NSW362" s="120"/>
      <c r="NSX362" s="120"/>
      <c r="NSY362" s="120"/>
      <c r="NSZ362" s="120"/>
      <c r="NTA362" s="120"/>
      <c r="NTB362" s="120"/>
      <c r="NTC362" s="120"/>
      <c r="NTD362" s="120"/>
      <c r="NTE362" s="120"/>
      <c r="NTF362" s="120"/>
      <c r="NTG362" s="120"/>
      <c r="NTH362" s="120"/>
      <c r="NTI362" s="120"/>
      <c r="NTJ362" s="120"/>
      <c r="NTK362" s="120"/>
      <c r="NTL362" s="120"/>
      <c r="NTM362" s="120"/>
      <c r="NTN362" s="120"/>
      <c r="NTO362" s="120"/>
      <c r="NTP362" s="120"/>
      <c r="NTQ362" s="120"/>
      <c r="NTR362" s="120"/>
      <c r="NTS362" s="120"/>
      <c r="NTT362" s="120"/>
      <c r="NTU362" s="120"/>
      <c r="NTV362" s="120"/>
      <c r="NTW362" s="120"/>
      <c r="NTX362" s="120"/>
      <c r="NTY362" s="120"/>
      <c r="NTZ362" s="120"/>
      <c r="NUA362" s="120"/>
      <c r="NUB362" s="120"/>
      <c r="NUC362" s="120"/>
      <c r="NUD362" s="120"/>
      <c r="NUE362" s="120"/>
      <c r="NUF362" s="120"/>
      <c r="NUG362" s="120"/>
      <c r="NUH362" s="120"/>
      <c r="NUI362" s="120"/>
      <c r="NUJ362" s="120"/>
      <c r="NUK362" s="120"/>
      <c r="NUL362" s="120"/>
      <c r="NUM362" s="120"/>
      <c r="NUN362" s="120"/>
      <c r="NUO362" s="120"/>
      <c r="NUP362" s="120"/>
      <c r="NUQ362" s="120"/>
      <c r="NUR362" s="120"/>
      <c r="NUS362" s="120"/>
      <c r="NUT362" s="120"/>
      <c r="NUU362" s="120"/>
      <c r="NUV362" s="120"/>
      <c r="NUW362" s="120"/>
      <c r="NUX362" s="120"/>
      <c r="NUY362" s="120"/>
      <c r="NUZ362" s="120"/>
      <c r="NVA362" s="120"/>
      <c r="NVB362" s="120"/>
      <c r="NVC362" s="120"/>
      <c r="NVD362" s="120"/>
      <c r="NVE362" s="120"/>
      <c r="NVF362" s="120"/>
      <c r="NVG362" s="120"/>
      <c r="NVH362" s="120"/>
      <c r="NVI362" s="120"/>
      <c r="NVJ362" s="120"/>
      <c r="NVK362" s="120"/>
      <c r="NVL362" s="120"/>
      <c r="NVM362" s="120"/>
      <c r="NVN362" s="120"/>
      <c r="NVO362" s="120"/>
      <c r="NVP362" s="120"/>
      <c r="NVQ362" s="120"/>
      <c r="NVR362" s="120"/>
      <c r="NVS362" s="120"/>
      <c r="NVT362" s="120"/>
      <c r="NVU362" s="120"/>
      <c r="NVV362" s="120"/>
      <c r="NVW362" s="120"/>
      <c r="NVX362" s="120"/>
      <c r="NVY362" s="120"/>
      <c r="NVZ362" s="120"/>
      <c r="NWA362" s="120"/>
      <c r="NWB362" s="120"/>
      <c r="NWC362" s="120"/>
      <c r="NWD362" s="120"/>
      <c r="NWE362" s="120"/>
      <c r="NWF362" s="120"/>
      <c r="NWG362" s="120"/>
      <c r="NWH362" s="120"/>
      <c r="NWI362" s="120"/>
      <c r="NWJ362" s="120"/>
      <c r="NWK362" s="120"/>
      <c r="NWL362" s="120"/>
      <c r="NWM362" s="120"/>
      <c r="NWN362" s="120"/>
      <c r="NWO362" s="120"/>
      <c r="NWP362" s="120"/>
      <c r="NWQ362" s="120"/>
      <c r="NWR362" s="120"/>
      <c r="NWS362" s="120"/>
      <c r="NWT362" s="120"/>
      <c r="NWU362" s="120"/>
      <c r="NWV362" s="120"/>
      <c r="NWW362" s="120"/>
      <c r="NWX362" s="120"/>
      <c r="NWY362" s="120"/>
      <c r="NWZ362" s="120"/>
      <c r="NXA362" s="120"/>
      <c r="NXB362" s="120"/>
      <c r="NXC362" s="120"/>
      <c r="NXD362" s="120"/>
      <c r="NXE362" s="120"/>
      <c r="NXF362" s="120"/>
      <c r="NXG362" s="120"/>
      <c r="NXH362" s="120"/>
      <c r="NXI362" s="120"/>
      <c r="NXJ362" s="120"/>
      <c r="NXK362" s="120"/>
      <c r="NXL362" s="120"/>
      <c r="NXM362" s="120"/>
      <c r="NXN362" s="120"/>
      <c r="NXO362" s="120"/>
      <c r="NXP362" s="120"/>
      <c r="NXQ362" s="120"/>
      <c r="NXR362" s="120"/>
      <c r="NXS362" s="120"/>
      <c r="NXT362" s="120"/>
      <c r="NXU362" s="120"/>
      <c r="NXV362" s="120"/>
      <c r="NXW362" s="120"/>
      <c r="NXX362" s="120"/>
      <c r="NXY362" s="120"/>
      <c r="NXZ362" s="120"/>
      <c r="NYA362" s="120"/>
      <c r="NYB362" s="120"/>
      <c r="NYC362" s="120"/>
      <c r="NYD362" s="120"/>
      <c r="NYE362" s="120"/>
      <c r="NYF362" s="120"/>
      <c r="NYG362" s="120"/>
      <c r="NYH362" s="120"/>
      <c r="NYI362" s="120"/>
      <c r="NYJ362" s="120"/>
      <c r="NYK362" s="120"/>
      <c r="NYL362" s="120"/>
      <c r="NYM362" s="120"/>
      <c r="NYN362" s="120"/>
      <c r="NYO362" s="120"/>
      <c r="NYP362" s="120"/>
      <c r="NYQ362" s="120"/>
      <c r="NYR362" s="120"/>
      <c r="NYS362" s="120"/>
      <c r="NYT362" s="120"/>
      <c r="NYU362" s="120"/>
      <c r="NYV362" s="120"/>
      <c r="NYW362" s="120"/>
      <c r="NYX362" s="120"/>
      <c r="NYY362" s="120"/>
      <c r="NYZ362" s="120"/>
      <c r="NZA362" s="120"/>
      <c r="NZB362" s="120"/>
      <c r="NZC362" s="120"/>
      <c r="NZD362" s="120"/>
      <c r="NZE362" s="120"/>
      <c r="NZF362" s="120"/>
      <c r="NZG362" s="120"/>
      <c r="NZH362" s="120"/>
      <c r="NZI362" s="120"/>
      <c r="NZJ362" s="120"/>
      <c r="NZK362" s="120"/>
      <c r="NZL362" s="120"/>
      <c r="NZM362" s="120"/>
      <c r="NZN362" s="120"/>
      <c r="NZO362" s="120"/>
      <c r="NZP362" s="120"/>
      <c r="NZQ362" s="120"/>
      <c r="NZR362" s="120"/>
      <c r="NZS362" s="120"/>
      <c r="NZT362" s="120"/>
      <c r="NZU362" s="120"/>
      <c r="NZV362" s="120"/>
      <c r="NZW362" s="120"/>
      <c r="NZX362" s="120"/>
      <c r="NZY362" s="120"/>
      <c r="NZZ362" s="120"/>
      <c r="OAA362" s="120"/>
      <c r="OAB362" s="120"/>
      <c r="OAC362" s="120"/>
      <c r="OAD362" s="120"/>
      <c r="OAE362" s="120"/>
      <c r="OAF362" s="120"/>
      <c r="OAG362" s="120"/>
      <c r="OAH362" s="120"/>
      <c r="OAI362" s="120"/>
      <c r="OAJ362" s="120"/>
      <c r="OAK362" s="120"/>
      <c r="OAL362" s="120"/>
      <c r="OAM362" s="120"/>
      <c r="OAN362" s="120"/>
      <c r="OAO362" s="120"/>
      <c r="OAP362" s="120"/>
      <c r="OAQ362" s="120"/>
      <c r="OAR362" s="120"/>
      <c r="OAS362" s="120"/>
      <c r="OAT362" s="120"/>
      <c r="OAU362" s="120"/>
      <c r="OAV362" s="120"/>
      <c r="OAW362" s="120"/>
      <c r="OAX362" s="120"/>
      <c r="OAY362" s="120"/>
      <c r="OAZ362" s="120"/>
      <c r="OBA362" s="120"/>
      <c r="OBB362" s="120"/>
      <c r="OBC362" s="120"/>
      <c r="OBD362" s="120"/>
      <c r="OBE362" s="120"/>
      <c r="OBF362" s="120"/>
      <c r="OBG362" s="120"/>
      <c r="OBH362" s="120"/>
      <c r="OBI362" s="120"/>
      <c r="OBJ362" s="120"/>
      <c r="OBK362" s="120"/>
      <c r="OBL362" s="120"/>
      <c r="OBM362" s="120"/>
      <c r="OBN362" s="120"/>
      <c r="OBO362" s="120"/>
      <c r="OBP362" s="120"/>
      <c r="OBQ362" s="120"/>
      <c r="OBR362" s="120"/>
      <c r="OBS362" s="120"/>
      <c r="OBT362" s="120"/>
      <c r="OBU362" s="120"/>
      <c r="OBV362" s="120"/>
      <c r="OBW362" s="120"/>
      <c r="OBX362" s="120"/>
      <c r="OBY362" s="120"/>
      <c r="OBZ362" s="120"/>
      <c r="OCA362" s="120"/>
      <c r="OCB362" s="120"/>
      <c r="OCC362" s="120"/>
      <c r="OCD362" s="120"/>
      <c r="OCE362" s="120"/>
      <c r="OCF362" s="120"/>
      <c r="OCG362" s="120"/>
      <c r="OCH362" s="120"/>
      <c r="OCI362" s="120"/>
      <c r="OCJ362" s="120"/>
      <c r="OCK362" s="120"/>
      <c r="OCL362" s="120"/>
      <c r="OCM362" s="120"/>
      <c r="OCN362" s="120"/>
      <c r="OCO362" s="120"/>
      <c r="OCP362" s="120"/>
      <c r="OCQ362" s="120"/>
      <c r="OCR362" s="120"/>
      <c r="OCS362" s="120"/>
      <c r="OCT362" s="120"/>
      <c r="OCU362" s="120"/>
      <c r="OCV362" s="120"/>
      <c r="OCW362" s="120"/>
      <c r="OCX362" s="120"/>
      <c r="OCY362" s="120"/>
      <c r="OCZ362" s="120"/>
      <c r="ODA362" s="120"/>
      <c r="ODB362" s="120"/>
      <c r="ODC362" s="120"/>
      <c r="ODD362" s="120"/>
      <c r="ODE362" s="120"/>
      <c r="ODF362" s="120"/>
      <c r="ODG362" s="120"/>
      <c r="ODH362" s="120"/>
      <c r="ODI362" s="120"/>
      <c r="ODJ362" s="120"/>
      <c r="ODK362" s="120"/>
      <c r="ODL362" s="120"/>
      <c r="ODM362" s="120"/>
      <c r="ODN362" s="120"/>
      <c r="ODO362" s="120"/>
      <c r="ODP362" s="120"/>
      <c r="ODQ362" s="120"/>
      <c r="ODR362" s="120"/>
      <c r="ODS362" s="120"/>
      <c r="ODT362" s="120"/>
      <c r="ODU362" s="120"/>
      <c r="ODV362" s="120"/>
      <c r="ODW362" s="120"/>
      <c r="ODX362" s="120"/>
      <c r="ODY362" s="120"/>
      <c r="ODZ362" s="120"/>
      <c r="OEA362" s="120"/>
      <c r="OEB362" s="120"/>
      <c r="OEC362" s="120"/>
      <c r="OED362" s="120"/>
      <c r="OEE362" s="120"/>
      <c r="OEF362" s="120"/>
      <c r="OEG362" s="120"/>
      <c r="OEH362" s="120"/>
      <c r="OEI362" s="120"/>
      <c r="OEJ362" s="120"/>
      <c r="OEK362" s="120"/>
      <c r="OEL362" s="120"/>
      <c r="OEM362" s="120"/>
      <c r="OEN362" s="120"/>
      <c r="OEO362" s="120"/>
      <c r="OEP362" s="120"/>
      <c r="OEQ362" s="120"/>
      <c r="OER362" s="120"/>
      <c r="OES362" s="120"/>
      <c r="OET362" s="120"/>
      <c r="OEU362" s="120"/>
      <c r="OEV362" s="120"/>
      <c r="OEW362" s="120"/>
      <c r="OEX362" s="120"/>
      <c r="OEY362" s="120"/>
      <c r="OEZ362" s="120"/>
      <c r="OFA362" s="120"/>
      <c r="OFB362" s="120"/>
      <c r="OFC362" s="120"/>
      <c r="OFD362" s="120"/>
      <c r="OFE362" s="120"/>
      <c r="OFF362" s="120"/>
      <c r="OFG362" s="120"/>
      <c r="OFH362" s="120"/>
      <c r="OFI362" s="120"/>
      <c r="OFJ362" s="120"/>
      <c r="OFK362" s="120"/>
      <c r="OFL362" s="120"/>
      <c r="OFM362" s="120"/>
      <c r="OFN362" s="120"/>
      <c r="OFO362" s="120"/>
      <c r="OFP362" s="120"/>
      <c r="OFQ362" s="120"/>
      <c r="OFR362" s="120"/>
      <c r="OFS362" s="120"/>
      <c r="OFT362" s="120"/>
      <c r="OFU362" s="120"/>
      <c r="OFV362" s="120"/>
      <c r="OFW362" s="120"/>
      <c r="OFX362" s="120"/>
      <c r="OFY362" s="120"/>
      <c r="OFZ362" s="120"/>
      <c r="OGA362" s="120"/>
      <c r="OGB362" s="120"/>
      <c r="OGC362" s="120"/>
      <c r="OGD362" s="120"/>
      <c r="OGE362" s="120"/>
      <c r="OGF362" s="120"/>
      <c r="OGG362" s="120"/>
      <c r="OGH362" s="120"/>
      <c r="OGI362" s="120"/>
      <c r="OGJ362" s="120"/>
      <c r="OGK362" s="120"/>
      <c r="OGL362" s="120"/>
      <c r="OGM362" s="120"/>
      <c r="OGN362" s="120"/>
      <c r="OGO362" s="120"/>
      <c r="OGP362" s="120"/>
      <c r="OGQ362" s="120"/>
      <c r="OGR362" s="120"/>
      <c r="OGS362" s="120"/>
      <c r="OGT362" s="120"/>
      <c r="OGU362" s="120"/>
      <c r="OGV362" s="120"/>
      <c r="OGW362" s="120"/>
      <c r="OGX362" s="120"/>
      <c r="OGY362" s="120"/>
      <c r="OGZ362" s="120"/>
      <c r="OHA362" s="120"/>
      <c r="OHB362" s="120"/>
      <c r="OHC362" s="120"/>
      <c r="OHD362" s="120"/>
      <c r="OHE362" s="120"/>
      <c r="OHF362" s="120"/>
      <c r="OHG362" s="120"/>
      <c r="OHH362" s="120"/>
      <c r="OHI362" s="120"/>
      <c r="OHJ362" s="120"/>
      <c r="OHK362" s="120"/>
      <c r="OHL362" s="120"/>
      <c r="OHM362" s="120"/>
      <c r="OHN362" s="120"/>
      <c r="OHO362" s="120"/>
      <c r="OHP362" s="120"/>
      <c r="OHQ362" s="120"/>
      <c r="OHR362" s="120"/>
      <c r="OHS362" s="120"/>
      <c r="OHT362" s="120"/>
      <c r="OHU362" s="120"/>
      <c r="OHV362" s="120"/>
      <c r="OHW362" s="120"/>
      <c r="OHX362" s="120"/>
      <c r="OHY362" s="120"/>
      <c r="OHZ362" s="120"/>
      <c r="OIA362" s="120"/>
      <c r="OIB362" s="120"/>
      <c r="OIC362" s="120"/>
      <c r="OID362" s="120"/>
      <c r="OIE362" s="120"/>
      <c r="OIF362" s="120"/>
      <c r="OIG362" s="120"/>
      <c r="OIH362" s="120"/>
      <c r="OII362" s="120"/>
      <c r="OIJ362" s="120"/>
      <c r="OIK362" s="120"/>
      <c r="OIL362" s="120"/>
      <c r="OIM362" s="120"/>
      <c r="OIN362" s="120"/>
      <c r="OIO362" s="120"/>
      <c r="OIP362" s="120"/>
      <c r="OIQ362" s="120"/>
      <c r="OIR362" s="120"/>
      <c r="OIS362" s="120"/>
      <c r="OIT362" s="120"/>
      <c r="OIU362" s="120"/>
      <c r="OIV362" s="120"/>
      <c r="OIW362" s="120"/>
      <c r="OIX362" s="120"/>
      <c r="OIY362" s="120"/>
      <c r="OIZ362" s="120"/>
      <c r="OJA362" s="120"/>
      <c r="OJB362" s="120"/>
      <c r="OJC362" s="120"/>
      <c r="OJD362" s="120"/>
      <c r="OJE362" s="120"/>
      <c r="OJF362" s="120"/>
      <c r="OJG362" s="120"/>
      <c r="OJH362" s="120"/>
      <c r="OJI362" s="120"/>
      <c r="OJJ362" s="120"/>
      <c r="OJK362" s="120"/>
      <c r="OJL362" s="120"/>
      <c r="OJM362" s="120"/>
      <c r="OJN362" s="120"/>
      <c r="OJO362" s="120"/>
      <c r="OJP362" s="120"/>
      <c r="OJQ362" s="120"/>
      <c r="OJR362" s="120"/>
      <c r="OJS362" s="120"/>
      <c r="OJT362" s="120"/>
      <c r="OJU362" s="120"/>
      <c r="OJV362" s="120"/>
      <c r="OJW362" s="120"/>
      <c r="OJX362" s="120"/>
      <c r="OJY362" s="120"/>
      <c r="OJZ362" s="120"/>
      <c r="OKA362" s="120"/>
      <c r="OKB362" s="120"/>
      <c r="OKC362" s="120"/>
      <c r="OKD362" s="120"/>
      <c r="OKE362" s="120"/>
      <c r="OKF362" s="120"/>
      <c r="OKG362" s="120"/>
      <c r="OKH362" s="120"/>
      <c r="OKI362" s="120"/>
      <c r="OKJ362" s="120"/>
      <c r="OKK362" s="120"/>
      <c r="OKL362" s="120"/>
      <c r="OKM362" s="120"/>
      <c r="OKN362" s="120"/>
      <c r="OKO362" s="120"/>
      <c r="OKP362" s="120"/>
      <c r="OKQ362" s="120"/>
      <c r="OKR362" s="120"/>
      <c r="OKS362" s="120"/>
      <c r="OKT362" s="120"/>
      <c r="OKU362" s="120"/>
      <c r="OKV362" s="120"/>
      <c r="OKW362" s="120"/>
      <c r="OKX362" s="120"/>
      <c r="OKY362" s="120"/>
      <c r="OKZ362" s="120"/>
      <c r="OLA362" s="120"/>
      <c r="OLB362" s="120"/>
      <c r="OLC362" s="120"/>
      <c r="OLD362" s="120"/>
      <c r="OLE362" s="120"/>
      <c r="OLF362" s="120"/>
      <c r="OLG362" s="120"/>
      <c r="OLH362" s="120"/>
      <c r="OLI362" s="120"/>
      <c r="OLJ362" s="120"/>
      <c r="OLK362" s="120"/>
      <c r="OLL362" s="120"/>
      <c r="OLM362" s="120"/>
      <c r="OLN362" s="120"/>
      <c r="OLO362" s="120"/>
      <c r="OLP362" s="120"/>
      <c r="OLQ362" s="120"/>
      <c r="OLR362" s="120"/>
      <c r="OLS362" s="120"/>
      <c r="OLT362" s="120"/>
      <c r="OLU362" s="120"/>
      <c r="OLV362" s="120"/>
      <c r="OLW362" s="120"/>
      <c r="OLX362" s="120"/>
      <c r="OLY362" s="120"/>
      <c r="OLZ362" s="120"/>
      <c r="OMA362" s="120"/>
      <c r="OMB362" s="120"/>
      <c r="OMC362" s="120"/>
      <c r="OMD362" s="120"/>
      <c r="OME362" s="120"/>
      <c r="OMF362" s="120"/>
      <c r="OMG362" s="120"/>
      <c r="OMH362" s="120"/>
      <c r="OMI362" s="120"/>
      <c r="OMJ362" s="120"/>
      <c r="OMK362" s="120"/>
      <c r="OML362" s="120"/>
      <c r="OMM362" s="120"/>
      <c r="OMN362" s="120"/>
      <c r="OMO362" s="120"/>
      <c r="OMP362" s="120"/>
      <c r="OMQ362" s="120"/>
      <c r="OMR362" s="120"/>
      <c r="OMS362" s="120"/>
      <c r="OMT362" s="120"/>
      <c r="OMU362" s="120"/>
      <c r="OMV362" s="120"/>
      <c r="OMW362" s="120"/>
      <c r="OMX362" s="120"/>
      <c r="OMY362" s="120"/>
      <c r="OMZ362" s="120"/>
      <c r="ONA362" s="120"/>
      <c r="ONB362" s="120"/>
      <c r="ONC362" s="120"/>
      <c r="OND362" s="120"/>
      <c r="ONE362" s="120"/>
      <c r="ONF362" s="120"/>
      <c r="ONG362" s="120"/>
      <c r="ONH362" s="120"/>
      <c r="ONI362" s="120"/>
      <c r="ONJ362" s="120"/>
      <c r="ONK362" s="120"/>
      <c r="ONL362" s="120"/>
      <c r="ONM362" s="120"/>
      <c r="ONN362" s="120"/>
      <c r="ONO362" s="120"/>
      <c r="ONP362" s="120"/>
      <c r="ONQ362" s="120"/>
      <c r="ONR362" s="120"/>
      <c r="ONS362" s="120"/>
      <c r="ONT362" s="120"/>
      <c r="ONU362" s="120"/>
      <c r="ONV362" s="120"/>
      <c r="ONW362" s="120"/>
      <c r="ONX362" s="120"/>
      <c r="ONY362" s="120"/>
      <c r="ONZ362" s="120"/>
      <c r="OOA362" s="120"/>
      <c r="OOB362" s="120"/>
      <c r="OOC362" s="120"/>
      <c r="OOD362" s="120"/>
      <c r="OOE362" s="120"/>
      <c r="OOF362" s="120"/>
      <c r="OOG362" s="120"/>
      <c r="OOH362" s="120"/>
      <c r="OOI362" s="120"/>
      <c r="OOJ362" s="120"/>
      <c r="OOK362" s="120"/>
      <c r="OOL362" s="120"/>
      <c r="OOM362" s="120"/>
      <c r="OON362" s="120"/>
      <c r="OOO362" s="120"/>
      <c r="OOP362" s="120"/>
      <c r="OOQ362" s="120"/>
      <c r="OOR362" s="120"/>
      <c r="OOS362" s="120"/>
      <c r="OOT362" s="120"/>
      <c r="OOU362" s="120"/>
      <c r="OOV362" s="120"/>
      <c r="OOW362" s="120"/>
      <c r="OOX362" s="120"/>
      <c r="OOY362" s="120"/>
      <c r="OOZ362" s="120"/>
      <c r="OPA362" s="120"/>
      <c r="OPB362" s="120"/>
      <c r="OPC362" s="120"/>
      <c r="OPD362" s="120"/>
      <c r="OPE362" s="120"/>
      <c r="OPF362" s="120"/>
      <c r="OPG362" s="120"/>
      <c r="OPH362" s="120"/>
      <c r="OPI362" s="120"/>
      <c r="OPJ362" s="120"/>
      <c r="OPK362" s="120"/>
      <c r="OPL362" s="120"/>
      <c r="OPM362" s="120"/>
      <c r="OPN362" s="120"/>
      <c r="OPO362" s="120"/>
      <c r="OPP362" s="120"/>
      <c r="OPQ362" s="120"/>
      <c r="OPR362" s="120"/>
      <c r="OPS362" s="120"/>
      <c r="OPT362" s="120"/>
      <c r="OPU362" s="120"/>
      <c r="OPV362" s="120"/>
      <c r="OPW362" s="120"/>
      <c r="OPX362" s="120"/>
      <c r="OPY362" s="120"/>
      <c r="OPZ362" s="120"/>
      <c r="OQA362" s="120"/>
      <c r="OQB362" s="120"/>
      <c r="OQC362" s="120"/>
      <c r="OQD362" s="120"/>
      <c r="OQE362" s="120"/>
      <c r="OQF362" s="120"/>
      <c r="OQG362" s="120"/>
      <c r="OQH362" s="120"/>
      <c r="OQI362" s="120"/>
      <c r="OQJ362" s="120"/>
      <c r="OQK362" s="120"/>
      <c r="OQL362" s="120"/>
      <c r="OQM362" s="120"/>
      <c r="OQN362" s="120"/>
      <c r="OQO362" s="120"/>
      <c r="OQP362" s="120"/>
      <c r="OQQ362" s="120"/>
      <c r="OQR362" s="120"/>
      <c r="OQS362" s="120"/>
      <c r="OQT362" s="120"/>
      <c r="OQU362" s="120"/>
      <c r="OQV362" s="120"/>
      <c r="OQW362" s="120"/>
      <c r="OQX362" s="120"/>
      <c r="OQY362" s="120"/>
      <c r="OQZ362" s="120"/>
      <c r="ORA362" s="120"/>
      <c r="ORB362" s="120"/>
      <c r="ORC362" s="120"/>
      <c r="ORD362" s="120"/>
      <c r="ORE362" s="120"/>
      <c r="ORF362" s="120"/>
      <c r="ORG362" s="120"/>
      <c r="ORH362" s="120"/>
      <c r="ORI362" s="120"/>
      <c r="ORJ362" s="120"/>
      <c r="ORK362" s="120"/>
      <c r="ORL362" s="120"/>
      <c r="ORM362" s="120"/>
      <c r="ORN362" s="120"/>
      <c r="ORO362" s="120"/>
      <c r="ORP362" s="120"/>
      <c r="ORQ362" s="120"/>
      <c r="ORR362" s="120"/>
      <c r="ORS362" s="120"/>
      <c r="ORT362" s="120"/>
      <c r="ORU362" s="120"/>
      <c r="ORV362" s="120"/>
      <c r="ORW362" s="120"/>
      <c r="ORX362" s="120"/>
      <c r="ORY362" s="120"/>
      <c r="ORZ362" s="120"/>
      <c r="OSA362" s="120"/>
      <c r="OSB362" s="120"/>
      <c r="OSC362" s="120"/>
      <c r="OSD362" s="120"/>
      <c r="OSE362" s="120"/>
      <c r="OSF362" s="120"/>
      <c r="OSG362" s="120"/>
      <c r="OSH362" s="120"/>
      <c r="OSI362" s="120"/>
      <c r="OSJ362" s="120"/>
      <c r="OSK362" s="120"/>
      <c r="OSL362" s="120"/>
      <c r="OSM362" s="120"/>
      <c r="OSN362" s="120"/>
      <c r="OSO362" s="120"/>
      <c r="OSP362" s="120"/>
      <c r="OSQ362" s="120"/>
      <c r="OSR362" s="120"/>
      <c r="OSS362" s="120"/>
      <c r="OST362" s="120"/>
      <c r="OSU362" s="120"/>
      <c r="OSV362" s="120"/>
      <c r="OSW362" s="120"/>
      <c r="OSX362" s="120"/>
      <c r="OSY362" s="120"/>
      <c r="OSZ362" s="120"/>
      <c r="OTA362" s="120"/>
      <c r="OTB362" s="120"/>
      <c r="OTC362" s="120"/>
      <c r="OTD362" s="120"/>
      <c r="OTE362" s="120"/>
      <c r="OTF362" s="120"/>
      <c r="OTG362" s="120"/>
      <c r="OTH362" s="120"/>
      <c r="OTI362" s="120"/>
      <c r="OTJ362" s="120"/>
      <c r="OTK362" s="120"/>
      <c r="OTL362" s="120"/>
      <c r="OTM362" s="120"/>
      <c r="OTN362" s="120"/>
      <c r="OTO362" s="120"/>
      <c r="OTP362" s="120"/>
      <c r="OTQ362" s="120"/>
      <c r="OTR362" s="120"/>
      <c r="OTS362" s="120"/>
      <c r="OTT362" s="120"/>
      <c r="OTU362" s="120"/>
      <c r="OTV362" s="120"/>
      <c r="OTW362" s="120"/>
      <c r="OTX362" s="120"/>
      <c r="OTY362" s="120"/>
      <c r="OTZ362" s="120"/>
      <c r="OUA362" s="120"/>
      <c r="OUB362" s="120"/>
      <c r="OUC362" s="120"/>
      <c r="OUD362" s="120"/>
      <c r="OUE362" s="120"/>
      <c r="OUF362" s="120"/>
      <c r="OUG362" s="120"/>
      <c r="OUH362" s="120"/>
      <c r="OUI362" s="120"/>
      <c r="OUJ362" s="120"/>
      <c r="OUK362" s="120"/>
      <c r="OUL362" s="120"/>
      <c r="OUM362" s="120"/>
      <c r="OUN362" s="120"/>
      <c r="OUO362" s="120"/>
      <c r="OUP362" s="120"/>
      <c r="OUQ362" s="120"/>
      <c r="OUR362" s="120"/>
      <c r="OUS362" s="120"/>
      <c r="OUT362" s="120"/>
      <c r="OUU362" s="120"/>
      <c r="OUV362" s="120"/>
      <c r="OUW362" s="120"/>
      <c r="OUX362" s="120"/>
      <c r="OUY362" s="120"/>
      <c r="OUZ362" s="120"/>
      <c r="OVA362" s="120"/>
      <c r="OVB362" s="120"/>
      <c r="OVC362" s="120"/>
      <c r="OVD362" s="120"/>
      <c r="OVE362" s="120"/>
      <c r="OVF362" s="120"/>
      <c r="OVG362" s="120"/>
      <c r="OVH362" s="120"/>
      <c r="OVI362" s="120"/>
      <c r="OVJ362" s="120"/>
      <c r="OVK362" s="120"/>
      <c r="OVL362" s="120"/>
      <c r="OVM362" s="120"/>
      <c r="OVN362" s="120"/>
      <c r="OVO362" s="120"/>
      <c r="OVP362" s="120"/>
      <c r="OVQ362" s="120"/>
      <c r="OVR362" s="120"/>
      <c r="OVS362" s="120"/>
      <c r="OVT362" s="120"/>
      <c r="OVU362" s="120"/>
      <c r="OVV362" s="120"/>
      <c r="OVW362" s="120"/>
      <c r="OVX362" s="120"/>
      <c r="OVY362" s="120"/>
      <c r="OVZ362" s="120"/>
      <c r="OWA362" s="120"/>
      <c r="OWB362" s="120"/>
      <c r="OWC362" s="120"/>
      <c r="OWD362" s="120"/>
      <c r="OWE362" s="120"/>
      <c r="OWF362" s="120"/>
      <c r="OWG362" s="120"/>
      <c r="OWH362" s="120"/>
      <c r="OWI362" s="120"/>
      <c r="OWJ362" s="120"/>
      <c r="OWK362" s="120"/>
      <c r="OWL362" s="120"/>
      <c r="OWM362" s="120"/>
      <c r="OWN362" s="120"/>
      <c r="OWO362" s="120"/>
      <c r="OWP362" s="120"/>
      <c r="OWQ362" s="120"/>
      <c r="OWR362" s="120"/>
      <c r="OWS362" s="120"/>
      <c r="OWT362" s="120"/>
      <c r="OWU362" s="120"/>
      <c r="OWV362" s="120"/>
      <c r="OWW362" s="120"/>
      <c r="OWX362" s="120"/>
      <c r="OWY362" s="120"/>
      <c r="OWZ362" s="120"/>
      <c r="OXA362" s="120"/>
      <c r="OXB362" s="120"/>
      <c r="OXC362" s="120"/>
      <c r="OXD362" s="120"/>
      <c r="OXE362" s="120"/>
      <c r="OXF362" s="120"/>
      <c r="OXG362" s="120"/>
      <c r="OXH362" s="120"/>
      <c r="OXI362" s="120"/>
      <c r="OXJ362" s="120"/>
      <c r="OXK362" s="120"/>
      <c r="OXL362" s="120"/>
      <c r="OXM362" s="120"/>
      <c r="OXN362" s="120"/>
      <c r="OXO362" s="120"/>
      <c r="OXP362" s="120"/>
      <c r="OXQ362" s="120"/>
      <c r="OXR362" s="120"/>
      <c r="OXS362" s="120"/>
      <c r="OXT362" s="120"/>
      <c r="OXU362" s="120"/>
      <c r="OXV362" s="120"/>
      <c r="OXW362" s="120"/>
      <c r="OXX362" s="120"/>
      <c r="OXY362" s="120"/>
      <c r="OXZ362" s="120"/>
      <c r="OYA362" s="120"/>
      <c r="OYB362" s="120"/>
      <c r="OYC362" s="120"/>
      <c r="OYD362" s="120"/>
      <c r="OYE362" s="120"/>
      <c r="OYF362" s="120"/>
      <c r="OYG362" s="120"/>
      <c r="OYH362" s="120"/>
      <c r="OYI362" s="120"/>
      <c r="OYJ362" s="120"/>
      <c r="OYK362" s="120"/>
      <c r="OYL362" s="120"/>
      <c r="OYM362" s="120"/>
      <c r="OYN362" s="120"/>
      <c r="OYO362" s="120"/>
      <c r="OYP362" s="120"/>
      <c r="OYQ362" s="120"/>
      <c r="OYR362" s="120"/>
      <c r="OYS362" s="120"/>
      <c r="OYT362" s="120"/>
      <c r="OYU362" s="120"/>
      <c r="OYV362" s="120"/>
      <c r="OYW362" s="120"/>
      <c r="OYX362" s="120"/>
      <c r="OYY362" s="120"/>
      <c r="OYZ362" s="120"/>
      <c r="OZA362" s="120"/>
      <c r="OZB362" s="120"/>
      <c r="OZC362" s="120"/>
      <c r="OZD362" s="120"/>
      <c r="OZE362" s="120"/>
      <c r="OZF362" s="120"/>
      <c r="OZG362" s="120"/>
      <c r="OZH362" s="120"/>
      <c r="OZI362" s="120"/>
      <c r="OZJ362" s="120"/>
      <c r="OZK362" s="120"/>
      <c r="OZL362" s="120"/>
      <c r="OZM362" s="120"/>
      <c r="OZN362" s="120"/>
      <c r="OZO362" s="120"/>
      <c r="OZP362" s="120"/>
      <c r="OZQ362" s="120"/>
      <c r="OZR362" s="120"/>
      <c r="OZS362" s="120"/>
      <c r="OZT362" s="120"/>
      <c r="OZU362" s="120"/>
      <c r="OZV362" s="120"/>
      <c r="OZW362" s="120"/>
      <c r="OZX362" s="120"/>
      <c r="OZY362" s="120"/>
      <c r="OZZ362" s="120"/>
      <c r="PAA362" s="120"/>
      <c r="PAB362" s="120"/>
      <c r="PAC362" s="120"/>
      <c r="PAD362" s="120"/>
      <c r="PAE362" s="120"/>
      <c r="PAF362" s="120"/>
      <c r="PAG362" s="120"/>
      <c r="PAH362" s="120"/>
      <c r="PAI362" s="120"/>
      <c r="PAJ362" s="120"/>
      <c r="PAK362" s="120"/>
      <c r="PAL362" s="120"/>
      <c r="PAM362" s="120"/>
      <c r="PAN362" s="120"/>
      <c r="PAO362" s="120"/>
      <c r="PAP362" s="120"/>
      <c r="PAQ362" s="120"/>
      <c r="PAR362" s="120"/>
      <c r="PAS362" s="120"/>
      <c r="PAT362" s="120"/>
      <c r="PAU362" s="120"/>
      <c r="PAV362" s="120"/>
      <c r="PAW362" s="120"/>
      <c r="PAX362" s="120"/>
      <c r="PAY362" s="120"/>
      <c r="PAZ362" s="120"/>
      <c r="PBA362" s="120"/>
      <c r="PBB362" s="120"/>
      <c r="PBC362" s="120"/>
      <c r="PBD362" s="120"/>
      <c r="PBE362" s="120"/>
      <c r="PBF362" s="120"/>
      <c r="PBG362" s="120"/>
      <c r="PBH362" s="120"/>
      <c r="PBI362" s="120"/>
      <c r="PBJ362" s="120"/>
      <c r="PBK362" s="120"/>
      <c r="PBL362" s="120"/>
      <c r="PBM362" s="120"/>
      <c r="PBN362" s="120"/>
      <c r="PBO362" s="120"/>
      <c r="PBP362" s="120"/>
      <c r="PBQ362" s="120"/>
      <c r="PBR362" s="120"/>
      <c r="PBS362" s="120"/>
      <c r="PBT362" s="120"/>
      <c r="PBU362" s="120"/>
      <c r="PBV362" s="120"/>
      <c r="PBW362" s="120"/>
      <c r="PBX362" s="120"/>
      <c r="PBY362" s="120"/>
      <c r="PBZ362" s="120"/>
      <c r="PCA362" s="120"/>
      <c r="PCB362" s="120"/>
      <c r="PCC362" s="120"/>
      <c r="PCD362" s="120"/>
      <c r="PCE362" s="120"/>
      <c r="PCF362" s="120"/>
      <c r="PCG362" s="120"/>
      <c r="PCH362" s="120"/>
      <c r="PCI362" s="120"/>
      <c r="PCJ362" s="120"/>
      <c r="PCK362" s="120"/>
      <c r="PCL362" s="120"/>
      <c r="PCM362" s="120"/>
      <c r="PCN362" s="120"/>
      <c r="PCO362" s="120"/>
      <c r="PCP362" s="120"/>
      <c r="PCQ362" s="120"/>
      <c r="PCR362" s="120"/>
      <c r="PCS362" s="120"/>
      <c r="PCT362" s="120"/>
      <c r="PCU362" s="120"/>
      <c r="PCV362" s="120"/>
      <c r="PCW362" s="120"/>
      <c r="PCX362" s="120"/>
      <c r="PCY362" s="120"/>
      <c r="PCZ362" s="120"/>
      <c r="PDA362" s="120"/>
      <c r="PDB362" s="120"/>
      <c r="PDC362" s="120"/>
      <c r="PDD362" s="120"/>
      <c r="PDE362" s="120"/>
      <c r="PDF362" s="120"/>
      <c r="PDG362" s="120"/>
      <c r="PDH362" s="120"/>
      <c r="PDI362" s="120"/>
      <c r="PDJ362" s="120"/>
      <c r="PDK362" s="120"/>
      <c r="PDL362" s="120"/>
      <c r="PDM362" s="120"/>
      <c r="PDN362" s="120"/>
      <c r="PDO362" s="120"/>
      <c r="PDP362" s="120"/>
      <c r="PDQ362" s="120"/>
      <c r="PDR362" s="120"/>
      <c r="PDS362" s="120"/>
      <c r="PDT362" s="120"/>
      <c r="PDU362" s="120"/>
      <c r="PDV362" s="120"/>
      <c r="PDW362" s="120"/>
      <c r="PDX362" s="120"/>
      <c r="PDY362" s="120"/>
      <c r="PDZ362" s="120"/>
      <c r="PEA362" s="120"/>
      <c r="PEB362" s="120"/>
      <c r="PEC362" s="120"/>
      <c r="PED362" s="120"/>
      <c r="PEE362" s="120"/>
      <c r="PEF362" s="120"/>
      <c r="PEG362" s="120"/>
      <c r="PEH362" s="120"/>
      <c r="PEI362" s="120"/>
      <c r="PEJ362" s="120"/>
      <c r="PEK362" s="120"/>
      <c r="PEL362" s="120"/>
      <c r="PEM362" s="120"/>
      <c r="PEN362" s="120"/>
      <c r="PEO362" s="120"/>
      <c r="PEP362" s="120"/>
      <c r="PEQ362" s="120"/>
      <c r="PER362" s="120"/>
      <c r="PES362" s="120"/>
      <c r="PET362" s="120"/>
      <c r="PEU362" s="120"/>
      <c r="PEV362" s="120"/>
      <c r="PEW362" s="120"/>
      <c r="PEX362" s="120"/>
      <c r="PEY362" s="120"/>
      <c r="PEZ362" s="120"/>
      <c r="PFA362" s="120"/>
      <c r="PFB362" s="120"/>
      <c r="PFC362" s="120"/>
      <c r="PFD362" s="120"/>
      <c r="PFE362" s="120"/>
      <c r="PFF362" s="120"/>
      <c r="PFG362" s="120"/>
      <c r="PFH362" s="120"/>
      <c r="PFI362" s="120"/>
      <c r="PFJ362" s="120"/>
      <c r="PFK362" s="120"/>
      <c r="PFL362" s="120"/>
      <c r="PFM362" s="120"/>
      <c r="PFN362" s="120"/>
      <c r="PFO362" s="120"/>
      <c r="PFP362" s="120"/>
      <c r="PFQ362" s="120"/>
      <c r="PFR362" s="120"/>
      <c r="PFS362" s="120"/>
      <c r="PFT362" s="120"/>
      <c r="PFU362" s="120"/>
      <c r="PFV362" s="120"/>
      <c r="PFW362" s="120"/>
      <c r="PFX362" s="120"/>
      <c r="PFY362" s="120"/>
      <c r="PFZ362" s="120"/>
      <c r="PGA362" s="120"/>
      <c r="PGB362" s="120"/>
      <c r="PGC362" s="120"/>
      <c r="PGD362" s="120"/>
      <c r="PGE362" s="120"/>
      <c r="PGF362" s="120"/>
      <c r="PGG362" s="120"/>
      <c r="PGH362" s="120"/>
      <c r="PGI362" s="120"/>
      <c r="PGJ362" s="120"/>
      <c r="PGK362" s="120"/>
      <c r="PGL362" s="120"/>
      <c r="PGM362" s="120"/>
      <c r="PGN362" s="120"/>
      <c r="PGO362" s="120"/>
      <c r="PGP362" s="120"/>
      <c r="PGQ362" s="120"/>
      <c r="PGR362" s="120"/>
      <c r="PGS362" s="120"/>
      <c r="PGT362" s="120"/>
      <c r="PGU362" s="120"/>
      <c r="PGV362" s="120"/>
      <c r="PGW362" s="120"/>
      <c r="PGX362" s="120"/>
      <c r="PGY362" s="120"/>
      <c r="PGZ362" s="120"/>
      <c r="PHA362" s="120"/>
      <c r="PHB362" s="120"/>
      <c r="PHC362" s="120"/>
      <c r="PHD362" s="120"/>
      <c r="PHE362" s="120"/>
      <c r="PHF362" s="120"/>
      <c r="PHG362" s="120"/>
      <c r="PHH362" s="120"/>
      <c r="PHI362" s="120"/>
      <c r="PHJ362" s="120"/>
      <c r="PHK362" s="120"/>
      <c r="PHL362" s="120"/>
      <c r="PHM362" s="120"/>
      <c r="PHN362" s="120"/>
      <c r="PHO362" s="120"/>
      <c r="PHP362" s="120"/>
      <c r="PHQ362" s="120"/>
      <c r="PHR362" s="120"/>
      <c r="PHS362" s="120"/>
      <c r="PHT362" s="120"/>
      <c r="PHU362" s="120"/>
      <c r="PHV362" s="120"/>
      <c r="PHW362" s="120"/>
      <c r="PHX362" s="120"/>
      <c r="PHY362" s="120"/>
      <c r="PHZ362" s="120"/>
      <c r="PIA362" s="120"/>
      <c r="PIB362" s="120"/>
      <c r="PIC362" s="120"/>
      <c r="PID362" s="120"/>
      <c r="PIE362" s="120"/>
      <c r="PIF362" s="120"/>
      <c r="PIG362" s="120"/>
      <c r="PIH362" s="120"/>
      <c r="PII362" s="120"/>
      <c r="PIJ362" s="120"/>
      <c r="PIK362" s="120"/>
      <c r="PIL362" s="120"/>
      <c r="PIM362" s="120"/>
      <c r="PIN362" s="120"/>
      <c r="PIO362" s="120"/>
      <c r="PIP362" s="120"/>
      <c r="PIQ362" s="120"/>
      <c r="PIR362" s="120"/>
      <c r="PIS362" s="120"/>
      <c r="PIT362" s="120"/>
      <c r="PIU362" s="120"/>
      <c r="PIV362" s="120"/>
      <c r="PIW362" s="120"/>
      <c r="PIX362" s="120"/>
      <c r="PIY362" s="120"/>
      <c r="PIZ362" s="120"/>
      <c r="PJA362" s="120"/>
      <c r="PJB362" s="120"/>
      <c r="PJC362" s="120"/>
      <c r="PJD362" s="120"/>
      <c r="PJE362" s="120"/>
      <c r="PJF362" s="120"/>
      <c r="PJG362" s="120"/>
      <c r="PJH362" s="120"/>
      <c r="PJI362" s="120"/>
      <c r="PJJ362" s="120"/>
      <c r="PJK362" s="120"/>
      <c r="PJL362" s="120"/>
      <c r="PJM362" s="120"/>
      <c r="PJN362" s="120"/>
      <c r="PJO362" s="120"/>
      <c r="PJP362" s="120"/>
      <c r="PJQ362" s="120"/>
      <c r="PJR362" s="120"/>
      <c r="PJS362" s="120"/>
      <c r="PJT362" s="120"/>
      <c r="PJU362" s="120"/>
      <c r="PJV362" s="120"/>
      <c r="PJW362" s="120"/>
      <c r="PJX362" s="120"/>
      <c r="PJY362" s="120"/>
      <c r="PJZ362" s="120"/>
      <c r="PKA362" s="120"/>
      <c r="PKB362" s="120"/>
      <c r="PKC362" s="120"/>
      <c r="PKD362" s="120"/>
      <c r="PKE362" s="120"/>
      <c r="PKF362" s="120"/>
      <c r="PKG362" s="120"/>
      <c r="PKH362" s="120"/>
      <c r="PKI362" s="120"/>
      <c r="PKJ362" s="120"/>
      <c r="PKK362" s="120"/>
      <c r="PKL362" s="120"/>
      <c r="PKM362" s="120"/>
      <c r="PKN362" s="120"/>
      <c r="PKO362" s="120"/>
      <c r="PKP362" s="120"/>
      <c r="PKQ362" s="120"/>
      <c r="PKR362" s="120"/>
      <c r="PKS362" s="120"/>
      <c r="PKT362" s="120"/>
      <c r="PKU362" s="120"/>
      <c r="PKV362" s="120"/>
      <c r="PKW362" s="120"/>
      <c r="PKX362" s="120"/>
      <c r="PKY362" s="120"/>
      <c r="PKZ362" s="120"/>
      <c r="PLA362" s="120"/>
      <c r="PLB362" s="120"/>
      <c r="PLC362" s="120"/>
      <c r="PLD362" s="120"/>
      <c r="PLE362" s="120"/>
      <c r="PLF362" s="120"/>
      <c r="PLG362" s="120"/>
      <c r="PLH362" s="120"/>
      <c r="PLI362" s="120"/>
      <c r="PLJ362" s="120"/>
      <c r="PLK362" s="120"/>
      <c r="PLL362" s="120"/>
      <c r="PLM362" s="120"/>
      <c r="PLN362" s="120"/>
      <c r="PLO362" s="120"/>
      <c r="PLP362" s="120"/>
      <c r="PLQ362" s="120"/>
      <c r="PLR362" s="120"/>
      <c r="PLS362" s="120"/>
      <c r="PLT362" s="120"/>
      <c r="PLU362" s="120"/>
      <c r="PLV362" s="120"/>
      <c r="PLW362" s="120"/>
      <c r="PLX362" s="120"/>
      <c r="PLY362" s="120"/>
      <c r="PLZ362" s="120"/>
      <c r="PMA362" s="120"/>
      <c r="PMB362" s="120"/>
      <c r="PMC362" s="120"/>
      <c r="PMD362" s="120"/>
      <c r="PME362" s="120"/>
      <c r="PMF362" s="120"/>
      <c r="PMG362" s="120"/>
      <c r="PMH362" s="120"/>
      <c r="PMI362" s="120"/>
      <c r="PMJ362" s="120"/>
      <c r="PMK362" s="120"/>
      <c r="PML362" s="120"/>
      <c r="PMM362" s="120"/>
      <c r="PMN362" s="120"/>
      <c r="PMO362" s="120"/>
      <c r="PMP362" s="120"/>
      <c r="PMQ362" s="120"/>
      <c r="PMR362" s="120"/>
      <c r="PMS362" s="120"/>
      <c r="PMT362" s="120"/>
      <c r="PMU362" s="120"/>
      <c r="PMV362" s="120"/>
      <c r="PMW362" s="120"/>
      <c r="PMX362" s="120"/>
      <c r="PMY362" s="120"/>
      <c r="PMZ362" s="120"/>
      <c r="PNA362" s="120"/>
      <c r="PNB362" s="120"/>
      <c r="PNC362" s="120"/>
      <c r="PND362" s="120"/>
      <c r="PNE362" s="120"/>
      <c r="PNF362" s="120"/>
      <c r="PNG362" s="120"/>
      <c r="PNH362" s="120"/>
      <c r="PNI362" s="120"/>
      <c r="PNJ362" s="120"/>
      <c r="PNK362" s="120"/>
      <c r="PNL362" s="120"/>
      <c r="PNM362" s="120"/>
      <c r="PNN362" s="120"/>
      <c r="PNO362" s="120"/>
      <c r="PNP362" s="120"/>
      <c r="PNQ362" s="120"/>
      <c r="PNR362" s="120"/>
      <c r="PNS362" s="120"/>
      <c r="PNT362" s="120"/>
      <c r="PNU362" s="120"/>
      <c r="PNV362" s="120"/>
      <c r="PNW362" s="120"/>
      <c r="PNX362" s="120"/>
      <c r="PNY362" s="120"/>
      <c r="PNZ362" s="120"/>
      <c r="POA362" s="120"/>
      <c r="POB362" s="120"/>
      <c r="POC362" s="120"/>
      <c r="POD362" s="120"/>
      <c r="POE362" s="120"/>
      <c r="POF362" s="120"/>
      <c r="POG362" s="120"/>
      <c r="POH362" s="120"/>
      <c r="POI362" s="120"/>
      <c r="POJ362" s="120"/>
      <c r="POK362" s="120"/>
      <c r="POL362" s="120"/>
      <c r="POM362" s="120"/>
      <c r="PON362" s="120"/>
      <c r="POO362" s="120"/>
      <c r="POP362" s="120"/>
      <c r="POQ362" s="120"/>
      <c r="POR362" s="120"/>
      <c r="POS362" s="120"/>
      <c r="POT362" s="120"/>
      <c r="POU362" s="120"/>
      <c r="POV362" s="120"/>
      <c r="POW362" s="120"/>
      <c r="POX362" s="120"/>
      <c r="POY362" s="120"/>
      <c r="POZ362" s="120"/>
      <c r="PPA362" s="120"/>
      <c r="PPB362" s="120"/>
      <c r="PPC362" s="120"/>
      <c r="PPD362" s="120"/>
      <c r="PPE362" s="120"/>
      <c r="PPF362" s="120"/>
      <c r="PPG362" s="120"/>
      <c r="PPH362" s="120"/>
      <c r="PPI362" s="120"/>
      <c r="PPJ362" s="120"/>
      <c r="PPK362" s="120"/>
      <c r="PPL362" s="120"/>
      <c r="PPM362" s="120"/>
      <c r="PPN362" s="120"/>
      <c r="PPO362" s="120"/>
      <c r="PPP362" s="120"/>
      <c r="PPQ362" s="120"/>
      <c r="PPR362" s="120"/>
      <c r="PPS362" s="120"/>
      <c r="PPT362" s="120"/>
      <c r="PPU362" s="120"/>
      <c r="PPV362" s="120"/>
      <c r="PPW362" s="120"/>
      <c r="PPX362" s="120"/>
      <c r="PPY362" s="120"/>
      <c r="PPZ362" s="120"/>
      <c r="PQA362" s="120"/>
      <c r="PQB362" s="120"/>
      <c r="PQC362" s="120"/>
      <c r="PQD362" s="120"/>
      <c r="PQE362" s="120"/>
      <c r="PQF362" s="120"/>
      <c r="PQG362" s="120"/>
      <c r="PQH362" s="120"/>
      <c r="PQI362" s="120"/>
      <c r="PQJ362" s="120"/>
      <c r="PQK362" s="120"/>
      <c r="PQL362" s="120"/>
      <c r="PQM362" s="120"/>
      <c r="PQN362" s="120"/>
      <c r="PQO362" s="120"/>
      <c r="PQP362" s="120"/>
      <c r="PQQ362" s="120"/>
      <c r="PQR362" s="120"/>
      <c r="PQS362" s="120"/>
      <c r="PQT362" s="120"/>
      <c r="PQU362" s="120"/>
      <c r="PQV362" s="120"/>
      <c r="PQW362" s="120"/>
      <c r="PQX362" s="120"/>
      <c r="PQY362" s="120"/>
      <c r="PQZ362" s="120"/>
      <c r="PRA362" s="120"/>
      <c r="PRB362" s="120"/>
      <c r="PRC362" s="120"/>
      <c r="PRD362" s="120"/>
      <c r="PRE362" s="120"/>
      <c r="PRF362" s="120"/>
      <c r="PRG362" s="120"/>
      <c r="PRH362" s="120"/>
      <c r="PRI362" s="120"/>
      <c r="PRJ362" s="120"/>
      <c r="PRK362" s="120"/>
      <c r="PRL362" s="120"/>
      <c r="PRM362" s="120"/>
      <c r="PRN362" s="120"/>
      <c r="PRO362" s="120"/>
      <c r="PRP362" s="120"/>
      <c r="PRQ362" s="120"/>
      <c r="PRR362" s="120"/>
      <c r="PRS362" s="120"/>
      <c r="PRT362" s="120"/>
      <c r="PRU362" s="120"/>
      <c r="PRV362" s="120"/>
      <c r="PRW362" s="120"/>
      <c r="PRX362" s="120"/>
      <c r="PRY362" s="120"/>
      <c r="PRZ362" s="120"/>
      <c r="PSA362" s="120"/>
      <c r="PSB362" s="120"/>
      <c r="PSC362" s="120"/>
      <c r="PSD362" s="120"/>
      <c r="PSE362" s="120"/>
      <c r="PSF362" s="120"/>
      <c r="PSG362" s="120"/>
      <c r="PSH362" s="120"/>
      <c r="PSI362" s="120"/>
      <c r="PSJ362" s="120"/>
      <c r="PSK362" s="120"/>
      <c r="PSL362" s="120"/>
      <c r="PSM362" s="120"/>
      <c r="PSN362" s="120"/>
      <c r="PSO362" s="120"/>
      <c r="PSP362" s="120"/>
      <c r="PSQ362" s="120"/>
      <c r="PSR362" s="120"/>
      <c r="PSS362" s="120"/>
      <c r="PST362" s="120"/>
      <c r="PSU362" s="120"/>
      <c r="PSV362" s="120"/>
      <c r="PSW362" s="120"/>
      <c r="PSX362" s="120"/>
      <c r="PSY362" s="120"/>
      <c r="PSZ362" s="120"/>
      <c r="PTA362" s="120"/>
      <c r="PTB362" s="120"/>
      <c r="PTC362" s="120"/>
      <c r="PTD362" s="120"/>
      <c r="PTE362" s="120"/>
      <c r="PTF362" s="120"/>
      <c r="PTG362" s="120"/>
      <c r="PTH362" s="120"/>
      <c r="PTI362" s="120"/>
      <c r="PTJ362" s="120"/>
      <c r="PTK362" s="120"/>
      <c r="PTL362" s="120"/>
      <c r="PTM362" s="120"/>
      <c r="PTN362" s="120"/>
      <c r="PTO362" s="120"/>
      <c r="PTP362" s="120"/>
      <c r="PTQ362" s="120"/>
      <c r="PTR362" s="120"/>
      <c r="PTS362" s="120"/>
      <c r="PTT362" s="120"/>
      <c r="PTU362" s="120"/>
      <c r="PTV362" s="120"/>
      <c r="PTW362" s="120"/>
      <c r="PTX362" s="120"/>
      <c r="PTY362" s="120"/>
      <c r="PTZ362" s="120"/>
      <c r="PUA362" s="120"/>
      <c r="PUB362" s="120"/>
      <c r="PUC362" s="120"/>
      <c r="PUD362" s="120"/>
      <c r="PUE362" s="120"/>
      <c r="PUF362" s="120"/>
      <c r="PUG362" s="120"/>
      <c r="PUH362" s="120"/>
      <c r="PUI362" s="120"/>
      <c r="PUJ362" s="120"/>
      <c r="PUK362" s="120"/>
      <c r="PUL362" s="120"/>
      <c r="PUM362" s="120"/>
      <c r="PUN362" s="120"/>
      <c r="PUO362" s="120"/>
      <c r="PUP362" s="120"/>
      <c r="PUQ362" s="120"/>
      <c r="PUR362" s="120"/>
      <c r="PUS362" s="120"/>
      <c r="PUT362" s="120"/>
      <c r="PUU362" s="120"/>
      <c r="PUV362" s="120"/>
      <c r="PUW362" s="120"/>
      <c r="PUX362" s="120"/>
      <c r="PUY362" s="120"/>
      <c r="PUZ362" s="120"/>
      <c r="PVA362" s="120"/>
      <c r="PVB362" s="120"/>
      <c r="PVC362" s="120"/>
      <c r="PVD362" s="120"/>
      <c r="PVE362" s="120"/>
      <c r="PVF362" s="120"/>
      <c r="PVG362" s="120"/>
      <c r="PVH362" s="120"/>
      <c r="PVI362" s="120"/>
      <c r="PVJ362" s="120"/>
      <c r="PVK362" s="120"/>
      <c r="PVL362" s="120"/>
      <c r="PVM362" s="120"/>
      <c r="PVN362" s="120"/>
      <c r="PVO362" s="120"/>
      <c r="PVP362" s="120"/>
      <c r="PVQ362" s="120"/>
      <c r="PVR362" s="120"/>
      <c r="PVS362" s="120"/>
      <c r="PVT362" s="120"/>
      <c r="PVU362" s="120"/>
      <c r="PVV362" s="120"/>
      <c r="PVW362" s="120"/>
      <c r="PVX362" s="120"/>
      <c r="PVY362" s="120"/>
      <c r="PVZ362" s="120"/>
      <c r="PWA362" s="120"/>
      <c r="PWB362" s="120"/>
      <c r="PWC362" s="120"/>
      <c r="PWD362" s="120"/>
      <c r="PWE362" s="120"/>
      <c r="PWF362" s="120"/>
      <c r="PWG362" s="120"/>
      <c r="PWH362" s="120"/>
      <c r="PWI362" s="120"/>
      <c r="PWJ362" s="120"/>
      <c r="PWK362" s="120"/>
      <c r="PWL362" s="120"/>
      <c r="PWM362" s="120"/>
      <c r="PWN362" s="120"/>
      <c r="PWO362" s="120"/>
      <c r="PWP362" s="120"/>
      <c r="PWQ362" s="120"/>
      <c r="PWR362" s="120"/>
      <c r="PWS362" s="120"/>
      <c r="PWT362" s="120"/>
      <c r="PWU362" s="120"/>
      <c r="PWV362" s="120"/>
      <c r="PWW362" s="120"/>
      <c r="PWX362" s="120"/>
      <c r="PWY362" s="120"/>
      <c r="PWZ362" s="120"/>
      <c r="PXA362" s="120"/>
      <c r="PXB362" s="120"/>
      <c r="PXC362" s="120"/>
      <c r="PXD362" s="120"/>
      <c r="PXE362" s="120"/>
      <c r="PXF362" s="120"/>
      <c r="PXG362" s="120"/>
      <c r="PXH362" s="120"/>
      <c r="PXI362" s="120"/>
      <c r="PXJ362" s="120"/>
      <c r="PXK362" s="120"/>
      <c r="PXL362" s="120"/>
      <c r="PXM362" s="120"/>
      <c r="PXN362" s="120"/>
      <c r="PXO362" s="120"/>
      <c r="PXP362" s="120"/>
      <c r="PXQ362" s="120"/>
      <c r="PXR362" s="120"/>
      <c r="PXS362" s="120"/>
      <c r="PXT362" s="120"/>
      <c r="PXU362" s="120"/>
      <c r="PXV362" s="120"/>
      <c r="PXW362" s="120"/>
      <c r="PXX362" s="120"/>
      <c r="PXY362" s="120"/>
      <c r="PXZ362" s="120"/>
      <c r="PYA362" s="120"/>
      <c r="PYB362" s="120"/>
      <c r="PYC362" s="120"/>
      <c r="PYD362" s="120"/>
      <c r="PYE362" s="120"/>
      <c r="PYF362" s="120"/>
      <c r="PYG362" s="120"/>
      <c r="PYH362" s="120"/>
      <c r="PYI362" s="120"/>
      <c r="PYJ362" s="120"/>
      <c r="PYK362" s="120"/>
      <c r="PYL362" s="120"/>
      <c r="PYM362" s="120"/>
      <c r="PYN362" s="120"/>
      <c r="PYO362" s="120"/>
      <c r="PYP362" s="120"/>
      <c r="PYQ362" s="120"/>
      <c r="PYR362" s="120"/>
      <c r="PYS362" s="120"/>
      <c r="PYT362" s="120"/>
      <c r="PYU362" s="120"/>
      <c r="PYV362" s="120"/>
      <c r="PYW362" s="120"/>
      <c r="PYX362" s="120"/>
      <c r="PYY362" s="120"/>
      <c r="PYZ362" s="120"/>
      <c r="PZA362" s="120"/>
      <c r="PZB362" s="120"/>
      <c r="PZC362" s="120"/>
      <c r="PZD362" s="120"/>
      <c r="PZE362" s="120"/>
      <c r="PZF362" s="120"/>
      <c r="PZG362" s="120"/>
      <c r="PZH362" s="120"/>
      <c r="PZI362" s="120"/>
      <c r="PZJ362" s="120"/>
      <c r="PZK362" s="120"/>
      <c r="PZL362" s="120"/>
      <c r="PZM362" s="120"/>
      <c r="PZN362" s="120"/>
      <c r="PZO362" s="120"/>
      <c r="PZP362" s="120"/>
      <c r="PZQ362" s="120"/>
      <c r="PZR362" s="120"/>
      <c r="PZS362" s="120"/>
      <c r="PZT362" s="120"/>
      <c r="PZU362" s="120"/>
      <c r="PZV362" s="120"/>
      <c r="PZW362" s="120"/>
      <c r="PZX362" s="120"/>
      <c r="PZY362" s="120"/>
      <c r="PZZ362" s="120"/>
      <c r="QAA362" s="120"/>
      <c r="QAB362" s="120"/>
      <c r="QAC362" s="120"/>
      <c r="QAD362" s="120"/>
      <c r="QAE362" s="120"/>
      <c r="QAF362" s="120"/>
      <c r="QAG362" s="120"/>
      <c r="QAH362" s="120"/>
      <c r="QAI362" s="120"/>
      <c r="QAJ362" s="120"/>
      <c r="QAK362" s="120"/>
      <c r="QAL362" s="120"/>
      <c r="QAM362" s="120"/>
      <c r="QAN362" s="120"/>
      <c r="QAO362" s="120"/>
      <c r="QAP362" s="120"/>
      <c r="QAQ362" s="120"/>
      <c r="QAR362" s="120"/>
      <c r="QAS362" s="120"/>
      <c r="QAT362" s="120"/>
      <c r="QAU362" s="120"/>
      <c r="QAV362" s="120"/>
      <c r="QAW362" s="120"/>
      <c r="QAX362" s="120"/>
      <c r="QAY362" s="120"/>
      <c r="QAZ362" s="120"/>
      <c r="QBA362" s="120"/>
      <c r="QBB362" s="120"/>
      <c r="QBC362" s="120"/>
      <c r="QBD362" s="120"/>
      <c r="QBE362" s="120"/>
      <c r="QBF362" s="120"/>
      <c r="QBG362" s="120"/>
      <c r="QBH362" s="120"/>
      <c r="QBI362" s="120"/>
      <c r="QBJ362" s="120"/>
      <c r="QBK362" s="120"/>
      <c r="QBL362" s="120"/>
      <c r="QBM362" s="120"/>
      <c r="QBN362" s="120"/>
      <c r="QBO362" s="120"/>
      <c r="QBP362" s="120"/>
      <c r="QBQ362" s="120"/>
      <c r="QBR362" s="120"/>
      <c r="QBS362" s="120"/>
      <c r="QBT362" s="120"/>
      <c r="QBU362" s="120"/>
      <c r="QBV362" s="120"/>
      <c r="QBW362" s="120"/>
      <c r="QBX362" s="120"/>
      <c r="QBY362" s="120"/>
      <c r="QBZ362" s="120"/>
      <c r="QCA362" s="120"/>
      <c r="QCB362" s="120"/>
      <c r="QCC362" s="120"/>
      <c r="QCD362" s="120"/>
      <c r="QCE362" s="120"/>
      <c r="QCF362" s="120"/>
      <c r="QCG362" s="120"/>
      <c r="QCH362" s="120"/>
      <c r="QCI362" s="120"/>
      <c r="QCJ362" s="120"/>
      <c r="QCK362" s="120"/>
      <c r="QCL362" s="120"/>
      <c r="QCM362" s="120"/>
      <c r="QCN362" s="120"/>
      <c r="QCO362" s="120"/>
      <c r="QCP362" s="120"/>
      <c r="QCQ362" s="120"/>
      <c r="QCR362" s="120"/>
      <c r="QCS362" s="120"/>
      <c r="QCT362" s="120"/>
      <c r="QCU362" s="120"/>
      <c r="QCV362" s="120"/>
      <c r="QCW362" s="120"/>
      <c r="QCX362" s="120"/>
      <c r="QCY362" s="120"/>
      <c r="QCZ362" s="120"/>
      <c r="QDA362" s="120"/>
      <c r="QDB362" s="120"/>
      <c r="QDC362" s="120"/>
      <c r="QDD362" s="120"/>
      <c r="QDE362" s="120"/>
      <c r="QDF362" s="120"/>
      <c r="QDG362" s="120"/>
      <c r="QDH362" s="120"/>
      <c r="QDI362" s="120"/>
      <c r="QDJ362" s="120"/>
      <c r="QDK362" s="120"/>
      <c r="QDL362" s="120"/>
      <c r="QDM362" s="120"/>
      <c r="QDN362" s="120"/>
      <c r="QDO362" s="120"/>
      <c r="QDP362" s="120"/>
      <c r="QDQ362" s="120"/>
      <c r="QDR362" s="120"/>
      <c r="QDS362" s="120"/>
      <c r="QDT362" s="120"/>
      <c r="QDU362" s="120"/>
      <c r="QDV362" s="120"/>
      <c r="QDW362" s="120"/>
      <c r="QDX362" s="120"/>
      <c r="QDY362" s="120"/>
      <c r="QDZ362" s="120"/>
      <c r="QEA362" s="120"/>
      <c r="QEB362" s="120"/>
      <c r="QEC362" s="120"/>
      <c r="QED362" s="120"/>
      <c r="QEE362" s="120"/>
      <c r="QEF362" s="120"/>
      <c r="QEG362" s="120"/>
      <c r="QEH362" s="120"/>
      <c r="QEI362" s="120"/>
      <c r="QEJ362" s="120"/>
      <c r="QEK362" s="120"/>
      <c r="QEL362" s="120"/>
      <c r="QEM362" s="120"/>
      <c r="QEN362" s="120"/>
      <c r="QEO362" s="120"/>
      <c r="QEP362" s="120"/>
      <c r="QEQ362" s="120"/>
      <c r="QER362" s="120"/>
      <c r="QES362" s="120"/>
      <c r="QET362" s="120"/>
      <c r="QEU362" s="120"/>
      <c r="QEV362" s="120"/>
      <c r="QEW362" s="120"/>
      <c r="QEX362" s="120"/>
      <c r="QEY362" s="120"/>
      <c r="QEZ362" s="120"/>
      <c r="QFA362" s="120"/>
      <c r="QFB362" s="120"/>
      <c r="QFC362" s="120"/>
      <c r="QFD362" s="120"/>
      <c r="QFE362" s="120"/>
      <c r="QFF362" s="120"/>
      <c r="QFG362" s="120"/>
      <c r="QFH362" s="120"/>
      <c r="QFI362" s="120"/>
      <c r="QFJ362" s="120"/>
      <c r="QFK362" s="120"/>
      <c r="QFL362" s="120"/>
      <c r="QFM362" s="120"/>
      <c r="QFN362" s="120"/>
      <c r="QFO362" s="120"/>
      <c r="QFP362" s="120"/>
      <c r="QFQ362" s="120"/>
      <c r="QFR362" s="120"/>
      <c r="QFS362" s="120"/>
      <c r="QFT362" s="120"/>
      <c r="QFU362" s="120"/>
      <c r="QFV362" s="120"/>
      <c r="QFW362" s="120"/>
      <c r="QFX362" s="120"/>
      <c r="QFY362" s="120"/>
      <c r="QFZ362" s="120"/>
      <c r="QGA362" s="120"/>
      <c r="QGB362" s="120"/>
      <c r="QGC362" s="120"/>
      <c r="QGD362" s="120"/>
      <c r="QGE362" s="120"/>
      <c r="QGF362" s="120"/>
      <c r="QGG362" s="120"/>
      <c r="QGH362" s="120"/>
      <c r="QGI362" s="120"/>
      <c r="QGJ362" s="120"/>
      <c r="QGK362" s="120"/>
      <c r="QGL362" s="120"/>
      <c r="QGM362" s="120"/>
      <c r="QGN362" s="120"/>
      <c r="QGO362" s="120"/>
      <c r="QGP362" s="120"/>
      <c r="QGQ362" s="120"/>
      <c r="QGR362" s="120"/>
      <c r="QGS362" s="120"/>
      <c r="QGT362" s="120"/>
      <c r="QGU362" s="120"/>
      <c r="QGV362" s="120"/>
      <c r="QGW362" s="120"/>
      <c r="QGX362" s="120"/>
      <c r="QGY362" s="120"/>
      <c r="QGZ362" s="120"/>
      <c r="QHA362" s="120"/>
      <c r="QHB362" s="120"/>
      <c r="QHC362" s="120"/>
      <c r="QHD362" s="120"/>
      <c r="QHE362" s="120"/>
      <c r="QHF362" s="120"/>
      <c r="QHG362" s="120"/>
      <c r="QHH362" s="120"/>
      <c r="QHI362" s="120"/>
      <c r="QHJ362" s="120"/>
      <c r="QHK362" s="120"/>
      <c r="QHL362" s="120"/>
      <c r="QHM362" s="120"/>
      <c r="QHN362" s="120"/>
      <c r="QHO362" s="120"/>
      <c r="QHP362" s="120"/>
      <c r="QHQ362" s="120"/>
      <c r="QHR362" s="120"/>
      <c r="QHS362" s="120"/>
      <c r="QHT362" s="120"/>
      <c r="QHU362" s="120"/>
      <c r="QHV362" s="120"/>
      <c r="QHW362" s="120"/>
      <c r="QHX362" s="120"/>
      <c r="QHY362" s="120"/>
      <c r="QHZ362" s="120"/>
      <c r="QIA362" s="120"/>
      <c r="QIB362" s="120"/>
      <c r="QIC362" s="120"/>
      <c r="QID362" s="120"/>
      <c r="QIE362" s="120"/>
      <c r="QIF362" s="120"/>
      <c r="QIG362" s="120"/>
      <c r="QIH362" s="120"/>
      <c r="QII362" s="120"/>
      <c r="QIJ362" s="120"/>
      <c r="QIK362" s="120"/>
      <c r="QIL362" s="120"/>
      <c r="QIM362" s="120"/>
      <c r="QIN362" s="120"/>
      <c r="QIO362" s="120"/>
      <c r="QIP362" s="120"/>
      <c r="QIQ362" s="120"/>
      <c r="QIR362" s="120"/>
      <c r="QIS362" s="120"/>
      <c r="QIT362" s="120"/>
      <c r="QIU362" s="120"/>
      <c r="QIV362" s="120"/>
      <c r="QIW362" s="120"/>
      <c r="QIX362" s="120"/>
      <c r="QIY362" s="120"/>
      <c r="QIZ362" s="120"/>
      <c r="QJA362" s="120"/>
      <c r="QJB362" s="120"/>
      <c r="QJC362" s="120"/>
      <c r="QJD362" s="120"/>
      <c r="QJE362" s="120"/>
      <c r="QJF362" s="120"/>
      <c r="QJG362" s="120"/>
      <c r="QJH362" s="120"/>
      <c r="QJI362" s="120"/>
      <c r="QJJ362" s="120"/>
      <c r="QJK362" s="120"/>
      <c r="QJL362" s="120"/>
      <c r="QJM362" s="120"/>
      <c r="QJN362" s="120"/>
      <c r="QJO362" s="120"/>
      <c r="QJP362" s="120"/>
      <c r="QJQ362" s="120"/>
      <c r="QJR362" s="120"/>
      <c r="QJS362" s="120"/>
      <c r="QJT362" s="120"/>
      <c r="QJU362" s="120"/>
      <c r="QJV362" s="120"/>
      <c r="QJW362" s="120"/>
      <c r="QJX362" s="120"/>
      <c r="QJY362" s="120"/>
      <c r="QJZ362" s="120"/>
      <c r="QKA362" s="120"/>
      <c r="QKB362" s="120"/>
      <c r="QKC362" s="120"/>
      <c r="QKD362" s="120"/>
      <c r="QKE362" s="120"/>
      <c r="QKF362" s="120"/>
      <c r="QKG362" s="120"/>
      <c r="QKH362" s="120"/>
      <c r="QKI362" s="120"/>
      <c r="QKJ362" s="120"/>
      <c r="QKK362" s="120"/>
      <c r="QKL362" s="120"/>
      <c r="QKM362" s="120"/>
      <c r="QKN362" s="120"/>
      <c r="QKO362" s="120"/>
      <c r="QKP362" s="120"/>
      <c r="QKQ362" s="120"/>
      <c r="QKR362" s="120"/>
      <c r="QKS362" s="120"/>
      <c r="QKT362" s="120"/>
      <c r="QKU362" s="120"/>
      <c r="QKV362" s="120"/>
      <c r="QKW362" s="120"/>
      <c r="QKX362" s="120"/>
      <c r="QKY362" s="120"/>
      <c r="QKZ362" s="120"/>
      <c r="QLA362" s="120"/>
      <c r="QLB362" s="120"/>
      <c r="QLC362" s="120"/>
      <c r="QLD362" s="120"/>
      <c r="QLE362" s="120"/>
      <c r="QLF362" s="120"/>
      <c r="QLG362" s="120"/>
      <c r="QLH362" s="120"/>
      <c r="QLI362" s="120"/>
      <c r="QLJ362" s="120"/>
      <c r="QLK362" s="120"/>
      <c r="QLL362" s="120"/>
      <c r="QLM362" s="120"/>
      <c r="QLN362" s="120"/>
      <c r="QLO362" s="120"/>
      <c r="QLP362" s="120"/>
      <c r="QLQ362" s="120"/>
      <c r="QLR362" s="120"/>
      <c r="QLS362" s="120"/>
      <c r="QLT362" s="120"/>
      <c r="QLU362" s="120"/>
      <c r="QLV362" s="120"/>
      <c r="QLW362" s="120"/>
      <c r="QLX362" s="120"/>
      <c r="QLY362" s="120"/>
      <c r="QLZ362" s="120"/>
      <c r="QMA362" s="120"/>
      <c r="QMB362" s="120"/>
      <c r="QMC362" s="120"/>
      <c r="QMD362" s="120"/>
      <c r="QME362" s="120"/>
      <c r="QMF362" s="120"/>
      <c r="QMG362" s="120"/>
      <c r="QMH362" s="120"/>
      <c r="QMI362" s="120"/>
      <c r="QMJ362" s="120"/>
      <c r="QMK362" s="120"/>
      <c r="QML362" s="120"/>
      <c r="QMM362" s="120"/>
      <c r="QMN362" s="120"/>
      <c r="QMO362" s="120"/>
      <c r="QMP362" s="120"/>
      <c r="QMQ362" s="120"/>
      <c r="QMR362" s="120"/>
      <c r="QMS362" s="120"/>
      <c r="QMT362" s="120"/>
      <c r="QMU362" s="120"/>
      <c r="QMV362" s="120"/>
      <c r="QMW362" s="120"/>
      <c r="QMX362" s="120"/>
      <c r="QMY362" s="120"/>
      <c r="QMZ362" s="120"/>
      <c r="QNA362" s="120"/>
      <c r="QNB362" s="120"/>
      <c r="QNC362" s="120"/>
      <c r="QND362" s="120"/>
      <c r="QNE362" s="120"/>
      <c r="QNF362" s="120"/>
      <c r="QNG362" s="120"/>
      <c r="QNH362" s="120"/>
      <c r="QNI362" s="120"/>
      <c r="QNJ362" s="120"/>
      <c r="QNK362" s="120"/>
      <c r="QNL362" s="120"/>
      <c r="QNM362" s="120"/>
      <c r="QNN362" s="120"/>
      <c r="QNO362" s="120"/>
      <c r="QNP362" s="120"/>
      <c r="QNQ362" s="120"/>
      <c r="QNR362" s="120"/>
      <c r="QNS362" s="120"/>
      <c r="QNT362" s="120"/>
      <c r="QNU362" s="120"/>
      <c r="QNV362" s="120"/>
      <c r="QNW362" s="120"/>
      <c r="QNX362" s="120"/>
      <c r="QNY362" s="120"/>
      <c r="QNZ362" s="120"/>
      <c r="QOA362" s="120"/>
      <c r="QOB362" s="120"/>
      <c r="QOC362" s="120"/>
      <c r="QOD362" s="120"/>
      <c r="QOE362" s="120"/>
      <c r="QOF362" s="120"/>
      <c r="QOG362" s="120"/>
      <c r="QOH362" s="120"/>
      <c r="QOI362" s="120"/>
      <c r="QOJ362" s="120"/>
      <c r="QOK362" s="120"/>
      <c r="QOL362" s="120"/>
      <c r="QOM362" s="120"/>
      <c r="QON362" s="120"/>
      <c r="QOO362" s="120"/>
      <c r="QOP362" s="120"/>
      <c r="QOQ362" s="120"/>
      <c r="QOR362" s="120"/>
      <c r="QOS362" s="120"/>
      <c r="QOT362" s="120"/>
      <c r="QOU362" s="120"/>
      <c r="QOV362" s="120"/>
      <c r="QOW362" s="120"/>
      <c r="QOX362" s="120"/>
      <c r="QOY362" s="120"/>
      <c r="QOZ362" s="120"/>
      <c r="QPA362" s="120"/>
      <c r="QPB362" s="120"/>
      <c r="QPC362" s="120"/>
      <c r="QPD362" s="120"/>
      <c r="QPE362" s="120"/>
      <c r="QPF362" s="120"/>
      <c r="QPG362" s="120"/>
      <c r="QPH362" s="120"/>
      <c r="QPI362" s="120"/>
      <c r="QPJ362" s="120"/>
      <c r="QPK362" s="120"/>
      <c r="QPL362" s="120"/>
      <c r="QPM362" s="120"/>
      <c r="QPN362" s="120"/>
      <c r="QPO362" s="120"/>
      <c r="QPP362" s="120"/>
      <c r="QPQ362" s="120"/>
      <c r="QPR362" s="120"/>
      <c r="QPS362" s="120"/>
      <c r="QPT362" s="120"/>
      <c r="QPU362" s="120"/>
      <c r="QPV362" s="120"/>
      <c r="QPW362" s="120"/>
      <c r="QPX362" s="120"/>
      <c r="QPY362" s="120"/>
      <c r="QPZ362" s="120"/>
      <c r="QQA362" s="120"/>
      <c r="QQB362" s="120"/>
      <c r="QQC362" s="120"/>
      <c r="QQD362" s="120"/>
      <c r="QQE362" s="120"/>
      <c r="QQF362" s="120"/>
      <c r="QQG362" s="120"/>
      <c r="QQH362" s="120"/>
      <c r="QQI362" s="120"/>
      <c r="QQJ362" s="120"/>
      <c r="QQK362" s="120"/>
      <c r="QQL362" s="120"/>
      <c r="QQM362" s="120"/>
      <c r="QQN362" s="120"/>
      <c r="QQO362" s="120"/>
      <c r="QQP362" s="120"/>
      <c r="QQQ362" s="120"/>
      <c r="QQR362" s="120"/>
      <c r="QQS362" s="120"/>
      <c r="QQT362" s="120"/>
      <c r="QQU362" s="120"/>
      <c r="QQV362" s="120"/>
      <c r="QQW362" s="120"/>
      <c r="QQX362" s="120"/>
      <c r="QQY362" s="120"/>
      <c r="QQZ362" s="120"/>
      <c r="QRA362" s="120"/>
      <c r="QRB362" s="120"/>
      <c r="QRC362" s="120"/>
      <c r="QRD362" s="120"/>
      <c r="QRE362" s="120"/>
      <c r="QRF362" s="120"/>
      <c r="QRG362" s="120"/>
      <c r="QRH362" s="120"/>
      <c r="QRI362" s="120"/>
      <c r="QRJ362" s="120"/>
      <c r="QRK362" s="120"/>
      <c r="QRL362" s="120"/>
      <c r="QRM362" s="120"/>
      <c r="QRN362" s="120"/>
      <c r="QRO362" s="120"/>
      <c r="QRP362" s="120"/>
      <c r="QRQ362" s="120"/>
      <c r="QRR362" s="120"/>
      <c r="QRS362" s="120"/>
      <c r="QRT362" s="120"/>
      <c r="QRU362" s="120"/>
      <c r="QRV362" s="120"/>
      <c r="QRW362" s="120"/>
      <c r="QRX362" s="120"/>
      <c r="QRY362" s="120"/>
      <c r="QRZ362" s="120"/>
      <c r="QSA362" s="120"/>
      <c r="QSB362" s="120"/>
      <c r="QSC362" s="120"/>
      <c r="QSD362" s="120"/>
      <c r="QSE362" s="120"/>
      <c r="QSF362" s="120"/>
      <c r="QSG362" s="120"/>
      <c r="QSH362" s="120"/>
      <c r="QSI362" s="120"/>
      <c r="QSJ362" s="120"/>
      <c r="QSK362" s="120"/>
      <c r="QSL362" s="120"/>
      <c r="QSM362" s="120"/>
      <c r="QSN362" s="120"/>
      <c r="QSO362" s="120"/>
      <c r="QSP362" s="120"/>
      <c r="QSQ362" s="120"/>
      <c r="QSR362" s="120"/>
      <c r="QSS362" s="120"/>
      <c r="QST362" s="120"/>
      <c r="QSU362" s="120"/>
      <c r="QSV362" s="120"/>
      <c r="QSW362" s="120"/>
      <c r="QSX362" s="120"/>
      <c r="QSY362" s="120"/>
      <c r="QSZ362" s="120"/>
      <c r="QTA362" s="120"/>
      <c r="QTB362" s="120"/>
      <c r="QTC362" s="120"/>
      <c r="QTD362" s="120"/>
      <c r="QTE362" s="120"/>
      <c r="QTF362" s="120"/>
      <c r="QTG362" s="120"/>
      <c r="QTH362" s="120"/>
      <c r="QTI362" s="120"/>
      <c r="QTJ362" s="120"/>
      <c r="QTK362" s="120"/>
      <c r="QTL362" s="120"/>
      <c r="QTM362" s="120"/>
      <c r="QTN362" s="120"/>
      <c r="QTO362" s="120"/>
      <c r="QTP362" s="120"/>
      <c r="QTQ362" s="120"/>
      <c r="QTR362" s="120"/>
      <c r="QTS362" s="120"/>
      <c r="QTT362" s="120"/>
      <c r="QTU362" s="120"/>
      <c r="QTV362" s="120"/>
      <c r="QTW362" s="120"/>
      <c r="QTX362" s="120"/>
      <c r="QTY362" s="120"/>
      <c r="QTZ362" s="120"/>
      <c r="QUA362" s="120"/>
      <c r="QUB362" s="120"/>
      <c r="QUC362" s="120"/>
      <c r="QUD362" s="120"/>
      <c r="QUE362" s="120"/>
      <c r="QUF362" s="120"/>
      <c r="QUG362" s="120"/>
      <c r="QUH362" s="120"/>
      <c r="QUI362" s="120"/>
      <c r="QUJ362" s="120"/>
      <c r="QUK362" s="120"/>
      <c r="QUL362" s="120"/>
      <c r="QUM362" s="120"/>
      <c r="QUN362" s="120"/>
      <c r="QUO362" s="120"/>
      <c r="QUP362" s="120"/>
      <c r="QUQ362" s="120"/>
      <c r="QUR362" s="120"/>
      <c r="QUS362" s="120"/>
      <c r="QUT362" s="120"/>
      <c r="QUU362" s="120"/>
      <c r="QUV362" s="120"/>
      <c r="QUW362" s="120"/>
      <c r="QUX362" s="120"/>
      <c r="QUY362" s="120"/>
      <c r="QUZ362" s="120"/>
      <c r="QVA362" s="120"/>
      <c r="QVB362" s="120"/>
      <c r="QVC362" s="120"/>
      <c r="QVD362" s="120"/>
      <c r="QVE362" s="120"/>
      <c r="QVF362" s="120"/>
      <c r="QVG362" s="120"/>
      <c r="QVH362" s="120"/>
      <c r="QVI362" s="120"/>
      <c r="QVJ362" s="120"/>
      <c r="QVK362" s="120"/>
      <c r="QVL362" s="120"/>
      <c r="QVM362" s="120"/>
      <c r="QVN362" s="120"/>
      <c r="QVO362" s="120"/>
      <c r="QVP362" s="120"/>
      <c r="QVQ362" s="120"/>
      <c r="QVR362" s="120"/>
      <c r="QVS362" s="120"/>
      <c r="QVT362" s="120"/>
      <c r="QVU362" s="120"/>
      <c r="QVV362" s="120"/>
      <c r="QVW362" s="120"/>
      <c r="QVX362" s="120"/>
      <c r="QVY362" s="120"/>
      <c r="QVZ362" s="120"/>
      <c r="QWA362" s="120"/>
      <c r="QWB362" s="120"/>
      <c r="QWC362" s="120"/>
      <c r="QWD362" s="120"/>
      <c r="QWE362" s="120"/>
      <c r="QWF362" s="120"/>
      <c r="QWG362" s="120"/>
      <c r="QWH362" s="120"/>
      <c r="QWI362" s="120"/>
      <c r="QWJ362" s="120"/>
      <c r="QWK362" s="120"/>
      <c r="QWL362" s="120"/>
      <c r="QWM362" s="120"/>
      <c r="QWN362" s="120"/>
      <c r="QWO362" s="120"/>
      <c r="QWP362" s="120"/>
      <c r="QWQ362" s="120"/>
      <c r="QWR362" s="120"/>
      <c r="QWS362" s="120"/>
      <c r="QWT362" s="120"/>
      <c r="QWU362" s="120"/>
      <c r="QWV362" s="120"/>
      <c r="QWW362" s="120"/>
      <c r="QWX362" s="120"/>
      <c r="QWY362" s="120"/>
      <c r="QWZ362" s="120"/>
      <c r="QXA362" s="120"/>
      <c r="QXB362" s="120"/>
      <c r="QXC362" s="120"/>
      <c r="QXD362" s="120"/>
      <c r="QXE362" s="120"/>
      <c r="QXF362" s="120"/>
      <c r="QXG362" s="120"/>
      <c r="QXH362" s="120"/>
      <c r="QXI362" s="120"/>
      <c r="QXJ362" s="120"/>
      <c r="QXK362" s="120"/>
      <c r="QXL362" s="120"/>
      <c r="QXM362" s="120"/>
      <c r="QXN362" s="120"/>
      <c r="QXO362" s="120"/>
      <c r="QXP362" s="120"/>
      <c r="QXQ362" s="120"/>
      <c r="QXR362" s="120"/>
      <c r="QXS362" s="120"/>
      <c r="QXT362" s="120"/>
      <c r="QXU362" s="120"/>
      <c r="QXV362" s="120"/>
      <c r="QXW362" s="120"/>
      <c r="QXX362" s="120"/>
      <c r="QXY362" s="120"/>
      <c r="QXZ362" s="120"/>
      <c r="QYA362" s="120"/>
      <c r="QYB362" s="120"/>
      <c r="QYC362" s="120"/>
      <c r="QYD362" s="120"/>
      <c r="QYE362" s="120"/>
      <c r="QYF362" s="120"/>
      <c r="QYG362" s="120"/>
      <c r="QYH362" s="120"/>
      <c r="QYI362" s="120"/>
      <c r="QYJ362" s="120"/>
      <c r="QYK362" s="120"/>
      <c r="QYL362" s="120"/>
      <c r="QYM362" s="120"/>
      <c r="QYN362" s="120"/>
      <c r="QYO362" s="120"/>
      <c r="QYP362" s="120"/>
      <c r="QYQ362" s="120"/>
      <c r="QYR362" s="120"/>
      <c r="QYS362" s="120"/>
      <c r="QYT362" s="120"/>
      <c r="QYU362" s="120"/>
      <c r="QYV362" s="120"/>
      <c r="QYW362" s="120"/>
      <c r="QYX362" s="120"/>
      <c r="QYY362" s="120"/>
      <c r="QYZ362" s="120"/>
      <c r="QZA362" s="120"/>
      <c r="QZB362" s="120"/>
      <c r="QZC362" s="120"/>
      <c r="QZD362" s="120"/>
      <c r="QZE362" s="120"/>
      <c r="QZF362" s="120"/>
      <c r="QZG362" s="120"/>
      <c r="QZH362" s="120"/>
      <c r="QZI362" s="120"/>
      <c r="QZJ362" s="120"/>
      <c r="QZK362" s="120"/>
      <c r="QZL362" s="120"/>
      <c r="QZM362" s="120"/>
      <c r="QZN362" s="120"/>
      <c r="QZO362" s="120"/>
      <c r="QZP362" s="120"/>
      <c r="QZQ362" s="120"/>
      <c r="QZR362" s="120"/>
      <c r="QZS362" s="120"/>
      <c r="QZT362" s="120"/>
      <c r="QZU362" s="120"/>
      <c r="QZV362" s="120"/>
      <c r="QZW362" s="120"/>
      <c r="QZX362" s="120"/>
      <c r="QZY362" s="120"/>
      <c r="QZZ362" s="120"/>
      <c r="RAA362" s="120"/>
      <c r="RAB362" s="120"/>
      <c r="RAC362" s="120"/>
      <c r="RAD362" s="120"/>
      <c r="RAE362" s="120"/>
      <c r="RAF362" s="120"/>
      <c r="RAG362" s="120"/>
      <c r="RAH362" s="120"/>
      <c r="RAI362" s="120"/>
      <c r="RAJ362" s="120"/>
      <c r="RAK362" s="120"/>
      <c r="RAL362" s="120"/>
      <c r="RAM362" s="120"/>
      <c r="RAN362" s="120"/>
      <c r="RAO362" s="120"/>
      <c r="RAP362" s="120"/>
      <c r="RAQ362" s="120"/>
      <c r="RAR362" s="120"/>
      <c r="RAS362" s="120"/>
      <c r="RAT362" s="120"/>
      <c r="RAU362" s="120"/>
      <c r="RAV362" s="120"/>
      <c r="RAW362" s="120"/>
      <c r="RAX362" s="120"/>
      <c r="RAY362" s="120"/>
      <c r="RAZ362" s="120"/>
      <c r="RBA362" s="120"/>
      <c r="RBB362" s="120"/>
      <c r="RBC362" s="120"/>
      <c r="RBD362" s="120"/>
      <c r="RBE362" s="120"/>
      <c r="RBF362" s="120"/>
      <c r="RBG362" s="120"/>
      <c r="RBH362" s="120"/>
      <c r="RBI362" s="120"/>
      <c r="RBJ362" s="120"/>
      <c r="RBK362" s="120"/>
      <c r="RBL362" s="120"/>
      <c r="RBM362" s="120"/>
      <c r="RBN362" s="120"/>
      <c r="RBO362" s="120"/>
      <c r="RBP362" s="120"/>
      <c r="RBQ362" s="120"/>
      <c r="RBR362" s="120"/>
      <c r="RBS362" s="120"/>
      <c r="RBT362" s="120"/>
      <c r="RBU362" s="120"/>
      <c r="RBV362" s="120"/>
      <c r="RBW362" s="120"/>
      <c r="RBX362" s="120"/>
      <c r="RBY362" s="120"/>
      <c r="RBZ362" s="120"/>
      <c r="RCA362" s="120"/>
      <c r="RCB362" s="120"/>
      <c r="RCC362" s="120"/>
      <c r="RCD362" s="120"/>
      <c r="RCE362" s="120"/>
      <c r="RCF362" s="120"/>
      <c r="RCG362" s="120"/>
      <c r="RCH362" s="120"/>
      <c r="RCI362" s="120"/>
      <c r="RCJ362" s="120"/>
      <c r="RCK362" s="120"/>
      <c r="RCL362" s="120"/>
      <c r="RCM362" s="120"/>
      <c r="RCN362" s="120"/>
      <c r="RCO362" s="120"/>
      <c r="RCP362" s="120"/>
      <c r="RCQ362" s="120"/>
      <c r="RCR362" s="120"/>
      <c r="RCS362" s="120"/>
      <c r="RCT362" s="120"/>
      <c r="RCU362" s="120"/>
      <c r="RCV362" s="120"/>
      <c r="RCW362" s="120"/>
      <c r="RCX362" s="120"/>
      <c r="RCY362" s="120"/>
      <c r="RCZ362" s="120"/>
      <c r="RDA362" s="120"/>
      <c r="RDB362" s="120"/>
      <c r="RDC362" s="120"/>
      <c r="RDD362" s="120"/>
      <c r="RDE362" s="120"/>
      <c r="RDF362" s="120"/>
      <c r="RDG362" s="120"/>
      <c r="RDH362" s="120"/>
      <c r="RDI362" s="120"/>
      <c r="RDJ362" s="120"/>
      <c r="RDK362" s="120"/>
      <c r="RDL362" s="120"/>
      <c r="RDM362" s="120"/>
      <c r="RDN362" s="120"/>
      <c r="RDO362" s="120"/>
      <c r="RDP362" s="120"/>
      <c r="RDQ362" s="120"/>
      <c r="RDR362" s="120"/>
      <c r="RDS362" s="120"/>
      <c r="RDT362" s="120"/>
      <c r="RDU362" s="120"/>
      <c r="RDV362" s="120"/>
      <c r="RDW362" s="120"/>
      <c r="RDX362" s="120"/>
      <c r="RDY362" s="120"/>
      <c r="RDZ362" s="120"/>
      <c r="REA362" s="120"/>
      <c r="REB362" s="120"/>
      <c r="REC362" s="120"/>
      <c r="RED362" s="120"/>
      <c r="REE362" s="120"/>
      <c r="REF362" s="120"/>
      <c r="REG362" s="120"/>
      <c r="REH362" s="120"/>
      <c r="REI362" s="120"/>
      <c r="REJ362" s="120"/>
      <c r="REK362" s="120"/>
      <c r="REL362" s="120"/>
      <c r="REM362" s="120"/>
      <c r="REN362" s="120"/>
      <c r="REO362" s="120"/>
      <c r="REP362" s="120"/>
      <c r="REQ362" s="120"/>
      <c r="RER362" s="120"/>
      <c r="RES362" s="120"/>
      <c r="RET362" s="120"/>
      <c r="REU362" s="120"/>
      <c r="REV362" s="120"/>
      <c r="REW362" s="120"/>
      <c r="REX362" s="120"/>
      <c r="REY362" s="120"/>
      <c r="REZ362" s="120"/>
      <c r="RFA362" s="120"/>
      <c r="RFB362" s="120"/>
      <c r="RFC362" s="120"/>
      <c r="RFD362" s="120"/>
      <c r="RFE362" s="120"/>
      <c r="RFF362" s="120"/>
      <c r="RFG362" s="120"/>
      <c r="RFH362" s="120"/>
      <c r="RFI362" s="120"/>
      <c r="RFJ362" s="120"/>
      <c r="RFK362" s="120"/>
      <c r="RFL362" s="120"/>
      <c r="RFM362" s="120"/>
      <c r="RFN362" s="120"/>
      <c r="RFO362" s="120"/>
      <c r="RFP362" s="120"/>
      <c r="RFQ362" s="120"/>
      <c r="RFR362" s="120"/>
      <c r="RFS362" s="120"/>
      <c r="RFT362" s="120"/>
      <c r="RFU362" s="120"/>
      <c r="RFV362" s="120"/>
      <c r="RFW362" s="120"/>
      <c r="RFX362" s="120"/>
      <c r="RFY362" s="120"/>
      <c r="RFZ362" s="120"/>
      <c r="RGA362" s="120"/>
      <c r="RGB362" s="120"/>
      <c r="RGC362" s="120"/>
      <c r="RGD362" s="120"/>
      <c r="RGE362" s="120"/>
      <c r="RGF362" s="120"/>
      <c r="RGG362" s="120"/>
      <c r="RGH362" s="120"/>
      <c r="RGI362" s="120"/>
      <c r="RGJ362" s="120"/>
      <c r="RGK362" s="120"/>
      <c r="RGL362" s="120"/>
      <c r="RGM362" s="120"/>
      <c r="RGN362" s="120"/>
      <c r="RGO362" s="120"/>
      <c r="RGP362" s="120"/>
      <c r="RGQ362" s="120"/>
      <c r="RGR362" s="120"/>
      <c r="RGS362" s="120"/>
      <c r="RGT362" s="120"/>
      <c r="RGU362" s="120"/>
      <c r="RGV362" s="120"/>
      <c r="RGW362" s="120"/>
      <c r="RGX362" s="120"/>
      <c r="RGY362" s="120"/>
      <c r="RGZ362" s="120"/>
      <c r="RHA362" s="120"/>
      <c r="RHB362" s="120"/>
      <c r="RHC362" s="120"/>
      <c r="RHD362" s="120"/>
      <c r="RHE362" s="120"/>
      <c r="RHF362" s="120"/>
      <c r="RHG362" s="120"/>
      <c r="RHH362" s="120"/>
      <c r="RHI362" s="120"/>
      <c r="RHJ362" s="120"/>
      <c r="RHK362" s="120"/>
      <c r="RHL362" s="120"/>
      <c r="RHM362" s="120"/>
      <c r="RHN362" s="120"/>
      <c r="RHO362" s="120"/>
      <c r="RHP362" s="120"/>
      <c r="RHQ362" s="120"/>
      <c r="RHR362" s="120"/>
      <c r="RHS362" s="120"/>
      <c r="RHT362" s="120"/>
      <c r="RHU362" s="120"/>
      <c r="RHV362" s="120"/>
      <c r="RHW362" s="120"/>
      <c r="RHX362" s="120"/>
      <c r="RHY362" s="120"/>
      <c r="RHZ362" s="120"/>
      <c r="RIA362" s="120"/>
      <c r="RIB362" s="120"/>
      <c r="RIC362" s="120"/>
      <c r="RID362" s="120"/>
      <c r="RIE362" s="120"/>
      <c r="RIF362" s="120"/>
      <c r="RIG362" s="120"/>
      <c r="RIH362" s="120"/>
      <c r="RII362" s="120"/>
      <c r="RIJ362" s="120"/>
      <c r="RIK362" s="120"/>
      <c r="RIL362" s="120"/>
      <c r="RIM362" s="120"/>
      <c r="RIN362" s="120"/>
      <c r="RIO362" s="120"/>
      <c r="RIP362" s="120"/>
      <c r="RIQ362" s="120"/>
      <c r="RIR362" s="120"/>
      <c r="RIS362" s="120"/>
      <c r="RIT362" s="120"/>
      <c r="RIU362" s="120"/>
      <c r="RIV362" s="120"/>
      <c r="RIW362" s="120"/>
      <c r="RIX362" s="120"/>
      <c r="RIY362" s="120"/>
      <c r="RIZ362" s="120"/>
      <c r="RJA362" s="120"/>
      <c r="RJB362" s="120"/>
      <c r="RJC362" s="120"/>
      <c r="RJD362" s="120"/>
      <c r="RJE362" s="120"/>
      <c r="RJF362" s="120"/>
      <c r="RJG362" s="120"/>
      <c r="RJH362" s="120"/>
      <c r="RJI362" s="120"/>
      <c r="RJJ362" s="120"/>
      <c r="RJK362" s="120"/>
      <c r="RJL362" s="120"/>
      <c r="RJM362" s="120"/>
      <c r="RJN362" s="120"/>
      <c r="RJO362" s="120"/>
      <c r="RJP362" s="120"/>
      <c r="RJQ362" s="120"/>
      <c r="RJR362" s="120"/>
      <c r="RJS362" s="120"/>
      <c r="RJT362" s="120"/>
      <c r="RJU362" s="120"/>
      <c r="RJV362" s="120"/>
      <c r="RJW362" s="120"/>
      <c r="RJX362" s="120"/>
      <c r="RJY362" s="120"/>
      <c r="RJZ362" s="120"/>
      <c r="RKA362" s="120"/>
      <c r="RKB362" s="120"/>
      <c r="RKC362" s="120"/>
      <c r="RKD362" s="120"/>
      <c r="RKE362" s="120"/>
      <c r="RKF362" s="120"/>
      <c r="RKG362" s="120"/>
      <c r="RKH362" s="120"/>
      <c r="RKI362" s="120"/>
      <c r="RKJ362" s="120"/>
      <c r="RKK362" s="120"/>
      <c r="RKL362" s="120"/>
      <c r="RKM362" s="120"/>
      <c r="RKN362" s="120"/>
      <c r="RKO362" s="120"/>
      <c r="RKP362" s="120"/>
      <c r="RKQ362" s="120"/>
      <c r="RKR362" s="120"/>
      <c r="RKS362" s="120"/>
      <c r="RKT362" s="120"/>
      <c r="RKU362" s="120"/>
      <c r="RKV362" s="120"/>
      <c r="RKW362" s="120"/>
      <c r="RKX362" s="120"/>
      <c r="RKY362" s="120"/>
      <c r="RKZ362" s="120"/>
      <c r="RLA362" s="120"/>
      <c r="RLB362" s="120"/>
      <c r="RLC362" s="120"/>
      <c r="RLD362" s="120"/>
      <c r="RLE362" s="120"/>
      <c r="RLF362" s="120"/>
      <c r="RLG362" s="120"/>
      <c r="RLH362" s="120"/>
      <c r="RLI362" s="120"/>
      <c r="RLJ362" s="120"/>
      <c r="RLK362" s="120"/>
      <c r="RLL362" s="120"/>
      <c r="RLM362" s="120"/>
      <c r="RLN362" s="120"/>
      <c r="RLO362" s="120"/>
      <c r="RLP362" s="120"/>
      <c r="RLQ362" s="120"/>
      <c r="RLR362" s="120"/>
      <c r="RLS362" s="120"/>
      <c r="RLT362" s="120"/>
      <c r="RLU362" s="120"/>
      <c r="RLV362" s="120"/>
      <c r="RLW362" s="120"/>
      <c r="RLX362" s="120"/>
      <c r="RLY362" s="120"/>
      <c r="RLZ362" s="120"/>
      <c r="RMA362" s="120"/>
      <c r="RMB362" s="120"/>
      <c r="RMC362" s="120"/>
      <c r="RMD362" s="120"/>
      <c r="RME362" s="120"/>
      <c r="RMF362" s="120"/>
      <c r="RMG362" s="120"/>
      <c r="RMH362" s="120"/>
      <c r="RMI362" s="120"/>
      <c r="RMJ362" s="120"/>
      <c r="RMK362" s="120"/>
      <c r="RML362" s="120"/>
      <c r="RMM362" s="120"/>
      <c r="RMN362" s="120"/>
      <c r="RMO362" s="120"/>
      <c r="RMP362" s="120"/>
      <c r="RMQ362" s="120"/>
      <c r="RMR362" s="120"/>
      <c r="RMS362" s="120"/>
      <c r="RMT362" s="120"/>
      <c r="RMU362" s="120"/>
      <c r="RMV362" s="120"/>
      <c r="RMW362" s="120"/>
      <c r="RMX362" s="120"/>
      <c r="RMY362" s="120"/>
      <c r="RMZ362" s="120"/>
      <c r="RNA362" s="120"/>
      <c r="RNB362" s="120"/>
      <c r="RNC362" s="120"/>
      <c r="RND362" s="120"/>
      <c r="RNE362" s="120"/>
      <c r="RNF362" s="120"/>
      <c r="RNG362" s="120"/>
      <c r="RNH362" s="120"/>
      <c r="RNI362" s="120"/>
      <c r="RNJ362" s="120"/>
      <c r="RNK362" s="120"/>
      <c r="RNL362" s="120"/>
      <c r="RNM362" s="120"/>
      <c r="RNN362" s="120"/>
      <c r="RNO362" s="120"/>
      <c r="RNP362" s="120"/>
      <c r="RNQ362" s="120"/>
      <c r="RNR362" s="120"/>
      <c r="RNS362" s="120"/>
      <c r="RNT362" s="120"/>
      <c r="RNU362" s="120"/>
      <c r="RNV362" s="120"/>
      <c r="RNW362" s="120"/>
      <c r="RNX362" s="120"/>
      <c r="RNY362" s="120"/>
      <c r="RNZ362" s="120"/>
      <c r="ROA362" s="120"/>
      <c r="ROB362" s="120"/>
      <c r="ROC362" s="120"/>
      <c r="ROD362" s="120"/>
      <c r="ROE362" s="120"/>
      <c r="ROF362" s="120"/>
      <c r="ROG362" s="120"/>
      <c r="ROH362" s="120"/>
      <c r="ROI362" s="120"/>
      <c r="ROJ362" s="120"/>
      <c r="ROK362" s="120"/>
      <c r="ROL362" s="120"/>
      <c r="ROM362" s="120"/>
      <c r="RON362" s="120"/>
      <c r="ROO362" s="120"/>
      <c r="ROP362" s="120"/>
      <c r="ROQ362" s="120"/>
      <c r="ROR362" s="120"/>
      <c r="ROS362" s="120"/>
      <c r="ROT362" s="120"/>
      <c r="ROU362" s="120"/>
      <c r="ROV362" s="120"/>
      <c r="ROW362" s="120"/>
      <c r="ROX362" s="120"/>
      <c r="ROY362" s="120"/>
      <c r="ROZ362" s="120"/>
      <c r="RPA362" s="120"/>
      <c r="RPB362" s="120"/>
      <c r="RPC362" s="120"/>
      <c r="RPD362" s="120"/>
      <c r="RPE362" s="120"/>
      <c r="RPF362" s="120"/>
      <c r="RPG362" s="120"/>
      <c r="RPH362" s="120"/>
      <c r="RPI362" s="120"/>
      <c r="RPJ362" s="120"/>
      <c r="RPK362" s="120"/>
      <c r="RPL362" s="120"/>
      <c r="RPM362" s="120"/>
      <c r="RPN362" s="120"/>
      <c r="RPO362" s="120"/>
      <c r="RPP362" s="120"/>
      <c r="RPQ362" s="120"/>
      <c r="RPR362" s="120"/>
      <c r="RPS362" s="120"/>
      <c r="RPT362" s="120"/>
      <c r="RPU362" s="120"/>
      <c r="RPV362" s="120"/>
      <c r="RPW362" s="120"/>
      <c r="RPX362" s="120"/>
      <c r="RPY362" s="120"/>
      <c r="RPZ362" s="120"/>
      <c r="RQA362" s="120"/>
      <c r="RQB362" s="120"/>
      <c r="RQC362" s="120"/>
      <c r="RQD362" s="120"/>
      <c r="RQE362" s="120"/>
      <c r="RQF362" s="120"/>
      <c r="RQG362" s="120"/>
      <c r="RQH362" s="120"/>
      <c r="RQI362" s="120"/>
      <c r="RQJ362" s="120"/>
      <c r="RQK362" s="120"/>
      <c r="RQL362" s="120"/>
      <c r="RQM362" s="120"/>
      <c r="RQN362" s="120"/>
      <c r="RQO362" s="120"/>
      <c r="RQP362" s="120"/>
      <c r="RQQ362" s="120"/>
      <c r="RQR362" s="120"/>
      <c r="RQS362" s="120"/>
      <c r="RQT362" s="120"/>
      <c r="RQU362" s="120"/>
      <c r="RQV362" s="120"/>
      <c r="RQW362" s="120"/>
      <c r="RQX362" s="120"/>
      <c r="RQY362" s="120"/>
      <c r="RQZ362" s="120"/>
      <c r="RRA362" s="120"/>
      <c r="RRB362" s="120"/>
      <c r="RRC362" s="120"/>
      <c r="RRD362" s="120"/>
      <c r="RRE362" s="120"/>
      <c r="RRF362" s="120"/>
      <c r="RRG362" s="120"/>
      <c r="RRH362" s="120"/>
      <c r="RRI362" s="120"/>
      <c r="RRJ362" s="120"/>
      <c r="RRK362" s="120"/>
      <c r="RRL362" s="120"/>
      <c r="RRM362" s="120"/>
      <c r="RRN362" s="120"/>
      <c r="RRO362" s="120"/>
      <c r="RRP362" s="120"/>
      <c r="RRQ362" s="120"/>
      <c r="RRR362" s="120"/>
      <c r="RRS362" s="120"/>
      <c r="RRT362" s="120"/>
      <c r="RRU362" s="120"/>
      <c r="RRV362" s="120"/>
      <c r="RRW362" s="120"/>
      <c r="RRX362" s="120"/>
      <c r="RRY362" s="120"/>
      <c r="RRZ362" s="120"/>
      <c r="RSA362" s="120"/>
      <c r="RSB362" s="120"/>
      <c r="RSC362" s="120"/>
      <c r="RSD362" s="120"/>
      <c r="RSE362" s="120"/>
      <c r="RSF362" s="120"/>
      <c r="RSG362" s="120"/>
      <c r="RSH362" s="120"/>
      <c r="RSI362" s="120"/>
      <c r="RSJ362" s="120"/>
      <c r="RSK362" s="120"/>
      <c r="RSL362" s="120"/>
      <c r="RSM362" s="120"/>
      <c r="RSN362" s="120"/>
      <c r="RSO362" s="120"/>
      <c r="RSP362" s="120"/>
      <c r="RSQ362" s="120"/>
      <c r="RSR362" s="120"/>
      <c r="RSS362" s="120"/>
      <c r="RST362" s="120"/>
      <c r="RSU362" s="120"/>
      <c r="RSV362" s="120"/>
      <c r="RSW362" s="120"/>
      <c r="RSX362" s="120"/>
      <c r="RSY362" s="120"/>
      <c r="RSZ362" s="120"/>
      <c r="RTA362" s="120"/>
      <c r="RTB362" s="120"/>
      <c r="RTC362" s="120"/>
      <c r="RTD362" s="120"/>
      <c r="RTE362" s="120"/>
      <c r="RTF362" s="120"/>
      <c r="RTG362" s="120"/>
      <c r="RTH362" s="120"/>
      <c r="RTI362" s="120"/>
      <c r="RTJ362" s="120"/>
      <c r="RTK362" s="120"/>
      <c r="RTL362" s="120"/>
      <c r="RTM362" s="120"/>
      <c r="RTN362" s="120"/>
      <c r="RTO362" s="120"/>
      <c r="RTP362" s="120"/>
      <c r="RTQ362" s="120"/>
      <c r="RTR362" s="120"/>
      <c r="RTS362" s="120"/>
      <c r="RTT362" s="120"/>
      <c r="RTU362" s="120"/>
      <c r="RTV362" s="120"/>
      <c r="RTW362" s="120"/>
      <c r="RTX362" s="120"/>
      <c r="RTY362" s="120"/>
      <c r="RTZ362" s="120"/>
      <c r="RUA362" s="120"/>
      <c r="RUB362" s="120"/>
      <c r="RUC362" s="120"/>
      <c r="RUD362" s="120"/>
      <c r="RUE362" s="120"/>
      <c r="RUF362" s="120"/>
      <c r="RUG362" s="120"/>
      <c r="RUH362" s="120"/>
      <c r="RUI362" s="120"/>
      <c r="RUJ362" s="120"/>
      <c r="RUK362" s="120"/>
      <c r="RUL362" s="120"/>
      <c r="RUM362" s="120"/>
      <c r="RUN362" s="120"/>
      <c r="RUO362" s="120"/>
      <c r="RUP362" s="120"/>
      <c r="RUQ362" s="120"/>
      <c r="RUR362" s="120"/>
      <c r="RUS362" s="120"/>
      <c r="RUT362" s="120"/>
      <c r="RUU362" s="120"/>
      <c r="RUV362" s="120"/>
      <c r="RUW362" s="120"/>
      <c r="RUX362" s="120"/>
      <c r="RUY362" s="120"/>
      <c r="RUZ362" s="120"/>
      <c r="RVA362" s="120"/>
      <c r="RVB362" s="120"/>
      <c r="RVC362" s="120"/>
      <c r="RVD362" s="120"/>
      <c r="RVE362" s="120"/>
      <c r="RVF362" s="120"/>
      <c r="RVG362" s="120"/>
      <c r="RVH362" s="120"/>
      <c r="RVI362" s="120"/>
      <c r="RVJ362" s="120"/>
      <c r="RVK362" s="120"/>
      <c r="RVL362" s="120"/>
      <c r="RVM362" s="120"/>
      <c r="RVN362" s="120"/>
      <c r="RVO362" s="120"/>
      <c r="RVP362" s="120"/>
      <c r="RVQ362" s="120"/>
      <c r="RVR362" s="120"/>
      <c r="RVS362" s="120"/>
      <c r="RVT362" s="120"/>
      <c r="RVU362" s="120"/>
      <c r="RVV362" s="120"/>
      <c r="RVW362" s="120"/>
      <c r="RVX362" s="120"/>
      <c r="RVY362" s="120"/>
      <c r="RVZ362" s="120"/>
      <c r="RWA362" s="120"/>
      <c r="RWB362" s="120"/>
      <c r="RWC362" s="120"/>
      <c r="RWD362" s="120"/>
      <c r="RWE362" s="120"/>
      <c r="RWF362" s="120"/>
      <c r="RWG362" s="120"/>
      <c r="RWH362" s="120"/>
      <c r="RWI362" s="120"/>
      <c r="RWJ362" s="120"/>
      <c r="RWK362" s="120"/>
      <c r="RWL362" s="120"/>
      <c r="RWM362" s="120"/>
      <c r="RWN362" s="120"/>
      <c r="RWO362" s="120"/>
      <c r="RWP362" s="120"/>
      <c r="RWQ362" s="120"/>
      <c r="RWR362" s="120"/>
      <c r="RWS362" s="120"/>
      <c r="RWT362" s="120"/>
      <c r="RWU362" s="120"/>
      <c r="RWV362" s="120"/>
      <c r="RWW362" s="120"/>
      <c r="RWX362" s="120"/>
      <c r="RWY362" s="120"/>
      <c r="RWZ362" s="120"/>
      <c r="RXA362" s="120"/>
      <c r="RXB362" s="120"/>
      <c r="RXC362" s="120"/>
      <c r="RXD362" s="120"/>
      <c r="RXE362" s="120"/>
      <c r="RXF362" s="120"/>
      <c r="RXG362" s="120"/>
      <c r="RXH362" s="120"/>
      <c r="RXI362" s="120"/>
      <c r="RXJ362" s="120"/>
      <c r="RXK362" s="120"/>
      <c r="RXL362" s="120"/>
      <c r="RXM362" s="120"/>
      <c r="RXN362" s="120"/>
      <c r="RXO362" s="120"/>
      <c r="RXP362" s="120"/>
      <c r="RXQ362" s="120"/>
      <c r="RXR362" s="120"/>
      <c r="RXS362" s="120"/>
      <c r="RXT362" s="120"/>
      <c r="RXU362" s="120"/>
      <c r="RXV362" s="120"/>
      <c r="RXW362" s="120"/>
      <c r="RXX362" s="120"/>
      <c r="RXY362" s="120"/>
      <c r="RXZ362" s="120"/>
      <c r="RYA362" s="120"/>
      <c r="RYB362" s="120"/>
      <c r="RYC362" s="120"/>
      <c r="RYD362" s="120"/>
      <c r="RYE362" s="120"/>
      <c r="RYF362" s="120"/>
      <c r="RYG362" s="120"/>
      <c r="RYH362" s="120"/>
      <c r="RYI362" s="120"/>
      <c r="RYJ362" s="120"/>
      <c r="RYK362" s="120"/>
      <c r="RYL362" s="120"/>
      <c r="RYM362" s="120"/>
      <c r="RYN362" s="120"/>
      <c r="RYO362" s="120"/>
      <c r="RYP362" s="120"/>
      <c r="RYQ362" s="120"/>
      <c r="RYR362" s="120"/>
      <c r="RYS362" s="120"/>
      <c r="RYT362" s="120"/>
      <c r="RYU362" s="120"/>
      <c r="RYV362" s="120"/>
      <c r="RYW362" s="120"/>
      <c r="RYX362" s="120"/>
      <c r="RYY362" s="120"/>
      <c r="RYZ362" s="120"/>
      <c r="RZA362" s="120"/>
      <c r="RZB362" s="120"/>
      <c r="RZC362" s="120"/>
      <c r="RZD362" s="120"/>
      <c r="RZE362" s="120"/>
      <c r="RZF362" s="120"/>
      <c r="RZG362" s="120"/>
      <c r="RZH362" s="120"/>
      <c r="RZI362" s="120"/>
      <c r="RZJ362" s="120"/>
      <c r="RZK362" s="120"/>
      <c r="RZL362" s="120"/>
      <c r="RZM362" s="120"/>
      <c r="RZN362" s="120"/>
      <c r="RZO362" s="120"/>
      <c r="RZP362" s="120"/>
      <c r="RZQ362" s="120"/>
      <c r="RZR362" s="120"/>
      <c r="RZS362" s="120"/>
      <c r="RZT362" s="120"/>
      <c r="RZU362" s="120"/>
      <c r="RZV362" s="120"/>
      <c r="RZW362" s="120"/>
      <c r="RZX362" s="120"/>
      <c r="RZY362" s="120"/>
      <c r="RZZ362" s="120"/>
      <c r="SAA362" s="120"/>
      <c r="SAB362" s="120"/>
      <c r="SAC362" s="120"/>
      <c r="SAD362" s="120"/>
      <c r="SAE362" s="120"/>
      <c r="SAF362" s="120"/>
      <c r="SAG362" s="120"/>
      <c r="SAH362" s="120"/>
      <c r="SAI362" s="120"/>
      <c r="SAJ362" s="120"/>
      <c r="SAK362" s="120"/>
      <c r="SAL362" s="120"/>
      <c r="SAM362" s="120"/>
      <c r="SAN362" s="120"/>
      <c r="SAO362" s="120"/>
      <c r="SAP362" s="120"/>
      <c r="SAQ362" s="120"/>
      <c r="SAR362" s="120"/>
      <c r="SAS362" s="120"/>
      <c r="SAT362" s="120"/>
      <c r="SAU362" s="120"/>
      <c r="SAV362" s="120"/>
      <c r="SAW362" s="120"/>
      <c r="SAX362" s="120"/>
      <c r="SAY362" s="120"/>
      <c r="SAZ362" s="120"/>
      <c r="SBA362" s="120"/>
      <c r="SBB362" s="120"/>
      <c r="SBC362" s="120"/>
      <c r="SBD362" s="120"/>
      <c r="SBE362" s="120"/>
      <c r="SBF362" s="120"/>
      <c r="SBG362" s="120"/>
      <c r="SBH362" s="120"/>
      <c r="SBI362" s="120"/>
      <c r="SBJ362" s="120"/>
      <c r="SBK362" s="120"/>
      <c r="SBL362" s="120"/>
      <c r="SBM362" s="120"/>
      <c r="SBN362" s="120"/>
      <c r="SBO362" s="120"/>
      <c r="SBP362" s="120"/>
      <c r="SBQ362" s="120"/>
      <c r="SBR362" s="120"/>
      <c r="SBS362" s="120"/>
      <c r="SBT362" s="120"/>
      <c r="SBU362" s="120"/>
      <c r="SBV362" s="120"/>
      <c r="SBW362" s="120"/>
      <c r="SBX362" s="120"/>
      <c r="SBY362" s="120"/>
      <c r="SBZ362" s="120"/>
      <c r="SCA362" s="120"/>
      <c r="SCB362" s="120"/>
      <c r="SCC362" s="120"/>
      <c r="SCD362" s="120"/>
      <c r="SCE362" s="120"/>
      <c r="SCF362" s="120"/>
      <c r="SCG362" s="120"/>
      <c r="SCH362" s="120"/>
      <c r="SCI362" s="120"/>
      <c r="SCJ362" s="120"/>
      <c r="SCK362" s="120"/>
      <c r="SCL362" s="120"/>
      <c r="SCM362" s="120"/>
      <c r="SCN362" s="120"/>
      <c r="SCO362" s="120"/>
      <c r="SCP362" s="120"/>
      <c r="SCQ362" s="120"/>
      <c r="SCR362" s="120"/>
      <c r="SCS362" s="120"/>
      <c r="SCT362" s="120"/>
      <c r="SCU362" s="120"/>
      <c r="SCV362" s="120"/>
      <c r="SCW362" s="120"/>
      <c r="SCX362" s="120"/>
      <c r="SCY362" s="120"/>
      <c r="SCZ362" s="120"/>
      <c r="SDA362" s="120"/>
      <c r="SDB362" s="120"/>
      <c r="SDC362" s="120"/>
      <c r="SDD362" s="120"/>
      <c r="SDE362" s="120"/>
      <c r="SDF362" s="120"/>
      <c r="SDG362" s="120"/>
      <c r="SDH362" s="120"/>
      <c r="SDI362" s="120"/>
      <c r="SDJ362" s="120"/>
      <c r="SDK362" s="120"/>
      <c r="SDL362" s="120"/>
      <c r="SDM362" s="120"/>
      <c r="SDN362" s="120"/>
      <c r="SDO362" s="120"/>
      <c r="SDP362" s="120"/>
      <c r="SDQ362" s="120"/>
      <c r="SDR362" s="120"/>
      <c r="SDS362" s="120"/>
      <c r="SDT362" s="120"/>
      <c r="SDU362" s="120"/>
      <c r="SDV362" s="120"/>
      <c r="SDW362" s="120"/>
      <c r="SDX362" s="120"/>
      <c r="SDY362" s="120"/>
      <c r="SDZ362" s="120"/>
      <c r="SEA362" s="120"/>
      <c r="SEB362" s="120"/>
      <c r="SEC362" s="120"/>
      <c r="SED362" s="120"/>
      <c r="SEE362" s="120"/>
      <c r="SEF362" s="120"/>
      <c r="SEG362" s="120"/>
      <c r="SEH362" s="120"/>
      <c r="SEI362" s="120"/>
      <c r="SEJ362" s="120"/>
      <c r="SEK362" s="120"/>
      <c r="SEL362" s="120"/>
      <c r="SEM362" s="120"/>
      <c r="SEN362" s="120"/>
      <c r="SEO362" s="120"/>
      <c r="SEP362" s="120"/>
      <c r="SEQ362" s="120"/>
      <c r="SER362" s="120"/>
      <c r="SES362" s="120"/>
      <c r="SET362" s="120"/>
      <c r="SEU362" s="120"/>
      <c r="SEV362" s="120"/>
      <c r="SEW362" s="120"/>
      <c r="SEX362" s="120"/>
      <c r="SEY362" s="120"/>
      <c r="SEZ362" s="120"/>
      <c r="SFA362" s="120"/>
      <c r="SFB362" s="120"/>
      <c r="SFC362" s="120"/>
      <c r="SFD362" s="120"/>
      <c r="SFE362" s="120"/>
      <c r="SFF362" s="120"/>
      <c r="SFG362" s="120"/>
      <c r="SFH362" s="120"/>
      <c r="SFI362" s="120"/>
      <c r="SFJ362" s="120"/>
      <c r="SFK362" s="120"/>
      <c r="SFL362" s="120"/>
      <c r="SFM362" s="120"/>
      <c r="SFN362" s="120"/>
      <c r="SFO362" s="120"/>
      <c r="SFP362" s="120"/>
      <c r="SFQ362" s="120"/>
      <c r="SFR362" s="120"/>
      <c r="SFS362" s="120"/>
      <c r="SFT362" s="120"/>
      <c r="SFU362" s="120"/>
      <c r="SFV362" s="120"/>
      <c r="SFW362" s="120"/>
      <c r="SFX362" s="120"/>
      <c r="SFY362" s="120"/>
      <c r="SFZ362" s="120"/>
      <c r="SGA362" s="120"/>
      <c r="SGB362" s="120"/>
      <c r="SGC362" s="120"/>
      <c r="SGD362" s="120"/>
      <c r="SGE362" s="120"/>
      <c r="SGF362" s="120"/>
      <c r="SGG362" s="120"/>
      <c r="SGH362" s="120"/>
      <c r="SGI362" s="120"/>
      <c r="SGJ362" s="120"/>
      <c r="SGK362" s="120"/>
      <c r="SGL362" s="120"/>
      <c r="SGM362" s="120"/>
      <c r="SGN362" s="120"/>
      <c r="SGO362" s="120"/>
      <c r="SGP362" s="120"/>
      <c r="SGQ362" s="120"/>
      <c r="SGR362" s="120"/>
      <c r="SGS362" s="120"/>
      <c r="SGT362" s="120"/>
      <c r="SGU362" s="120"/>
      <c r="SGV362" s="120"/>
      <c r="SGW362" s="120"/>
      <c r="SGX362" s="120"/>
      <c r="SGY362" s="120"/>
      <c r="SGZ362" s="120"/>
      <c r="SHA362" s="120"/>
      <c r="SHB362" s="120"/>
      <c r="SHC362" s="120"/>
      <c r="SHD362" s="120"/>
      <c r="SHE362" s="120"/>
      <c r="SHF362" s="120"/>
      <c r="SHG362" s="120"/>
      <c r="SHH362" s="120"/>
      <c r="SHI362" s="120"/>
      <c r="SHJ362" s="120"/>
      <c r="SHK362" s="120"/>
      <c r="SHL362" s="120"/>
      <c r="SHM362" s="120"/>
      <c r="SHN362" s="120"/>
      <c r="SHO362" s="120"/>
      <c r="SHP362" s="120"/>
      <c r="SHQ362" s="120"/>
      <c r="SHR362" s="120"/>
      <c r="SHS362" s="120"/>
      <c r="SHT362" s="120"/>
      <c r="SHU362" s="120"/>
      <c r="SHV362" s="120"/>
      <c r="SHW362" s="120"/>
      <c r="SHX362" s="120"/>
      <c r="SHY362" s="120"/>
      <c r="SHZ362" s="120"/>
      <c r="SIA362" s="120"/>
      <c r="SIB362" s="120"/>
      <c r="SIC362" s="120"/>
      <c r="SID362" s="120"/>
      <c r="SIE362" s="120"/>
      <c r="SIF362" s="120"/>
      <c r="SIG362" s="120"/>
      <c r="SIH362" s="120"/>
      <c r="SII362" s="120"/>
      <c r="SIJ362" s="120"/>
      <c r="SIK362" s="120"/>
      <c r="SIL362" s="120"/>
      <c r="SIM362" s="120"/>
      <c r="SIN362" s="120"/>
      <c r="SIO362" s="120"/>
      <c r="SIP362" s="120"/>
      <c r="SIQ362" s="120"/>
      <c r="SIR362" s="120"/>
      <c r="SIS362" s="120"/>
      <c r="SIT362" s="120"/>
      <c r="SIU362" s="120"/>
      <c r="SIV362" s="120"/>
      <c r="SIW362" s="120"/>
      <c r="SIX362" s="120"/>
      <c r="SIY362" s="120"/>
      <c r="SIZ362" s="120"/>
      <c r="SJA362" s="120"/>
      <c r="SJB362" s="120"/>
      <c r="SJC362" s="120"/>
      <c r="SJD362" s="120"/>
      <c r="SJE362" s="120"/>
      <c r="SJF362" s="120"/>
      <c r="SJG362" s="120"/>
      <c r="SJH362" s="120"/>
      <c r="SJI362" s="120"/>
      <c r="SJJ362" s="120"/>
      <c r="SJK362" s="120"/>
      <c r="SJL362" s="120"/>
      <c r="SJM362" s="120"/>
      <c r="SJN362" s="120"/>
      <c r="SJO362" s="120"/>
      <c r="SJP362" s="120"/>
      <c r="SJQ362" s="120"/>
      <c r="SJR362" s="120"/>
      <c r="SJS362" s="120"/>
      <c r="SJT362" s="120"/>
      <c r="SJU362" s="120"/>
      <c r="SJV362" s="120"/>
      <c r="SJW362" s="120"/>
      <c r="SJX362" s="120"/>
      <c r="SJY362" s="120"/>
      <c r="SJZ362" s="120"/>
      <c r="SKA362" s="120"/>
      <c r="SKB362" s="120"/>
      <c r="SKC362" s="120"/>
      <c r="SKD362" s="120"/>
      <c r="SKE362" s="120"/>
      <c r="SKF362" s="120"/>
      <c r="SKG362" s="120"/>
      <c r="SKH362" s="120"/>
      <c r="SKI362" s="120"/>
      <c r="SKJ362" s="120"/>
      <c r="SKK362" s="120"/>
      <c r="SKL362" s="120"/>
      <c r="SKM362" s="120"/>
      <c r="SKN362" s="120"/>
      <c r="SKO362" s="120"/>
      <c r="SKP362" s="120"/>
      <c r="SKQ362" s="120"/>
      <c r="SKR362" s="120"/>
      <c r="SKS362" s="120"/>
      <c r="SKT362" s="120"/>
      <c r="SKU362" s="120"/>
      <c r="SKV362" s="120"/>
      <c r="SKW362" s="120"/>
      <c r="SKX362" s="120"/>
      <c r="SKY362" s="120"/>
      <c r="SKZ362" s="120"/>
      <c r="SLA362" s="120"/>
      <c r="SLB362" s="120"/>
      <c r="SLC362" s="120"/>
      <c r="SLD362" s="120"/>
      <c r="SLE362" s="120"/>
      <c r="SLF362" s="120"/>
      <c r="SLG362" s="120"/>
      <c r="SLH362" s="120"/>
      <c r="SLI362" s="120"/>
      <c r="SLJ362" s="120"/>
      <c r="SLK362" s="120"/>
      <c r="SLL362" s="120"/>
      <c r="SLM362" s="120"/>
      <c r="SLN362" s="120"/>
      <c r="SLO362" s="120"/>
      <c r="SLP362" s="120"/>
      <c r="SLQ362" s="120"/>
      <c r="SLR362" s="120"/>
      <c r="SLS362" s="120"/>
      <c r="SLT362" s="120"/>
      <c r="SLU362" s="120"/>
      <c r="SLV362" s="120"/>
      <c r="SLW362" s="120"/>
      <c r="SLX362" s="120"/>
      <c r="SLY362" s="120"/>
      <c r="SLZ362" s="120"/>
      <c r="SMA362" s="120"/>
      <c r="SMB362" s="120"/>
      <c r="SMC362" s="120"/>
      <c r="SMD362" s="120"/>
      <c r="SME362" s="120"/>
      <c r="SMF362" s="120"/>
      <c r="SMG362" s="120"/>
      <c r="SMH362" s="120"/>
      <c r="SMI362" s="120"/>
      <c r="SMJ362" s="120"/>
      <c r="SMK362" s="120"/>
      <c r="SML362" s="120"/>
      <c r="SMM362" s="120"/>
      <c r="SMN362" s="120"/>
      <c r="SMO362" s="120"/>
      <c r="SMP362" s="120"/>
      <c r="SMQ362" s="120"/>
      <c r="SMR362" s="120"/>
      <c r="SMS362" s="120"/>
      <c r="SMT362" s="120"/>
      <c r="SMU362" s="120"/>
      <c r="SMV362" s="120"/>
      <c r="SMW362" s="120"/>
      <c r="SMX362" s="120"/>
      <c r="SMY362" s="120"/>
      <c r="SMZ362" s="120"/>
      <c r="SNA362" s="120"/>
      <c r="SNB362" s="120"/>
      <c r="SNC362" s="120"/>
      <c r="SND362" s="120"/>
      <c r="SNE362" s="120"/>
      <c r="SNF362" s="120"/>
      <c r="SNG362" s="120"/>
      <c r="SNH362" s="120"/>
      <c r="SNI362" s="120"/>
      <c r="SNJ362" s="120"/>
      <c r="SNK362" s="120"/>
      <c r="SNL362" s="120"/>
      <c r="SNM362" s="120"/>
      <c r="SNN362" s="120"/>
      <c r="SNO362" s="120"/>
      <c r="SNP362" s="120"/>
      <c r="SNQ362" s="120"/>
      <c r="SNR362" s="120"/>
      <c r="SNS362" s="120"/>
      <c r="SNT362" s="120"/>
      <c r="SNU362" s="120"/>
      <c r="SNV362" s="120"/>
      <c r="SNW362" s="120"/>
      <c r="SNX362" s="120"/>
      <c r="SNY362" s="120"/>
      <c r="SNZ362" s="120"/>
      <c r="SOA362" s="120"/>
      <c r="SOB362" s="120"/>
      <c r="SOC362" s="120"/>
      <c r="SOD362" s="120"/>
      <c r="SOE362" s="120"/>
      <c r="SOF362" s="120"/>
      <c r="SOG362" s="120"/>
      <c r="SOH362" s="120"/>
      <c r="SOI362" s="120"/>
      <c r="SOJ362" s="120"/>
      <c r="SOK362" s="120"/>
      <c r="SOL362" s="120"/>
      <c r="SOM362" s="120"/>
      <c r="SON362" s="120"/>
      <c r="SOO362" s="120"/>
      <c r="SOP362" s="120"/>
      <c r="SOQ362" s="120"/>
      <c r="SOR362" s="120"/>
      <c r="SOS362" s="120"/>
      <c r="SOT362" s="120"/>
      <c r="SOU362" s="120"/>
      <c r="SOV362" s="120"/>
      <c r="SOW362" s="120"/>
      <c r="SOX362" s="120"/>
      <c r="SOY362" s="120"/>
      <c r="SOZ362" s="120"/>
      <c r="SPA362" s="120"/>
      <c r="SPB362" s="120"/>
      <c r="SPC362" s="120"/>
      <c r="SPD362" s="120"/>
      <c r="SPE362" s="120"/>
      <c r="SPF362" s="120"/>
      <c r="SPG362" s="120"/>
      <c r="SPH362" s="120"/>
      <c r="SPI362" s="120"/>
      <c r="SPJ362" s="120"/>
      <c r="SPK362" s="120"/>
      <c r="SPL362" s="120"/>
      <c r="SPM362" s="120"/>
      <c r="SPN362" s="120"/>
      <c r="SPO362" s="120"/>
      <c r="SPP362" s="120"/>
      <c r="SPQ362" s="120"/>
      <c r="SPR362" s="120"/>
      <c r="SPS362" s="120"/>
      <c r="SPT362" s="120"/>
      <c r="SPU362" s="120"/>
      <c r="SPV362" s="120"/>
      <c r="SPW362" s="120"/>
      <c r="SPX362" s="120"/>
      <c r="SPY362" s="120"/>
      <c r="SPZ362" s="120"/>
      <c r="SQA362" s="120"/>
      <c r="SQB362" s="120"/>
      <c r="SQC362" s="120"/>
      <c r="SQD362" s="120"/>
      <c r="SQE362" s="120"/>
      <c r="SQF362" s="120"/>
      <c r="SQG362" s="120"/>
      <c r="SQH362" s="120"/>
      <c r="SQI362" s="120"/>
      <c r="SQJ362" s="120"/>
      <c r="SQK362" s="120"/>
      <c r="SQL362" s="120"/>
      <c r="SQM362" s="120"/>
      <c r="SQN362" s="120"/>
      <c r="SQO362" s="120"/>
      <c r="SQP362" s="120"/>
      <c r="SQQ362" s="120"/>
      <c r="SQR362" s="120"/>
      <c r="SQS362" s="120"/>
      <c r="SQT362" s="120"/>
      <c r="SQU362" s="120"/>
      <c r="SQV362" s="120"/>
      <c r="SQW362" s="120"/>
      <c r="SQX362" s="120"/>
      <c r="SQY362" s="120"/>
      <c r="SQZ362" s="120"/>
      <c r="SRA362" s="120"/>
      <c r="SRB362" s="120"/>
      <c r="SRC362" s="120"/>
      <c r="SRD362" s="120"/>
      <c r="SRE362" s="120"/>
      <c r="SRF362" s="120"/>
      <c r="SRG362" s="120"/>
      <c r="SRH362" s="120"/>
      <c r="SRI362" s="120"/>
      <c r="SRJ362" s="120"/>
      <c r="SRK362" s="120"/>
      <c r="SRL362" s="120"/>
      <c r="SRM362" s="120"/>
      <c r="SRN362" s="120"/>
      <c r="SRO362" s="120"/>
      <c r="SRP362" s="120"/>
      <c r="SRQ362" s="120"/>
      <c r="SRR362" s="120"/>
      <c r="SRS362" s="120"/>
      <c r="SRT362" s="120"/>
      <c r="SRU362" s="120"/>
      <c r="SRV362" s="120"/>
      <c r="SRW362" s="120"/>
      <c r="SRX362" s="120"/>
      <c r="SRY362" s="120"/>
      <c r="SRZ362" s="120"/>
      <c r="SSA362" s="120"/>
      <c r="SSB362" s="120"/>
      <c r="SSC362" s="120"/>
      <c r="SSD362" s="120"/>
      <c r="SSE362" s="120"/>
      <c r="SSF362" s="120"/>
      <c r="SSG362" s="120"/>
      <c r="SSH362" s="120"/>
      <c r="SSI362" s="120"/>
      <c r="SSJ362" s="120"/>
      <c r="SSK362" s="120"/>
      <c r="SSL362" s="120"/>
      <c r="SSM362" s="120"/>
      <c r="SSN362" s="120"/>
      <c r="SSO362" s="120"/>
      <c r="SSP362" s="120"/>
      <c r="SSQ362" s="120"/>
      <c r="SSR362" s="120"/>
      <c r="SSS362" s="120"/>
      <c r="SST362" s="120"/>
      <c r="SSU362" s="120"/>
      <c r="SSV362" s="120"/>
      <c r="SSW362" s="120"/>
      <c r="SSX362" s="120"/>
      <c r="SSY362" s="120"/>
      <c r="SSZ362" s="120"/>
      <c r="STA362" s="120"/>
      <c r="STB362" s="120"/>
      <c r="STC362" s="120"/>
      <c r="STD362" s="120"/>
      <c r="STE362" s="120"/>
      <c r="STF362" s="120"/>
      <c r="STG362" s="120"/>
      <c r="STH362" s="120"/>
      <c r="STI362" s="120"/>
      <c r="STJ362" s="120"/>
      <c r="STK362" s="120"/>
      <c r="STL362" s="120"/>
      <c r="STM362" s="120"/>
      <c r="STN362" s="120"/>
      <c r="STO362" s="120"/>
      <c r="STP362" s="120"/>
      <c r="STQ362" s="120"/>
      <c r="STR362" s="120"/>
      <c r="STS362" s="120"/>
      <c r="STT362" s="120"/>
      <c r="STU362" s="120"/>
      <c r="STV362" s="120"/>
      <c r="STW362" s="120"/>
      <c r="STX362" s="120"/>
      <c r="STY362" s="120"/>
      <c r="STZ362" s="120"/>
      <c r="SUA362" s="120"/>
      <c r="SUB362" s="120"/>
      <c r="SUC362" s="120"/>
      <c r="SUD362" s="120"/>
      <c r="SUE362" s="120"/>
      <c r="SUF362" s="120"/>
      <c r="SUG362" s="120"/>
      <c r="SUH362" s="120"/>
      <c r="SUI362" s="120"/>
      <c r="SUJ362" s="120"/>
      <c r="SUK362" s="120"/>
      <c r="SUL362" s="120"/>
      <c r="SUM362" s="120"/>
      <c r="SUN362" s="120"/>
      <c r="SUO362" s="120"/>
      <c r="SUP362" s="120"/>
      <c r="SUQ362" s="120"/>
      <c r="SUR362" s="120"/>
      <c r="SUS362" s="120"/>
      <c r="SUT362" s="120"/>
      <c r="SUU362" s="120"/>
      <c r="SUV362" s="120"/>
      <c r="SUW362" s="120"/>
      <c r="SUX362" s="120"/>
      <c r="SUY362" s="120"/>
      <c r="SUZ362" s="120"/>
      <c r="SVA362" s="120"/>
      <c r="SVB362" s="120"/>
      <c r="SVC362" s="120"/>
      <c r="SVD362" s="120"/>
      <c r="SVE362" s="120"/>
      <c r="SVF362" s="120"/>
      <c r="SVG362" s="120"/>
      <c r="SVH362" s="120"/>
      <c r="SVI362" s="120"/>
      <c r="SVJ362" s="120"/>
      <c r="SVK362" s="120"/>
      <c r="SVL362" s="120"/>
      <c r="SVM362" s="120"/>
      <c r="SVN362" s="120"/>
      <c r="SVO362" s="120"/>
      <c r="SVP362" s="120"/>
      <c r="SVQ362" s="120"/>
      <c r="SVR362" s="120"/>
      <c r="SVS362" s="120"/>
      <c r="SVT362" s="120"/>
      <c r="SVU362" s="120"/>
      <c r="SVV362" s="120"/>
      <c r="SVW362" s="120"/>
      <c r="SVX362" s="120"/>
      <c r="SVY362" s="120"/>
      <c r="SVZ362" s="120"/>
      <c r="SWA362" s="120"/>
      <c r="SWB362" s="120"/>
      <c r="SWC362" s="120"/>
      <c r="SWD362" s="120"/>
      <c r="SWE362" s="120"/>
      <c r="SWF362" s="120"/>
      <c r="SWG362" s="120"/>
      <c r="SWH362" s="120"/>
      <c r="SWI362" s="120"/>
      <c r="SWJ362" s="120"/>
      <c r="SWK362" s="120"/>
      <c r="SWL362" s="120"/>
      <c r="SWM362" s="120"/>
      <c r="SWN362" s="120"/>
      <c r="SWO362" s="120"/>
      <c r="SWP362" s="120"/>
      <c r="SWQ362" s="120"/>
      <c r="SWR362" s="120"/>
      <c r="SWS362" s="120"/>
      <c r="SWT362" s="120"/>
      <c r="SWU362" s="120"/>
      <c r="SWV362" s="120"/>
      <c r="SWW362" s="120"/>
      <c r="SWX362" s="120"/>
      <c r="SWY362" s="120"/>
      <c r="SWZ362" s="120"/>
      <c r="SXA362" s="120"/>
      <c r="SXB362" s="120"/>
      <c r="SXC362" s="120"/>
      <c r="SXD362" s="120"/>
      <c r="SXE362" s="120"/>
      <c r="SXF362" s="120"/>
      <c r="SXG362" s="120"/>
      <c r="SXH362" s="120"/>
      <c r="SXI362" s="120"/>
      <c r="SXJ362" s="120"/>
      <c r="SXK362" s="120"/>
      <c r="SXL362" s="120"/>
      <c r="SXM362" s="120"/>
      <c r="SXN362" s="120"/>
      <c r="SXO362" s="120"/>
      <c r="SXP362" s="120"/>
      <c r="SXQ362" s="120"/>
      <c r="SXR362" s="120"/>
      <c r="SXS362" s="120"/>
      <c r="SXT362" s="120"/>
      <c r="SXU362" s="120"/>
      <c r="SXV362" s="120"/>
      <c r="SXW362" s="120"/>
      <c r="SXX362" s="120"/>
      <c r="SXY362" s="120"/>
      <c r="SXZ362" s="120"/>
      <c r="SYA362" s="120"/>
      <c r="SYB362" s="120"/>
      <c r="SYC362" s="120"/>
      <c r="SYD362" s="120"/>
      <c r="SYE362" s="120"/>
      <c r="SYF362" s="120"/>
      <c r="SYG362" s="120"/>
      <c r="SYH362" s="120"/>
      <c r="SYI362" s="120"/>
      <c r="SYJ362" s="120"/>
      <c r="SYK362" s="120"/>
      <c r="SYL362" s="120"/>
      <c r="SYM362" s="120"/>
      <c r="SYN362" s="120"/>
      <c r="SYO362" s="120"/>
      <c r="SYP362" s="120"/>
      <c r="SYQ362" s="120"/>
      <c r="SYR362" s="120"/>
      <c r="SYS362" s="120"/>
      <c r="SYT362" s="120"/>
      <c r="SYU362" s="120"/>
      <c r="SYV362" s="120"/>
      <c r="SYW362" s="120"/>
      <c r="SYX362" s="120"/>
      <c r="SYY362" s="120"/>
      <c r="SYZ362" s="120"/>
      <c r="SZA362" s="120"/>
      <c r="SZB362" s="120"/>
      <c r="SZC362" s="120"/>
      <c r="SZD362" s="120"/>
      <c r="SZE362" s="120"/>
      <c r="SZF362" s="120"/>
      <c r="SZG362" s="120"/>
      <c r="SZH362" s="120"/>
      <c r="SZI362" s="120"/>
      <c r="SZJ362" s="120"/>
      <c r="SZK362" s="120"/>
      <c r="SZL362" s="120"/>
      <c r="SZM362" s="120"/>
      <c r="SZN362" s="120"/>
      <c r="SZO362" s="120"/>
      <c r="SZP362" s="120"/>
      <c r="SZQ362" s="120"/>
      <c r="SZR362" s="120"/>
      <c r="SZS362" s="120"/>
      <c r="SZT362" s="120"/>
      <c r="SZU362" s="120"/>
      <c r="SZV362" s="120"/>
      <c r="SZW362" s="120"/>
      <c r="SZX362" s="120"/>
      <c r="SZY362" s="120"/>
      <c r="SZZ362" s="120"/>
      <c r="TAA362" s="120"/>
      <c r="TAB362" s="120"/>
      <c r="TAC362" s="120"/>
      <c r="TAD362" s="120"/>
      <c r="TAE362" s="120"/>
      <c r="TAF362" s="120"/>
      <c r="TAG362" s="120"/>
      <c r="TAH362" s="120"/>
      <c r="TAI362" s="120"/>
      <c r="TAJ362" s="120"/>
      <c r="TAK362" s="120"/>
      <c r="TAL362" s="120"/>
      <c r="TAM362" s="120"/>
      <c r="TAN362" s="120"/>
      <c r="TAO362" s="120"/>
      <c r="TAP362" s="120"/>
      <c r="TAQ362" s="120"/>
      <c r="TAR362" s="120"/>
      <c r="TAS362" s="120"/>
      <c r="TAT362" s="120"/>
      <c r="TAU362" s="120"/>
      <c r="TAV362" s="120"/>
      <c r="TAW362" s="120"/>
      <c r="TAX362" s="120"/>
      <c r="TAY362" s="120"/>
      <c r="TAZ362" s="120"/>
      <c r="TBA362" s="120"/>
      <c r="TBB362" s="120"/>
      <c r="TBC362" s="120"/>
      <c r="TBD362" s="120"/>
      <c r="TBE362" s="120"/>
      <c r="TBF362" s="120"/>
      <c r="TBG362" s="120"/>
      <c r="TBH362" s="120"/>
      <c r="TBI362" s="120"/>
      <c r="TBJ362" s="120"/>
      <c r="TBK362" s="120"/>
      <c r="TBL362" s="120"/>
      <c r="TBM362" s="120"/>
      <c r="TBN362" s="120"/>
      <c r="TBO362" s="120"/>
      <c r="TBP362" s="120"/>
      <c r="TBQ362" s="120"/>
      <c r="TBR362" s="120"/>
      <c r="TBS362" s="120"/>
      <c r="TBT362" s="120"/>
      <c r="TBU362" s="120"/>
      <c r="TBV362" s="120"/>
      <c r="TBW362" s="120"/>
      <c r="TBX362" s="120"/>
      <c r="TBY362" s="120"/>
      <c r="TBZ362" s="120"/>
      <c r="TCA362" s="120"/>
      <c r="TCB362" s="120"/>
      <c r="TCC362" s="120"/>
      <c r="TCD362" s="120"/>
      <c r="TCE362" s="120"/>
      <c r="TCF362" s="120"/>
      <c r="TCG362" s="120"/>
      <c r="TCH362" s="120"/>
      <c r="TCI362" s="120"/>
      <c r="TCJ362" s="120"/>
      <c r="TCK362" s="120"/>
      <c r="TCL362" s="120"/>
      <c r="TCM362" s="120"/>
      <c r="TCN362" s="120"/>
      <c r="TCO362" s="120"/>
      <c r="TCP362" s="120"/>
      <c r="TCQ362" s="120"/>
      <c r="TCR362" s="120"/>
      <c r="TCS362" s="120"/>
      <c r="TCT362" s="120"/>
      <c r="TCU362" s="120"/>
      <c r="TCV362" s="120"/>
      <c r="TCW362" s="120"/>
      <c r="TCX362" s="120"/>
      <c r="TCY362" s="120"/>
      <c r="TCZ362" s="120"/>
      <c r="TDA362" s="120"/>
      <c r="TDB362" s="120"/>
      <c r="TDC362" s="120"/>
      <c r="TDD362" s="120"/>
      <c r="TDE362" s="120"/>
      <c r="TDF362" s="120"/>
      <c r="TDG362" s="120"/>
      <c r="TDH362" s="120"/>
      <c r="TDI362" s="120"/>
      <c r="TDJ362" s="120"/>
      <c r="TDK362" s="120"/>
      <c r="TDL362" s="120"/>
      <c r="TDM362" s="120"/>
      <c r="TDN362" s="120"/>
      <c r="TDO362" s="120"/>
      <c r="TDP362" s="120"/>
      <c r="TDQ362" s="120"/>
      <c r="TDR362" s="120"/>
      <c r="TDS362" s="120"/>
      <c r="TDT362" s="120"/>
      <c r="TDU362" s="120"/>
      <c r="TDV362" s="120"/>
      <c r="TDW362" s="120"/>
      <c r="TDX362" s="120"/>
      <c r="TDY362" s="120"/>
      <c r="TDZ362" s="120"/>
      <c r="TEA362" s="120"/>
      <c r="TEB362" s="120"/>
      <c r="TEC362" s="120"/>
      <c r="TED362" s="120"/>
      <c r="TEE362" s="120"/>
      <c r="TEF362" s="120"/>
      <c r="TEG362" s="120"/>
      <c r="TEH362" s="120"/>
      <c r="TEI362" s="120"/>
      <c r="TEJ362" s="120"/>
      <c r="TEK362" s="120"/>
      <c r="TEL362" s="120"/>
      <c r="TEM362" s="120"/>
      <c r="TEN362" s="120"/>
      <c r="TEO362" s="120"/>
      <c r="TEP362" s="120"/>
      <c r="TEQ362" s="120"/>
      <c r="TER362" s="120"/>
      <c r="TES362" s="120"/>
      <c r="TET362" s="120"/>
      <c r="TEU362" s="120"/>
      <c r="TEV362" s="120"/>
      <c r="TEW362" s="120"/>
      <c r="TEX362" s="120"/>
      <c r="TEY362" s="120"/>
      <c r="TEZ362" s="120"/>
      <c r="TFA362" s="120"/>
      <c r="TFB362" s="120"/>
      <c r="TFC362" s="120"/>
      <c r="TFD362" s="120"/>
      <c r="TFE362" s="120"/>
      <c r="TFF362" s="120"/>
      <c r="TFG362" s="120"/>
      <c r="TFH362" s="120"/>
      <c r="TFI362" s="120"/>
      <c r="TFJ362" s="120"/>
      <c r="TFK362" s="120"/>
      <c r="TFL362" s="120"/>
      <c r="TFM362" s="120"/>
      <c r="TFN362" s="120"/>
      <c r="TFO362" s="120"/>
      <c r="TFP362" s="120"/>
      <c r="TFQ362" s="120"/>
      <c r="TFR362" s="120"/>
      <c r="TFS362" s="120"/>
      <c r="TFT362" s="120"/>
      <c r="TFU362" s="120"/>
      <c r="TFV362" s="120"/>
      <c r="TFW362" s="120"/>
      <c r="TFX362" s="120"/>
      <c r="TFY362" s="120"/>
      <c r="TFZ362" s="120"/>
      <c r="TGA362" s="120"/>
      <c r="TGB362" s="120"/>
      <c r="TGC362" s="120"/>
      <c r="TGD362" s="120"/>
      <c r="TGE362" s="120"/>
      <c r="TGF362" s="120"/>
      <c r="TGG362" s="120"/>
      <c r="TGH362" s="120"/>
      <c r="TGI362" s="120"/>
      <c r="TGJ362" s="120"/>
      <c r="TGK362" s="120"/>
      <c r="TGL362" s="120"/>
      <c r="TGM362" s="120"/>
      <c r="TGN362" s="120"/>
      <c r="TGO362" s="120"/>
      <c r="TGP362" s="120"/>
      <c r="TGQ362" s="120"/>
      <c r="TGR362" s="120"/>
      <c r="TGS362" s="120"/>
      <c r="TGT362" s="120"/>
      <c r="TGU362" s="120"/>
      <c r="TGV362" s="120"/>
      <c r="TGW362" s="120"/>
      <c r="TGX362" s="120"/>
      <c r="TGY362" s="120"/>
      <c r="TGZ362" s="120"/>
      <c r="THA362" s="120"/>
      <c r="THB362" s="120"/>
      <c r="THC362" s="120"/>
      <c r="THD362" s="120"/>
      <c r="THE362" s="120"/>
      <c r="THF362" s="120"/>
      <c r="THG362" s="120"/>
      <c r="THH362" s="120"/>
      <c r="THI362" s="120"/>
      <c r="THJ362" s="120"/>
      <c r="THK362" s="120"/>
      <c r="THL362" s="120"/>
      <c r="THM362" s="120"/>
      <c r="THN362" s="120"/>
      <c r="THO362" s="120"/>
      <c r="THP362" s="120"/>
      <c r="THQ362" s="120"/>
      <c r="THR362" s="120"/>
      <c r="THS362" s="120"/>
      <c r="THT362" s="120"/>
      <c r="THU362" s="120"/>
      <c r="THV362" s="120"/>
      <c r="THW362" s="120"/>
      <c r="THX362" s="120"/>
      <c r="THY362" s="120"/>
      <c r="THZ362" s="120"/>
      <c r="TIA362" s="120"/>
      <c r="TIB362" s="120"/>
      <c r="TIC362" s="120"/>
      <c r="TID362" s="120"/>
      <c r="TIE362" s="120"/>
      <c r="TIF362" s="120"/>
      <c r="TIG362" s="120"/>
      <c r="TIH362" s="120"/>
      <c r="TII362" s="120"/>
      <c r="TIJ362" s="120"/>
      <c r="TIK362" s="120"/>
      <c r="TIL362" s="120"/>
      <c r="TIM362" s="120"/>
      <c r="TIN362" s="120"/>
      <c r="TIO362" s="120"/>
      <c r="TIP362" s="120"/>
      <c r="TIQ362" s="120"/>
      <c r="TIR362" s="120"/>
      <c r="TIS362" s="120"/>
      <c r="TIT362" s="120"/>
      <c r="TIU362" s="120"/>
      <c r="TIV362" s="120"/>
      <c r="TIW362" s="120"/>
      <c r="TIX362" s="120"/>
      <c r="TIY362" s="120"/>
      <c r="TIZ362" s="120"/>
      <c r="TJA362" s="120"/>
      <c r="TJB362" s="120"/>
      <c r="TJC362" s="120"/>
      <c r="TJD362" s="120"/>
      <c r="TJE362" s="120"/>
      <c r="TJF362" s="120"/>
      <c r="TJG362" s="120"/>
      <c r="TJH362" s="120"/>
      <c r="TJI362" s="120"/>
      <c r="TJJ362" s="120"/>
      <c r="TJK362" s="120"/>
      <c r="TJL362" s="120"/>
      <c r="TJM362" s="120"/>
      <c r="TJN362" s="120"/>
      <c r="TJO362" s="120"/>
      <c r="TJP362" s="120"/>
      <c r="TJQ362" s="120"/>
      <c r="TJR362" s="120"/>
      <c r="TJS362" s="120"/>
      <c r="TJT362" s="120"/>
      <c r="TJU362" s="120"/>
      <c r="TJV362" s="120"/>
      <c r="TJW362" s="120"/>
      <c r="TJX362" s="120"/>
      <c r="TJY362" s="120"/>
      <c r="TJZ362" s="120"/>
      <c r="TKA362" s="120"/>
      <c r="TKB362" s="120"/>
      <c r="TKC362" s="120"/>
      <c r="TKD362" s="120"/>
      <c r="TKE362" s="120"/>
      <c r="TKF362" s="120"/>
      <c r="TKG362" s="120"/>
      <c r="TKH362" s="120"/>
      <c r="TKI362" s="120"/>
      <c r="TKJ362" s="120"/>
      <c r="TKK362" s="120"/>
      <c r="TKL362" s="120"/>
      <c r="TKM362" s="120"/>
      <c r="TKN362" s="120"/>
      <c r="TKO362" s="120"/>
      <c r="TKP362" s="120"/>
      <c r="TKQ362" s="120"/>
      <c r="TKR362" s="120"/>
      <c r="TKS362" s="120"/>
      <c r="TKT362" s="120"/>
      <c r="TKU362" s="120"/>
      <c r="TKV362" s="120"/>
      <c r="TKW362" s="120"/>
      <c r="TKX362" s="120"/>
      <c r="TKY362" s="120"/>
      <c r="TKZ362" s="120"/>
      <c r="TLA362" s="120"/>
      <c r="TLB362" s="120"/>
      <c r="TLC362" s="120"/>
      <c r="TLD362" s="120"/>
      <c r="TLE362" s="120"/>
      <c r="TLF362" s="120"/>
      <c r="TLG362" s="120"/>
      <c r="TLH362" s="120"/>
      <c r="TLI362" s="120"/>
      <c r="TLJ362" s="120"/>
      <c r="TLK362" s="120"/>
      <c r="TLL362" s="120"/>
      <c r="TLM362" s="120"/>
      <c r="TLN362" s="120"/>
      <c r="TLO362" s="120"/>
      <c r="TLP362" s="120"/>
      <c r="TLQ362" s="120"/>
      <c r="TLR362" s="120"/>
      <c r="TLS362" s="120"/>
      <c r="TLT362" s="120"/>
      <c r="TLU362" s="120"/>
      <c r="TLV362" s="120"/>
      <c r="TLW362" s="120"/>
      <c r="TLX362" s="120"/>
      <c r="TLY362" s="120"/>
      <c r="TLZ362" s="120"/>
      <c r="TMA362" s="120"/>
      <c r="TMB362" s="120"/>
      <c r="TMC362" s="120"/>
      <c r="TMD362" s="120"/>
      <c r="TME362" s="120"/>
      <c r="TMF362" s="120"/>
      <c r="TMG362" s="120"/>
      <c r="TMH362" s="120"/>
      <c r="TMI362" s="120"/>
      <c r="TMJ362" s="120"/>
      <c r="TMK362" s="120"/>
      <c r="TML362" s="120"/>
      <c r="TMM362" s="120"/>
      <c r="TMN362" s="120"/>
      <c r="TMO362" s="120"/>
      <c r="TMP362" s="120"/>
      <c r="TMQ362" s="120"/>
      <c r="TMR362" s="120"/>
      <c r="TMS362" s="120"/>
      <c r="TMT362" s="120"/>
      <c r="TMU362" s="120"/>
      <c r="TMV362" s="120"/>
      <c r="TMW362" s="120"/>
      <c r="TMX362" s="120"/>
      <c r="TMY362" s="120"/>
      <c r="TMZ362" s="120"/>
      <c r="TNA362" s="120"/>
      <c r="TNB362" s="120"/>
      <c r="TNC362" s="120"/>
      <c r="TND362" s="120"/>
      <c r="TNE362" s="120"/>
      <c r="TNF362" s="120"/>
      <c r="TNG362" s="120"/>
      <c r="TNH362" s="120"/>
      <c r="TNI362" s="120"/>
      <c r="TNJ362" s="120"/>
      <c r="TNK362" s="120"/>
      <c r="TNL362" s="120"/>
      <c r="TNM362" s="120"/>
      <c r="TNN362" s="120"/>
      <c r="TNO362" s="120"/>
      <c r="TNP362" s="120"/>
      <c r="TNQ362" s="120"/>
      <c r="TNR362" s="120"/>
      <c r="TNS362" s="120"/>
      <c r="TNT362" s="120"/>
      <c r="TNU362" s="120"/>
      <c r="TNV362" s="120"/>
      <c r="TNW362" s="120"/>
      <c r="TNX362" s="120"/>
      <c r="TNY362" s="120"/>
      <c r="TNZ362" s="120"/>
      <c r="TOA362" s="120"/>
      <c r="TOB362" s="120"/>
      <c r="TOC362" s="120"/>
      <c r="TOD362" s="120"/>
      <c r="TOE362" s="120"/>
      <c r="TOF362" s="120"/>
      <c r="TOG362" s="120"/>
      <c r="TOH362" s="120"/>
      <c r="TOI362" s="120"/>
      <c r="TOJ362" s="120"/>
      <c r="TOK362" s="120"/>
      <c r="TOL362" s="120"/>
      <c r="TOM362" s="120"/>
      <c r="TON362" s="120"/>
      <c r="TOO362" s="120"/>
      <c r="TOP362" s="120"/>
      <c r="TOQ362" s="120"/>
      <c r="TOR362" s="120"/>
      <c r="TOS362" s="120"/>
      <c r="TOT362" s="120"/>
      <c r="TOU362" s="120"/>
      <c r="TOV362" s="120"/>
      <c r="TOW362" s="120"/>
      <c r="TOX362" s="120"/>
      <c r="TOY362" s="120"/>
      <c r="TOZ362" s="120"/>
      <c r="TPA362" s="120"/>
      <c r="TPB362" s="120"/>
      <c r="TPC362" s="120"/>
      <c r="TPD362" s="120"/>
      <c r="TPE362" s="120"/>
      <c r="TPF362" s="120"/>
      <c r="TPG362" s="120"/>
      <c r="TPH362" s="120"/>
      <c r="TPI362" s="120"/>
      <c r="TPJ362" s="120"/>
      <c r="TPK362" s="120"/>
      <c r="TPL362" s="120"/>
      <c r="TPM362" s="120"/>
      <c r="TPN362" s="120"/>
      <c r="TPO362" s="120"/>
      <c r="TPP362" s="120"/>
      <c r="TPQ362" s="120"/>
      <c r="TPR362" s="120"/>
      <c r="TPS362" s="120"/>
      <c r="TPT362" s="120"/>
      <c r="TPU362" s="120"/>
      <c r="TPV362" s="120"/>
      <c r="TPW362" s="120"/>
      <c r="TPX362" s="120"/>
      <c r="TPY362" s="120"/>
      <c r="TPZ362" s="120"/>
      <c r="TQA362" s="120"/>
      <c r="TQB362" s="120"/>
      <c r="TQC362" s="120"/>
      <c r="TQD362" s="120"/>
      <c r="TQE362" s="120"/>
      <c r="TQF362" s="120"/>
      <c r="TQG362" s="120"/>
      <c r="TQH362" s="120"/>
      <c r="TQI362" s="120"/>
      <c r="TQJ362" s="120"/>
      <c r="TQK362" s="120"/>
      <c r="TQL362" s="120"/>
      <c r="TQM362" s="120"/>
      <c r="TQN362" s="120"/>
      <c r="TQO362" s="120"/>
      <c r="TQP362" s="120"/>
      <c r="TQQ362" s="120"/>
      <c r="TQR362" s="120"/>
      <c r="TQS362" s="120"/>
      <c r="TQT362" s="120"/>
      <c r="TQU362" s="120"/>
      <c r="TQV362" s="120"/>
      <c r="TQW362" s="120"/>
      <c r="TQX362" s="120"/>
      <c r="TQY362" s="120"/>
      <c r="TQZ362" s="120"/>
      <c r="TRA362" s="120"/>
      <c r="TRB362" s="120"/>
      <c r="TRC362" s="120"/>
      <c r="TRD362" s="120"/>
      <c r="TRE362" s="120"/>
      <c r="TRF362" s="120"/>
      <c r="TRG362" s="120"/>
      <c r="TRH362" s="120"/>
      <c r="TRI362" s="120"/>
      <c r="TRJ362" s="120"/>
      <c r="TRK362" s="120"/>
      <c r="TRL362" s="120"/>
      <c r="TRM362" s="120"/>
      <c r="TRN362" s="120"/>
      <c r="TRO362" s="120"/>
      <c r="TRP362" s="120"/>
      <c r="TRQ362" s="120"/>
      <c r="TRR362" s="120"/>
      <c r="TRS362" s="120"/>
      <c r="TRT362" s="120"/>
      <c r="TRU362" s="120"/>
      <c r="TRV362" s="120"/>
      <c r="TRW362" s="120"/>
      <c r="TRX362" s="120"/>
      <c r="TRY362" s="120"/>
      <c r="TRZ362" s="120"/>
      <c r="TSA362" s="120"/>
      <c r="TSB362" s="120"/>
      <c r="TSC362" s="120"/>
      <c r="TSD362" s="120"/>
      <c r="TSE362" s="120"/>
      <c r="TSF362" s="120"/>
      <c r="TSG362" s="120"/>
      <c r="TSH362" s="120"/>
      <c r="TSI362" s="120"/>
      <c r="TSJ362" s="120"/>
      <c r="TSK362" s="120"/>
      <c r="TSL362" s="120"/>
      <c r="TSM362" s="120"/>
      <c r="TSN362" s="120"/>
      <c r="TSO362" s="120"/>
      <c r="TSP362" s="120"/>
      <c r="TSQ362" s="120"/>
      <c r="TSR362" s="120"/>
      <c r="TSS362" s="120"/>
      <c r="TST362" s="120"/>
      <c r="TSU362" s="120"/>
      <c r="TSV362" s="120"/>
      <c r="TSW362" s="120"/>
      <c r="TSX362" s="120"/>
      <c r="TSY362" s="120"/>
      <c r="TSZ362" s="120"/>
      <c r="TTA362" s="120"/>
      <c r="TTB362" s="120"/>
      <c r="TTC362" s="120"/>
      <c r="TTD362" s="120"/>
      <c r="TTE362" s="120"/>
      <c r="TTF362" s="120"/>
      <c r="TTG362" s="120"/>
      <c r="TTH362" s="120"/>
      <c r="TTI362" s="120"/>
      <c r="TTJ362" s="120"/>
      <c r="TTK362" s="120"/>
      <c r="TTL362" s="120"/>
      <c r="TTM362" s="120"/>
      <c r="TTN362" s="120"/>
      <c r="TTO362" s="120"/>
      <c r="TTP362" s="120"/>
      <c r="TTQ362" s="120"/>
      <c r="TTR362" s="120"/>
      <c r="TTS362" s="120"/>
      <c r="TTT362" s="120"/>
      <c r="TTU362" s="120"/>
      <c r="TTV362" s="120"/>
      <c r="TTW362" s="120"/>
      <c r="TTX362" s="120"/>
      <c r="TTY362" s="120"/>
      <c r="TTZ362" s="120"/>
      <c r="TUA362" s="120"/>
      <c r="TUB362" s="120"/>
      <c r="TUC362" s="120"/>
      <c r="TUD362" s="120"/>
      <c r="TUE362" s="120"/>
      <c r="TUF362" s="120"/>
      <c r="TUG362" s="120"/>
      <c r="TUH362" s="120"/>
      <c r="TUI362" s="120"/>
      <c r="TUJ362" s="120"/>
      <c r="TUK362" s="120"/>
      <c r="TUL362" s="120"/>
      <c r="TUM362" s="120"/>
      <c r="TUN362" s="120"/>
      <c r="TUO362" s="120"/>
      <c r="TUP362" s="120"/>
      <c r="TUQ362" s="120"/>
      <c r="TUR362" s="120"/>
      <c r="TUS362" s="120"/>
      <c r="TUT362" s="120"/>
      <c r="TUU362" s="120"/>
      <c r="TUV362" s="120"/>
      <c r="TUW362" s="120"/>
      <c r="TUX362" s="120"/>
      <c r="TUY362" s="120"/>
      <c r="TUZ362" s="120"/>
      <c r="TVA362" s="120"/>
      <c r="TVB362" s="120"/>
      <c r="TVC362" s="120"/>
      <c r="TVD362" s="120"/>
      <c r="TVE362" s="120"/>
      <c r="TVF362" s="120"/>
      <c r="TVG362" s="120"/>
      <c r="TVH362" s="120"/>
      <c r="TVI362" s="120"/>
      <c r="TVJ362" s="120"/>
      <c r="TVK362" s="120"/>
      <c r="TVL362" s="120"/>
      <c r="TVM362" s="120"/>
      <c r="TVN362" s="120"/>
      <c r="TVO362" s="120"/>
      <c r="TVP362" s="120"/>
      <c r="TVQ362" s="120"/>
      <c r="TVR362" s="120"/>
      <c r="TVS362" s="120"/>
      <c r="TVT362" s="120"/>
      <c r="TVU362" s="120"/>
      <c r="TVV362" s="120"/>
      <c r="TVW362" s="120"/>
      <c r="TVX362" s="120"/>
      <c r="TVY362" s="120"/>
      <c r="TVZ362" s="120"/>
      <c r="TWA362" s="120"/>
      <c r="TWB362" s="120"/>
      <c r="TWC362" s="120"/>
      <c r="TWD362" s="120"/>
      <c r="TWE362" s="120"/>
      <c r="TWF362" s="120"/>
      <c r="TWG362" s="120"/>
      <c r="TWH362" s="120"/>
      <c r="TWI362" s="120"/>
      <c r="TWJ362" s="120"/>
      <c r="TWK362" s="120"/>
      <c r="TWL362" s="120"/>
      <c r="TWM362" s="120"/>
      <c r="TWN362" s="120"/>
      <c r="TWO362" s="120"/>
      <c r="TWP362" s="120"/>
      <c r="TWQ362" s="120"/>
      <c r="TWR362" s="120"/>
      <c r="TWS362" s="120"/>
      <c r="TWT362" s="120"/>
      <c r="TWU362" s="120"/>
      <c r="TWV362" s="120"/>
      <c r="TWW362" s="120"/>
      <c r="TWX362" s="120"/>
      <c r="TWY362" s="120"/>
      <c r="TWZ362" s="120"/>
      <c r="TXA362" s="120"/>
      <c r="TXB362" s="120"/>
      <c r="TXC362" s="120"/>
      <c r="TXD362" s="120"/>
      <c r="TXE362" s="120"/>
      <c r="TXF362" s="120"/>
      <c r="TXG362" s="120"/>
      <c r="TXH362" s="120"/>
      <c r="TXI362" s="120"/>
      <c r="TXJ362" s="120"/>
      <c r="TXK362" s="120"/>
      <c r="TXL362" s="120"/>
      <c r="TXM362" s="120"/>
      <c r="TXN362" s="120"/>
      <c r="TXO362" s="120"/>
      <c r="TXP362" s="120"/>
      <c r="TXQ362" s="120"/>
      <c r="TXR362" s="120"/>
      <c r="TXS362" s="120"/>
      <c r="TXT362" s="120"/>
      <c r="TXU362" s="120"/>
      <c r="TXV362" s="120"/>
      <c r="TXW362" s="120"/>
      <c r="TXX362" s="120"/>
      <c r="TXY362" s="120"/>
      <c r="TXZ362" s="120"/>
      <c r="TYA362" s="120"/>
      <c r="TYB362" s="120"/>
      <c r="TYC362" s="120"/>
      <c r="TYD362" s="120"/>
      <c r="TYE362" s="120"/>
      <c r="TYF362" s="120"/>
      <c r="TYG362" s="120"/>
      <c r="TYH362" s="120"/>
      <c r="TYI362" s="120"/>
      <c r="TYJ362" s="120"/>
      <c r="TYK362" s="120"/>
      <c r="TYL362" s="120"/>
      <c r="TYM362" s="120"/>
      <c r="TYN362" s="120"/>
      <c r="TYO362" s="120"/>
      <c r="TYP362" s="120"/>
      <c r="TYQ362" s="120"/>
      <c r="TYR362" s="120"/>
      <c r="TYS362" s="120"/>
      <c r="TYT362" s="120"/>
      <c r="TYU362" s="120"/>
      <c r="TYV362" s="120"/>
      <c r="TYW362" s="120"/>
      <c r="TYX362" s="120"/>
      <c r="TYY362" s="120"/>
      <c r="TYZ362" s="120"/>
      <c r="TZA362" s="120"/>
      <c r="TZB362" s="120"/>
      <c r="TZC362" s="120"/>
      <c r="TZD362" s="120"/>
      <c r="TZE362" s="120"/>
      <c r="TZF362" s="120"/>
      <c r="TZG362" s="120"/>
      <c r="TZH362" s="120"/>
      <c r="TZI362" s="120"/>
      <c r="TZJ362" s="120"/>
      <c r="TZK362" s="120"/>
      <c r="TZL362" s="120"/>
      <c r="TZM362" s="120"/>
      <c r="TZN362" s="120"/>
      <c r="TZO362" s="120"/>
      <c r="TZP362" s="120"/>
      <c r="TZQ362" s="120"/>
      <c r="TZR362" s="120"/>
      <c r="TZS362" s="120"/>
      <c r="TZT362" s="120"/>
      <c r="TZU362" s="120"/>
      <c r="TZV362" s="120"/>
      <c r="TZW362" s="120"/>
      <c r="TZX362" s="120"/>
      <c r="TZY362" s="120"/>
      <c r="TZZ362" s="120"/>
      <c r="UAA362" s="120"/>
      <c r="UAB362" s="120"/>
      <c r="UAC362" s="120"/>
      <c r="UAD362" s="120"/>
      <c r="UAE362" s="120"/>
      <c r="UAF362" s="120"/>
      <c r="UAG362" s="120"/>
      <c r="UAH362" s="120"/>
      <c r="UAI362" s="120"/>
      <c r="UAJ362" s="120"/>
      <c r="UAK362" s="120"/>
      <c r="UAL362" s="120"/>
      <c r="UAM362" s="120"/>
      <c r="UAN362" s="120"/>
      <c r="UAO362" s="120"/>
      <c r="UAP362" s="120"/>
      <c r="UAQ362" s="120"/>
      <c r="UAR362" s="120"/>
      <c r="UAS362" s="120"/>
      <c r="UAT362" s="120"/>
      <c r="UAU362" s="120"/>
      <c r="UAV362" s="120"/>
      <c r="UAW362" s="120"/>
      <c r="UAX362" s="120"/>
      <c r="UAY362" s="120"/>
      <c r="UAZ362" s="120"/>
      <c r="UBA362" s="120"/>
      <c r="UBB362" s="120"/>
      <c r="UBC362" s="120"/>
      <c r="UBD362" s="120"/>
      <c r="UBE362" s="120"/>
      <c r="UBF362" s="120"/>
      <c r="UBG362" s="120"/>
      <c r="UBH362" s="120"/>
      <c r="UBI362" s="120"/>
      <c r="UBJ362" s="120"/>
      <c r="UBK362" s="120"/>
      <c r="UBL362" s="120"/>
      <c r="UBM362" s="120"/>
      <c r="UBN362" s="120"/>
      <c r="UBO362" s="120"/>
      <c r="UBP362" s="120"/>
      <c r="UBQ362" s="120"/>
      <c r="UBR362" s="120"/>
      <c r="UBS362" s="120"/>
      <c r="UBT362" s="120"/>
      <c r="UBU362" s="120"/>
      <c r="UBV362" s="120"/>
      <c r="UBW362" s="120"/>
      <c r="UBX362" s="120"/>
      <c r="UBY362" s="120"/>
      <c r="UBZ362" s="120"/>
      <c r="UCA362" s="120"/>
      <c r="UCB362" s="120"/>
      <c r="UCC362" s="120"/>
      <c r="UCD362" s="120"/>
      <c r="UCE362" s="120"/>
      <c r="UCF362" s="120"/>
      <c r="UCG362" s="120"/>
      <c r="UCH362" s="120"/>
      <c r="UCI362" s="120"/>
      <c r="UCJ362" s="120"/>
      <c r="UCK362" s="120"/>
      <c r="UCL362" s="120"/>
      <c r="UCM362" s="120"/>
      <c r="UCN362" s="120"/>
      <c r="UCO362" s="120"/>
      <c r="UCP362" s="120"/>
      <c r="UCQ362" s="120"/>
      <c r="UCR362" s="120"/>
      <c r="UCS362" s="120"/>
      <c r="UCT362" s="120"/>
      <c r="UCU362" s="120"/>
      <c r="UCV362" s="120"/>
      <c r="UCW362" s="120"/>
      <c r="UCX362" s="120"/>
      <c r="UCY362" s="120"/>
      <c r="UCZ362" s="120"/>
      <c r="UDA362" s="120"/>
      <c r="UDB362" s="120"/>
      <c r="UDC362" s="120"/>
      <c r="UDD362" s="120"/>
      <c r="UDE362" s="120"/>
      <c r="UDF362" s="120"/>
      <c r="UDG362" s="120"/>
      <c r="UDH362" s="120"/>
      <c r="UDI362" s="120"/>
      <c r="UDJ362" s="120"/>
      <c r="UDK362" s="120"/>
      <c r="UDL362" s="120"/>
      <c r="UDM362" s="120"/>
      <c r="UDN362" s="120"/>
      <c r="UDO362" s="120"/>
      <c r="UDP362" s="120"/>
      <c r="UDQ362" s="120"/>
      <c r="UDR362" s="120"/>
      <c r="UDS362" s="120"/>
      <c r="UDT362" s="120"/>
      <c r="UDU362" s="120"/>
      <c r="UDV362" s="120"/>
      <c r="UDW362" s="120"/>
      <c r="UDX362" s="120"/>
      <c r="UDY362" s="120"/>
      <c r="UDZ362" s="120"/>
      <c r="UEA362" s="120"/>
      <c r="UEB362" s="120"/>
      <c r="UEC362" s="120"/>
      <c r="UED362" s="120"/>
      <c r="UEE362" s="120"/>
      <c r="UEF362" s="120"/>
      <c r="UEG362" s="120"/>
      <c r="UEH362" s="120"/>
      <c r="UEI362" s="120"/>
      <c r="UEJ362" s="120"/>
      <c r="UEK362" s="120"/>
      <c r="UEL362" s="120"/>
      <c r="UEM362" s="120"/>
      <c r="UEN362" s="120"/>
      <c r="UEO362" s="120"/>
      <c r="UEP362" s="120"/>
      <c r="UEQ362" s="120"/>
      <c r="UER362" s="120"/>
      <c r="UES362" s="120"/>
      <c r="UET362" s="120"/>
      <c r="UEU362" s="120"/>
      <c r="UEV362" s="120"/>
      <c r="UEW362" s="120"/>
      <c r="UEX362" s="120"/>
      <c r="UEY362" s="120"/>
      <c r="UEZ362" s="120"/>
      <c r="UFA362" s="120"/>
      <c r="UFB362" s="120"/>
      <c r="UFC362" s="120"/>
      <c r="UFD362" s="120"/>
      <c r="UFE362" s="120"/>
      <c r="UFF362" s="120"/>
      <c r="UFG362" s="120"/>
      <c r="UFH362" s="120"/>
      <c r="UFI362" s="120"/>
      <c r="UFJ362" s="120"/>
      <c r="UFK362" s="120"/>
      <c r="UFL362" s="120"/>
      <c r="UFM362" s="120"/>
      <c r="UFN362" s="120"/>
      <c r="UFO362" s="120"/>
      <c r="UFP362" s="120"/>
      <c r="UFQ362" s="120"/>
      <c r="UFR362" s="120"/>
      <c r="UFS362" s="120"/>
      <c r="UFT362" s="120"/>
      <c r="UFU362" s="120"/>
      <c r="UFV362" s="120"/>
      <c r="UFW362" s="120"/>
      <c r="UFX362" s="120"/>
      <c r="UFY362" s="120"/>
      <c r="UFZ362" s="120"/>
      <c r="UGA362" s="120"/>
      <c r="UGB362" s="120"/>
      <c r="UGC362" s="120"/>
      <c r="UGD362" s="120"/>
      <c r="UGE362" s="120"/>
      <c r="UGF362" s="120"/>
      <c r="UGG362" s="120"/>
      <c r="UGH362" s="120"/>
      <c r="UGI362" s="120"/>
      <c r="UGJ362" s="120"/>
      <c r="UGK362" s="120"/>
      <c r="UGL362" s="120"/>
      <c r="UGM362" s="120"/>
      <c r="UGN362" s="120"/>
      <c r="UGO362" s="120"/>
      <c r="UGP362" s="120"/>
      <c r="UGQ362" s="120"/>
      <c r="UGR362" s="120"/>
      <c r="UGS362" s="120"/>
      <c r="UGT362" s="120"/>
      <c r="UGU362" s="120"/>
      <c r="UGV362" s="120"/>
      <c r="UGW362" s="120"/>
      <c r="UGX362" s="120"/>
      <c r="UGY362" s="120"/>
      <c r="UGZ362" s="120"/>
      <c r="UHA362" s="120"/>
      <c r="UHB362" s="120"/>
      <c r="UHC362" s="120"/>
      <c r="UHD362" s="120"/>
      <c r="UHE362" s="120"/>
      <c r="UHF362" s="120"/>
      <c r="UHG362" s="120"/>
      <c r="UHH362" s="120"/>
      <c r="UHI362" s="120"/>
      <c r="UHJ362" s="120"/>
      <c r="UHK362" s="120"/>
      <c r="UHL362" s="120"/>
      <c r="UHM362" s="120"/>
      <c r="UHN362" s="120"/>
      <c r="UHO362" s="120"/>
      <c r="UHP362" s="120"/>
      <c r="UHQ362" s="120"/>
      <c r="UHR362" s="120"/>
      <c r="UHS362" s="120"/>
      <c r="UHT362" s="120"/>
      <c r="UHU362" s="120"/>
      <c r="UHV362" s="120"/>
      <c r="UHW362" s="120"/>
      <c r="UHX362" s="120"/>
      <c r="UHY362" s="120"/>
      <c r="UHZ362" s="120"/>
      <c r="UIA362" s="120"/>
      <c r="UIB362" s="120"/>
      <c r="UIC362" s="120"/>
      <c r="UID362" s="120"/>
      <c r="UIE362" s="120"/>
      <c r="UIF362" s="120"/>
      <c r="UIG362" s="120"/>
      <c r="UIH362" s="120"/>
      <c r="UII362" s="120"/>
      <c r="UIJ362" s="120"/>
      <c r="UIK362" s="120"/>
      <c r="UIL362" s="120"/>
      <c r="UIM362" s="120"/>
      <c r="UIN362" s="120"/>
      <c r="UIO362" s="120"/>
      <c r="UIP362" s="120"/>
      <c r="UIQ362" s="120"/>
      <c r="UIR362" s="120"/>
      <c r="UIS362" s="120"/>
      <c r="UIT362" s="120"/>
      <c r="UIU362" s="120"/>
      <c r="UIV362" s="120"/>
      <c r="UIW362" s="120"/>
      <c r="UIX362" s="120"/>
      <c r="UIY362" s="120"/>
      <c r="UIZ362" s="120"/>
      <c r="UJA362" s="120"/>
      <c r="UJB362" s="120"/>
      <c r="UJC362" s="120"/>
      <c r="UJD362" s="120"/>
      <c r="UJE362" s="120"/>
      <c r="UJF362" s="120"/>
      <c r="UJG362" s="120"/>
      <c r="UJH362" s="120"/>
      <c r="UJI362" s="120"/>
      <c r="UJJ362" s="120"/>
      <c r="UJK362" s="120"/>
      <c r="UJL362" s="120"/>
      <c r="UJM362" s="120"/>
      <c r="UJN362" s="120"/>
      <c r="UJO362" s="120"/>
      <c r="UJP362" s="120"/>
      <c r="UJQ362" s="120"/>
      <c r="UJR362" s="120"/>
      <c r="UJS362" s="120"/>
      <c r="UJT362" s="120"/>
      <c r="UJU362" s="120"/>
      <c r="UJV362" s="120"/>
      <c r="UJW362" s="120"/>
      <c r="UJX362" s="120"/>
      <c r="UJY362" s="120"/>
      <c r="UJZ362" s="120"/>
      <c r="UKA362" s="120"/>
      <c r="UKB362" s="120"/>
      <c r="UKC362" s="120"/>
      <c r="UKD362" s="120"/>
      <c r="UKE362" s="120"/>
      <c r="UKF362" s="120"/>
      <c r="UKG362" s="120"/>
      <c r="UKH362" s="120"/>
      <c r="UKI362" s="120"/>
      <c r="UKJ362" s="120"/>
      <c r="UKK362" s="120"/>
      <c r="UKL362" s="120"/>
      <c r="UKM362" s="120"/>
      <c r="UKN362" s="120"/>
      <c r="UKO362" s="120"/>
      <c r="UKP362" s="120"/>
      <c r="UKQ362" s="120"/>
      <c r="UKR362" s="120"/>
      <c r="UKS362" s="120"/>
      <c r="UKT362" s="120"/>
      <c r="UKU362" s="120"/>
      <c r="UKV362" s="120"/>
      <c r="UKW362" s="120"/>
      <c r="UKX362" s="120"/>
      <c r="UKY362" s="120"/>
      <c r="UKZ362" s="120"/>
      <c r="ULA362" s="120"/>
      <c r="ULB362" s="120"/>
      <c r="ULC362" s="120"/>
      <c r="ULD362" s="120"/>
      <c r="ULE362" s="120"/>
      <c r="ULF362" s="120"/>
      <c r="ULG362" s="120"/>
      <c r="ULH362" s="120"/>
      <c r="ULI362" s="120"/>
      <c r="ULJ362" s="120"/>
      <c r="ULK362" s="120"/>
      <c r="ULL362" s="120"/>
      <c r="ULM362" s="120"/>
      <c r="ULN362" s="120"/>
      <c r="ULO362" s="120"/>
      <c r="ULP362" s="120"/>
      <c r="ULQ362" s="120"/>
      <c r="ULR362" s="120"/>
      <c r="ULS362" s="120"/>
      <c r="ULT362" s="120"/>
      <c r="ULU362" s="120"/>
      <c r="ULV362" s="120"/>
      <c r="ULW362" s="120"/>
      <c r="ULX362" s="120"/>
      <c r="ULY362" s="120"/>
      <c r="ULZ362" s="120"/>
      <c r="UMA362" s="120"/>
      <c r="UMB362" s="120"/>
      <c r="UMC362" s="120"/>
      <c r="UMD362" s="120"/>
      <c r="UME362" s="120"/>
      <c r="UMF362" s="120"/>
      <c r="UMG362" s="120"/>
      <c r="UMH362" s="120"/>
      <c r="UMI362" s="120"/>
      <c r="UMJ362" s="120"/>
      <c r="UMK362" s="120"/>
      <c r="UML362" s="120"/>
      <c r="UMM362" s="120"/>
      <c r="UMN362" s="120"/>
      <c r="UMO362" s="120"/>
      <c r="UMP362" s="120"/>
      <c r="UMQ362" s="120"/>
      <c r="UMR362" s="120"/>
      <c r="UMS362" s="120"/>
      <c r="UMT362" s="120"/>
      <c r="UMU362" s="120"/>
      <c r="UMV362" s="120"/>
      <c r="UMW362" s="120"/>
      <c r="UMX362" s="120"/>
      <c r="UMY362" s="120"/>
      <c r="UMZ362" s="120"/>
      <c r="UNA362" s="120"/>
      <c r="UNB362" s="120"/>
      <c r="UNC362" s="120"/>
      <c r="UND362" s="120"/>
      <c r="UNE362" s="120"/>
      <c r="UNF362" s="120"/>
      <c r="UNG362" s="120"/>
      <c r="UNH362" s="120"/>
      <c r="UNI362" s="120"/>
      <c r="UNJ362" s="120"/>
      <c r="UNK362" s="120"/>
      <c r="UNL362" s="120"/>
      <c r="UNM362" s="120"/>
      <c r="UNN362" s="120"/>
      <c r="UNO362" s="120"/>
      <c r="UNP362" s="120"/>
      <c r="UNQ362" s="120"/>
      <c r="UNR362" s="120"/>
      <c r="UNS362" s="120"/>
      <c r="UNT362" s="120"/>
      <c r="UNU362" s="120"/>
      <c r="UNV362" s="120"/>
      <c r="UNW362" s="120"/>
      <c r="UNX362" s="120"/>
      <c r="UNY362" s="120"/>
      <c r="UNZ362" s="120"/>
      <c r="UOA362" s="120"/>
      <c r="UOB362" s="120"/>
      <c r="UOC362" s="120"/>
      <c r="UOD362" s="120"/>
      <c r="UOE362" s="120"/>
      <c r="UOF362" s="120"/>
      <c r="UOG362" s="120"/>
      <c r="UOH362" s="120"/>
      <c r="UOI362" s="120"/>
      <c r="UOJ362" s="120"/>
      <c r="UOK362" s="120"/>
      <c r="UOL362" s="120"/>
      <c r="UOM362" s="120"/>
      <c r="UON362" s="120"/>
      <c r="UOO362" s="120"/>
      <c r="UOP362" s="120"/>
      <c r="UOQ362" s="120"/>
      <c r="UOR362" s="120"/>
      <c r="UOS362" s="120"/>
      <c r="UOT362" s="120"/>
      <c r="UOU362" s="120"/>
      <c r="UOV362" s="120"/>
      <c r="UOW362" s="120"/>
      <c r="UOX362" s="120"/>
      <c r="UOY362" s="120"/>
      <c r="UOZ362" s="120"/>
      <c r="UPA362" s="120"/>
      <c r="UPB362" s="120"/>
      <c r="UPC362" s="120"/>
      <c r="UPD362" s="120"/>
      <c r="UPE362" s="120"/>
      <c r="UPF362" s="120"/>
      <c r="UPG362" s="120"/>
      <c r="UPH362" s="120"/>
      <c r="UPI362" s="120"/>
      <c r="UPJ362" s="120"/>
      <c r="UPK362" s="120"/>
      <c r="UPL362" s="120"/>
      <c r="UPM362" s="120"/>
      <c r="UPN362" s="120"/>
      <c r="UPO362" s="120"/>
      <c r="UPP362" s="120"/>
      <c r="UPQ362" s="120"/>
      <c r="UPR362" s="120"/>
      <c r="UPS362" s="120"/>
      <c r="UPT362" s="120"/>
      <c r="UPU362" s="120"/>
      <c r="UPV362" s="120"/>
      <c r="UPW362" s="120"/>
      <c r="UPX362" s="120"/>
      <c r="UPY362" s="120"/>
      <c r="UPZ362" s="120"/>
      <c r="UQA362" s="120"/>
      <c r="UQB362" s="120"/>
      <c r="UQC362" s="120"/>
      <c r="UQD362" s="120"/>
      <c r="UQE362" s="120"/>
      <c r="UQF362" s="120"/>
      <c r="UQG362" s="120"/>
      <c r="UQH362" s="120"/>
      <c r="UQI362" s="120"/>
      <c r="UQJ362" s="120"/>
      <c r="UQK362" s="120"/>
      <c r="UQL362" s="120"/>
      <c r="UQM362" s="120"/>
      <c r="UQN362" s="120"/>
      <c r="UQO362" s="120"/>
      <c r="UQP362" s="120"/>
      <c r="UQQ362" s="120"/>
      <c r="UQR362" s="120"/>
      <c r="UQS362" s="120"/>
      <c r="UQT362" s="120"/>
      <c r="UQU362" s="120"/>
      <c r="UQV362" s="120"/>
      <c r="UQW362" s="120"/>
      <c r="UQX362" s="120"/>
      <c r="UQY362" s="120"/>
      <c r="UQZ362" s="120"/>
      <c r="URA362" s="120"/>
      <c r="URB362" s="120"/>
      <c r="URC362" s="120"/>
      <c r="URD362" s="120"/>
      <c r="URE362" s="120"/>
      <c r="URF362" s="120"/>
      <c r="URG362" s="120"/>
      <c r="URH362" s="120"/>
      <c r="URI362" s="120"/>
      <c r="URJ362" s="120"/>
      <c r="URK362" s="120"/>
      <c r="URL362" s="120"/>
      <c r="URM362" s="120"/>
      <c r="URN362" s="120"/>
      <c r="URO362" s="120"/>
      <c r="URP362" s="120"/>
      <c r="URQ362" s="120"/>
      <c r="URR362" s="120"/>
      <c r="URS362" s="120"/>
      <c r="URT362" s="120"/>
      <c r="URU362" s="120"/>
      <c r="URV362" s="120"/>
      <c r="URW362" s="120"/>
      <c r="URX362" s="120"/>
      <c r="URY362" s="120"/>
      <c r="URZ362" s="120"/>
      <c r="USA362" s="120"/>
      <c r="USB362" s="120"/>
      <c r="USC362" s="120"/>
      <c r="USD362" s="120"/>
      <c r="USE362" s="120"/>
      <c r="USF362" s="120"/>
      <c r="USG362" s="120"/>
      <c r="USH362" s="120"/>
      <c r="USI362" s="120"/>
      <c r="USJ362" s="120"/>
      <c r="USK362" s="120"/>
      <c r="USL362" s="120"/>
      <c r="USM362" s="120"/>
      <c r="USN362" s="120"/>
      <c r="USO362" s="120"/>
      <c r="USP362" s="120"/>
      <c r="USQ362" s="120"/>
      <c r="USR362" s="120"/>
      <c r="USS362" s="120"/>
      <c r="UST362" s="120"/>
      <c r="USU362" s="120"/>
      <c r="USV362" s="120"/>
      <c r="USW362" s="120"/>
      <c r="USX362" s="120"/>
      <c r="USY362" s="120"/>
      <c r="USZ362" s="120"/>
      <c r="UTA362" s="120"/>
      <c r="UTB362" s="120"/>
      <c r="UTC362" s="120"/>
      <c r="UTD362" s="120"/>
      <c r="UTE362" s="120"/>
      <c r="UTF362" s="120"/>
      <c r="UTG362" s="120"/>
      <c r="UTH362" s="120"/>
      <c r="UTI362" s="120"/>
      <c r="UTJ362" s="120"/>
      <c r="UTK362" s="120"/>
      <c r="UTL362" s="120"/>
      <c r="UTM362" s="120"/>
      <c r="UTN362" s="120"/>
      <c r="UTO362" s="120"/>
      <c r="UTP362" s="120"/>
      <c r="UTQ362" s="120"/>
      <c r="UTR362" s="120"/>
      <c r="UTS362" s="120"/>
      <c r="UTT362" s="120"/>
      <c r="UTU362" s="120"/>
      <c r="UTV362" s="120"/>
      <c r="UTW362" s="120"/>
      <c r="UTX362" s="120"/>
      <c r="UTY362" s="120"/>
      <c r="UTZ362" s="120"/>
      <c r="UUA362" s="120"/>
      <c r="UUB362" s="120"/>
      <c r="UUC362" s="120"/>
      <c r="UUD362" s="120"/>
      <c r="UUE362" s="120"/>
      <c r="UUF362" s="120"/>
      <c r="UUG362" s="120"/>
      <c r="UUH362" s="120"/>
      <c r="UUI362" s="120"/>
      <c r="UUJ362" s="120"/>
      <c r="UUK362" s="120"/>
      <c r="UUL362" s="120"/>
      <c r="UUM362" s="120"/>
      <c r="UUN362" s="120"/>
      <c r="UUO362" s="120"/>
      <c r="UUP362" s="120"/>
      <c r="UUQ362" s="120"/>
      <c r="UUR362" s="120"/>
      <c r="UUS362" s="120"/>
      <c r="UUT362" s="120"/>
      <c r="UUU362" s="120"/>
      <c r="UUV362" s="120"/>
      <c r="UUW362" s="120"/>
      <c r="UUX362" s="120"/>
      <c r="UUY362" s="120"/>
      <c r="UUZ362" s="120"/>
      <c r="UVA362" s="120"/>
      <c r="UVB362" s="120"/>
      <c r="UVC362" s="120"/>
      <c r="UVD362" s="120"/>
      <c r="UVE362" s="120"/>
      <c r="UVF362" s="120"/>
      <c r="UVG362" s="120"/>
      <c r="UVH362" s="120"/>
      <c r="UVI362" s="120"/>
      <c r="UVJ362" s="120"/>
      <c r="UVK362" s="120"/>
      <c r="UVL362" s="120"/>
      <c r="UVM362" s="120"/>
      <c r="UVN362" s="120"/>
      <c r="UVO362" s="120"/>
      <c r="UVP362" s="120"/>
      <c r="UVQ362" s="120"/>
      <c r="UVR362" s="120"/>
      <c r="UVS362" s="120"/>
      <c r="UVT362" s="120"/>
      <c r="UVU362" s="120"/>
      <c r="UVV362" s="120"/>
      <c r="UVW362" s="120"/>
      <c r="UVX362" s="120"/>
      <c r="UVY362" s="120"/>
      <c r="UVZ362" s="120"/>
      <c r="UWA362" s="120"/>
      <c r="UWB362" s="120"/>
      <c r="UWC362" s="120"/>
      <c r="UWD362" s="120"/>
      <c r="UWE362" s="120"/>
      <c r="UWF362" s="120"/>
      <c r="UWG362" s="120"/>
      <c r="UWH362" s="120"/>
      <c r="UWI362" s="120"/>
      <c r="UWJ362" s="120"/>
      <c r="UWK362" s="120"/>
      <c r="UWL362" s="120"/>
      <c r="UWM362" s="120"/>
      <c r="UWN362" s="120"/>
      <c r="UWO362" s="120"/>
      <c r="UWP362" s="120"/>
      <c r="UWQ362" s="120"/>
      <c r="UWR362" s="120"/>
      <c r="UWS362" s="120"/>
      <c r="UWT362" s="120"/>
      <c r="UWU362" s="120"/>
      <c r="UWV362" s="120"/>
      <c r="UWW362" s="120"/>
      <c r="UWX362" s="120"/>
      <c r="UWY362" s="120"/>
      <c r="UWZ362" s="120"/>
      <c r="UXA362" s="120"/>
      <c r="UXB362" s="120"/>
      <c r="UXC362" s="120"/>
      <c r="UXD362" s="120"/>
      <c r="UXE362" s="120"/>
      <c r="UXF362" s="120"/>
      <c r="UXG362" s="120"/>
      <c r="UXH362" s="120"/>
      <c r="UXI362" s="120"/>
      <c r="UXJ362" s="120"/>
      <c r="UXK362" s="120"/>
      <c r="UXL362" s="120"/>
      <c r="UXM362" s="120"/>
      <c r="UXN362" s="120"/>
      <c r="UXO362" s="120"/>
      <c r="UXP362" s="120"/>
      <c r="UXQ362" s="120"/>
      <c r="UXR362" s="120"/>
      <c r="UXS362" s="120"/>
      <c r="UXT362" s="120"/>
      <c r="UXU362" s="120"/>
      <c r="UXV362" s="120"/>
      <c r="UXW362" s="120"/>
      <c r="UXX362" s="120"/>
      <c r="UXY362" s="120"/>
      <c r="UXZ362" s="120"/>
      <c r="UYA362" s="120"/>
      <c r="UYB362" s="120"/>
      <c r="UYC362" s="120"/>
      <c r="UYD362" s="120"/>
      <c r="UYE362" s="120"/>
      <c r="UYF362" s="120"/>
      <c r="UYG362" s="120"/>
      <c r="UYH362" s="120"/>
      <c r="UYI362" s="120"/>
      <c r="UYJ362" s="120"/>
      <c r="UYK362" s="120"/>
      <c r="UYL362" s="120"/>
      <c r="UYM362" s="120"/>
      <c r="UYN362" s="120"/>
      <c r="UYO362" s="120"/>
      <c r="UYP362" s="120"/>
      <c r="UYQ362" s="120"/>
      <c r="UYR362" s="120"/>
      <c r="UYS362" s="120"/>
      <c r="UYT362" s="120"/>
      <c r="UYU362" s="120"/>
      <c r="UYV362" s="120"/>
      <c r="UYW362" s="120"/>
      <c r="UYX362" s="120"/>
      <c r="UYY362" s="120"/>
      <c r="UYZ362" s="120"/>
      <c r="UZA362" s="120"/>
      <c r="UZB362" s="120"/>
      <c r="UZC362" s="120"/>
      <c r="UZD362" s="120"/>
      <c r="UZE362" s="120"/>
      <c r="UZF362" s="120"/>
      <c r="UZG362" s="120"/>
      <c r="UZH362" s="120"/>
      <c r="UZI362" s="120"/>
      <c r="UZJ362" s="120"/>
      <c r="UZK362" s="120"/>
      <c r="UZL362" s="120"/>
      <c r="UZM362" s="120"/>
      <c r="UZN362" s="120"/>
      <c r="UZO362" s="120"/>
      <c r="UZP362" s="120"/>
      <c r="UZQ362" s="120"/>
      <c r="UZR362" s="120"/>
      <c r="UZS362" s="120"/>
      <c r="UZT362" s="120"/>
      <c r="UZU362" s="120"/>
      <c r="UZV362" s="120"/>
      <c r="UZW362" s="120"/>
      <c r="UZX362" s="120"/>
      <c r="UZY362" s="120"/>
      <c r="UZZ362" s="120"/>
      <c r="VAA362" s="120"/>
      <c r="VAB362" s="120"/>
      <c r="VAC362" s="120"/>
      <c r="VAD362" s="120"/>
      <c r="VAE362" s="120"/>
      <c r="VAF362" s="120"/>
      <c r="VAG362" s="120"/>
      <c r="VAH362" s="120"/>
      <c r="VAI362" s="120"/>
      <c r="VAJ362" s="120"/>
      <c r="VAK362" s="120"/>
      <c r="VAL362" s="120"/>
      <c r="VAM362" s="120"/>
      <c r="VAN362" s="120"/>
      <c r="VAO362" s="120"/>
      <c r="VAP362" s="120"/>
      <c r="VAQ362" s="120"/>
      <c r="VAR362" s="120"/>
      <c r="VAS362" s="120"/>
      <c r="VAT362" s="120"/>
      <c r="VAU362" s="120"/>
      <c r="VAV362" s="120"/>
      <c r="VAW362" s="120"/>
      <c r="VAX362" s="120"/>
      <c r="VAY362" s="120"/>
      <c r="VAZ362" s="120"/>
      <c r="VBA362" s="120"/>
      <c r="VBB362" s="120"/>
      <c r="VBC362" s="120"/>
      <c r="VBD362" s="120"/>
      <c r="VBE362" s="120"/>
      <c r="VBF362" s="120"/>
      <c r="VBG362" s="120"/>
      <c r="VBH362" s="120"/>
      <c r="VBI362" s="120"/>
      <c r="VBJ362" s="120"/>
      <c r="VBK362" s="120"/>
      <c r="VBL362" s="120"/>
      <c r="VBM362" s="120"/>
      <c r="VBN362" s="120"/>
      <c r="VBO362" s="120"/>
      <c r="VBP362" s="120"/>
      <c r="VBQ362" s="120"/>
      <c r="VBR362" s="120"/>
      <c r="VBS362" s="120"/>
      <c r="VBT362" s="120"/>
      <c r="VBU362" s="120"/>
      <c r="VBV362" s="120"/>
      <c r="VBW362" s="120"/>
      <c r="VBX362" s="120"/>
      <c r="VBY362" s="120"/>
      <c r="VBZ362" s="120"/>
      <c r="VCA362" s="120"/>
      <c r="VCB362" s="120"/>
      <c r="VCC362" s="120"/>
      <c r="VCD362" s="120"/>
      <c r="VCE362" s="120"/>
      <c r="VCF362" s="120"/>
      <c r="VCG362" s="120"/>
      <c r="VCH362" s="120"/>
      <c r="VCI362" s="120"/>
      <c r="VCJ362" s="120"/>
      <c r="VCK362" s="120"/>
      <c r="VCL362" s="120"/>
      <c r="VCM362" s="120"/>
      <c r="VCN362" s="120"/>
      <c r="VCO362" s="120"/>
      <c r="VCP362" s="120"/>
      <c r="VCQ362" s="120"/>
      <c r="VCR362" s="120"/>
      <c r="VCS362" s="120"/>
      <c r="VCT362" s="120"/>
      <c r="VCU362" s="120"/>
      <c r="VCV362" s="120"/>
      <c r="VCW362" s="120"/>
      <c r="VCX362" s="120"/>
      <c r="VCY362" s="120"/>
      <c r="VCZ362" s="120"/>
      <c r="VDA362" s="120"/>
      <c r="VDB362" s="120"/>
      <c r="VDC362" s="120"/>
      <c r="VDD362" s="120"/>
      <c r="VDE362" s="120"/>
      <c r="VDF362" s="120"/>
      <c r="VDG362" s="120"/>
      <c r="VDH362" s="120"/>
      <c r="VDI362" s="120"/>
      <c r="VDJ362" s="120"/>
      <c r="VDK362" s="120"/>
      <c r="VDL362" s="120"/>
      <c r="VDM362" s="120"/>
      <c r="VDN362" s="120"/>
      <c r="VDO362" s="120"/>
      <c r="VDP362" s="120"/>
      <c r="VDQ362" s="120"/>
      <c r="VDR362" s="120"/>
      <c r="VDS362" s="120"/>
      <c r="VDT362" s="120"/>
      <c r="VDU362" s="120"/>
      <c r="VDV362" s="120"/>
      <c r="VDW362" s="120"/>
      <c r="VDX362" s="120"/>
      <c r="VDY362" s="120"/>
      <c r="VDZ362" s="120"/>
      <c r="VEA362" s="120"/>
      <c r="VEB362" s="120"/>
      <c r="VEC362" s="120"/>
      <c r="VED362" s="120"/>
      <c r="VEE362" s="120"/>
      <c r="VEF362" s="120"/>
      <c r="VEG362" s="120"/>
      <c r="VEH362" s="120"/>
      <c r="VEI362" s="120"/>
      <c r="VEJ362" s="120"/>
      <c r="VEK362" s="120"/>
      <c r="VEL362" s="120"/>
      <c r="VEM362" s="120"/>
      <c r="VEN362" s="120"/>
      <c r="VEO362" s="120"/>
      <c r="VEP362" s="120"/>
      <c r="VEQ362" s="120"/>
      <c r="VER362" s="120"/>
      <c r="VES362" s="120"/>
      <c r="VET362" s="120"/>
      <c r="VEU362" s="120"/>
      <c r="VEV362" s="120"/>
      <c r="VEW362" s="120"/>
      <c r="VEX362" s="120"/>
      <c r="VEY362" s="120"/>
      <c r="VEZ362" s="120"/>
      <c r="VFA362" s="120"/>
      <c r="VFB362" s="120"/>
      <c r="VFC362" s="120"/>
      <c r="VFD362" s="120"/>
      <c r="VFE362" s="120"/>
      <c r="VFF362" s="120"/>
      <c r="VFG362" s="120"/>
      <c r="VFH362" s="120"/>
      <c r="VFI362" s="120"/>
      <c r="VFJ362" s="120"/>
      <c r="VFK362" s="120"/>
      <c r="VFL362" s="120"/>
      <c r="VFM362" s="120"/>
      <c r="VFN362" s="120"/>
      <c r="VFO362" s="120"/>
      <c r="VFP362" s="120"/>
      <c r="VFQ362" s="120"/>
      <c r="VFR362" s="120"/>
      <c r="VFS362" s="120"/>
      <c r="VFT362" s="120"/>
      <c r="VFU362" s="120"/>
      <c r="VFV362" s="120"/>
      <c r="VFW362" s="120"/>
      <c r="VFX362" s="120"/>
      <c r="VFY362" s="120"/>
      <c r="VFZ362" s="120"/>
      <c r="VGA362" s="120"/>
      <c r="VGB362" s="120"/>
      <c r="VGC362" s="120"/>
      <c r="VGD362" s="120"/>
      <c r="VGE362" s="120"/>
      <c r="VGF362" s="120"/>
      <c r="VGG362" s="120"/>
      <c r="VGH362" s="120"/>
      <c r="VGI362" s="120"/>
      <c r="VGJ362" s="120"/>
      <c r="VGK362" s="120"/>
      <c r="VGL362" s="120"/>
      <c r="VGM362" s="120"/>
      <c r="VGN362" s="120"/>
      <c r="VGO362" s="120"/>
      <c r="VGP362" s="120"/>
      <c r="VGQ362" s="120"/>
      <c r="VGR362" s="120"/>
      <c r="VGS362" s="120"/>
      <c r="VGT362" s="120"/>
      <c r="VGU362" s="120"/>
      <c r="VGV362" s="120"/>
      <c r="VGW362" s="120"/>
      <c r="VGX362" s="120"/>
      <c r="VGY362" s="120"/>
      <c r="VGZ362" s="120"/>
      <c r="VHA362" s="120"/>
      <c r="VHB362" s="120"/>
      <c r="VHC362" s="120"/>
      <c r="VHD362" s="120"/>
      <c r="VHE362" s="120"/>
      <c r="VHF362" s="120"/>
      <c r="VHG362" s="120"/>
      <c r="VHH362" s="120"/>
      <c r="VHI362" s="120"/>
      <c r="VHJ362" s="120"/>
      <c r="VHK362" s="120"/>
      <c r="VHL362" s="120"/>
      <c r="VHM362" s="120"/>
      <c r="VHN362" s="120"/>
      <c r="VHO362" s="120"/>
      <c r="VHP362" s="120"/>
      <c r="VHQ362" s="120"/>
      <c r="VHR362" s="120"/>
      <c r="VHS362" s="120"/>
      <c r="VHT362" s="120"/>
      <c r="VHU362" s="120"/>
      <c r="VHV362" s="120"/>
      <c r="VHW362" s="120"/>
      <c r="VHX362" s="120"/>
      <c r="VHY362" s="120"/>
      <c r="VHZ362" s="120"/>
      <c r="VIA362" s="120"/>
      <c r="VIB362" s="120"/>
      <c r="VIC362" s="120"/>
      <c r="VID362" s="120"/>
      <c r="VIE362" s="120"/>
      <c r="VIF362" s="120"/>
      <c r="VIG362" s="120"/>
      <c r="VIH362" s="120"/>
      <c r="VII362" s="120"/>
      <c r="VIJ362" s="120"/>
      <c r="VIK362" s="120"/>
      <c r="VIL362" s="120"/>
      <c r="VIM362" s="120"/>
      <c r="VIN362" s="120"/>
      <c r="VIO362" s="120"/>
      <c r="VIP362" s="120"/>
      <c r="VIQ362" s="120"/>
      <c r="VIR362" s="120"/>
      <c r="VIS362" s="120"/>
      <c r="VIT362" s="120"/>
      <c r="VIU362" s="120"/>
      <c r="VIV362" s="120"/>
      <c r="VIW362" s="120"/>
      <c r="VIX362" s="120"/>
      <c r="VIY362" s="120"/>
      <c r="VIZ362" s="120"/>
      <c r="VJA362" s="120"/>
      <c r="VJB362" s="120"/>
      <c r="VJC362" s="120"/>
      <c r="VJD362" s="120"/>
      <c r="VJE362" s="120"/>
      <c r="VJF362" s="120"/>
      <c r="VJG362" s="120"/>
      <c r="VJH362" s="120"/>
      <c r="VJI362" s="120"/>
      <c r="VJJ362" s="120"/>
      <c r="VJK362" s="120"/>
      <c r="VJL362" s="120"/>
      <c r="VJM362" s="120"/>
      <c r="VJN362" s="120"/>
      <c r="VJO362" s="120"/>
      <c r="VJP362" s="120"/>
      <c r="VJQ362" s="120"/>
      <c r="VJR362" s="120"/>
      <c r="VJS362" s="120"/>
      <c r="VJT362" s="120"/>
      <c r="VJU362" s="120"/>
      <c r="VJV362" s="120"/>
      <c r="VJW362" s="120"/>
      <c r="VJX362" s="120"/>
      <c r="VJY362" s="120"/>
      <c r="VJZ362" s="120"/>
      <c r="VKA362" s="120"/>
      <c r="VKB362" s="120"/>
      <c r="VKC362" s="120"/>
      <c r="VKD362" s="120"/>
      <c r="VKE362" s="120"/>
      <c r="VKF362" s="120"/>
      <c r="VKG362" s="120"/>
      <c r="VKH362" s="120"/>
      <c r="VKI362" s="120"/>
      <c r="VKJ362" s="120"/>
      <c r="VKK362" s="120"/>
      <c r="VKL362" s="120"/>
      <c r="VKM362" s="120"/>
      <c r="VKN362" s="120"/>
      <c r="VKO362" s="120"/>
      <c r="VKP362" s="120"/>
      <c r="VKQ362" s="120"/>
      <c r="VKR362" s="120"/>
      <c r="VKS362" s="120"/>
      <c r="VKT362" s="120"/>
      <c r="VKU362" s="120"/>
      <c r="VKV362" s="120"/>
      <c r="VKW362" s="120"/>
      <c r="VKX362" s="120"/>
      <c r="VKY362" s="120"/>
      <c r="VKZ362" s="120"/>
      <c r="VLA362" s="120"/>
      <c r="VLB362" s="120"/>
      <c r="VLC362" s="120"/>
      <c r="VLD362" s="120"/>
      <c r="VLE362" s="120"/>
      <c r="VLF362" s="120"/>
      <c r="VLG362" s="120"/>
      <c r="VLH362" s="120"/>
      <c r="VLI362" s="120"/>
      <c r="VLJ362" s="120"/>
      <c r="VLK362" s="120"/>
      <c r="VLL362" s="120"/>
      <c r="VLM362" s="120"/>
      <c r="VLN362" s="120"/>
      <c r="VLO362" s="120"/>
      <c r="VLP362" s="120"/>
      <c r="VLQ362" s="120"/>
      <c r="VLR362" s="120"/>
      <c r="VLS362" s="120"/>
      <c r="VLT362" s="120"/>
      <c r="VLU362" s="120"/>
      <c r="VLV362" s="120"/>
      <c r="VLW362" s="120"/>
      <c r="VLX362" s="120"/>
      <c r="VLY362" s="120"/>
      <c r="VLZ362" s="120"/>
      <c r="VMA362" s="120"/>
      <c r="VMB362" s="120"/>
      <c r="VMC362" s="120"/>
      <c r="VMD362" s="120"/>
      <c r="VME362" s="120"/>
      <c r="VMF362" s="120"/>
      <c r="VMG362" s="120"/>
      <c r="VMH362" s="120"/>
      <c r="VMI362" s="120"/>
      <c r="VMJ362" s="120"/>
      <c r="VMK362" s="120"/>
      <c r="VML362" s="120"/>
      <c r="VMM362" s="120"/>
      <c r="VMN362" s="120"/>
      <c r="VMO362" s="120"/>
      <c r="VMP362" s="120"/>
      <c r="VMQ362" s="120"/>
      <c r="VMR362" s="120"/>
      <c r="VMS362" s="120"/>
      <c r="VMT362" s="120"/>
      <c r="VMU362" s="120"/>
      <c r="VMV362" s="120"/>
      <c r="VMW362" s="120"/>
      <c r="VMX362" s="120"/>
      <c r="VMY362" s="120"/>
      <c r="VMZ362" s="120"/>
      <c r="VNA362" s="120"/>
      <c r="VNB362" s="120"/>
      <c r="VNC362" s="120"/>
      <c r="VND362" s="120"/>
      <c r="VNE362" s="120"/>
      <c r="VNF362" s="120"/>
      <c r="VNG362" s="120"/>
      <c r="VNH362" s="120"/>
      <c r="VNI362" s="120"/>
      <c r="VNJ362" s="120"/>
      <c r="VNK362" s="120"/>
      <c r="VNL362" s="120"/>
      <c r="VNM362" s="120"/>
      <c r="VNN362" s="120"/>
      <c r="VNO362" s="120"/>
      <c r="VNP362" s="120"/>
      <c r="VNQ362" s="120"/>
      <c r="VNR362" s="120"/>
      <c r="VNS362" s="120"/>
      <c r="VNT362" s="120"/>
      <c r="VNU362" s="120"/>
      <c r="VNV362" s="120"/>
      <c r="VNW362" s="120"/>
      <c r="VNX362" s="120"/>
      <c r="VNY362" s="120"/>
      <c r="VNZ362" s="120"/>
      <c r="VOA362" s="120"/>
      <c r="VOB362" s="120"/>
      <c r="VOC362" s="120"/>
      <c r="VOD362" s="120"/>
      <c r="VOE362" s="120"/>
      <c r="VOF362" s="120"/>
      <c r="VOG362" s="120"/>
      <c r="VOH362" s="120"/>
      <c r="VOI362" s="120"/>
      <c r="VOJ362" s="120"/>
      <c r="VOK362" s="120"/>
      <c r="VOL362" s="120"/>
      <c r="VOM362" s="120"/>
      <c r="VON362" s="120"/>
      <c r="VOO362" s="120"/>
      <c r="VOP362" s="120"/>
      <c r="VOQ362" s="120"/>
      <c r="VOR362" s="120"/>
      <c r="VOS362" s="120"/>
      <c r="VOT362" s="120"/>
      <c r="VOU362" s="120"/>
      <c r="VOV362" s="120"/>
      <c r="VOW362" s="120"/>
      <c r="VOX362" s="120"/>
      <c r="VOY362" s="120"/>
      <c r="VOZ362" s="120"/>
      <c r="VPA362" s="120"/>
      <c r="VPB362" s="120"/>
      <c r="VPC362" s="120"/>
      <c r="VPD362" s="120"/>
      <c r="VPE362" s="120"/>
      <c r="VPF362" s="120"/>
      <c r="VPG362" s="120"/>
      <c r="VPH362" s="120"/>
      <c r="VPI362" s="120"/>
      <c r="VPJ362" s="120"/>
      <c r="VPK362" s="120"/>
      <c r="VPL362" s="120"/>
      <c r="VPM362" s="120"/>
      <c r="VPN362" s="120"/>
      <c r="VPO362" s="120"/>
      <c r="VPP362" s="120"/>
      <c r="VPQ362" s="120"/>
      <c r="VPR362" s="120"/>
      <c r="VPS362" s="120"/>
      <c r="VPT362" s="120"/>
      <c r="VPU362" s="120"/>
      <c r="VPV362" s="120"/>
      <c r="VPW362" s="120"/>
      <c r="VPX362" s="120"/>
      <c r="VPY362" s="120"/>
      <c r="VPZ362" s="120"/>
      <c r="VQA362" s="120"/>
      <c r="VQB362" s="120"/>
      <c r="VQC362" s="120"/>
      <c r="VQD362" s="120"/>
      <c r="VQE362" s="120"/>
      <c r="VQF362" s="120"/>
      <c r="VQG362" s="120"/>
      <c r="VQH362" s="120"/>
      <c r="VQI362" s="120"/>
      <c r="VQJ362" s="120"/>
      <c r="VQK362" s="120"/>
      <c r="VQL362" s="120"/>
      <c r="VQM362" s="120"/>
      <c r="VQN362" s="120"/>
      <c r="VQO362" s="120"/>
      <c r="VQP362" s="120"/>
      <c r="VQQ362" s="120"/>
      <c r="VQR362" s="120"/>
      <c r="VQS362" s="120"/>
      <c r="VQT362" s="120"/>
      <c r="VQU362" s="120"/>
      <c r="VQV362" s="120"/>
      <c r="VQW362" s="120"/>
      <c r="VQX362" s="120"/>
      <c r="VQY362" s="120"/>
      <c r="VQZ362" s="120"/>
      <c r="VRA362" s="120"/>
      <c r="VRB362" s="120"/>
      <c r="VRC362" s="120"/>
      <c r="VRD362" s="120"/>
      <c r="VRE362" s="120"/>
      <c r="VRF362" s="120"/>
      <c r="VRG362" s="120"/>
      <c r="VRH362" s="120"/>
      <c r="VRI362" s="120"/>
      <c r="VRJ362" s="120"/>
      <c r="VRK362" s="120"/>
      <c r="VRL362" s="120"/>
      <c r="VRM362" s="120"/>
      <c r="VRN362" s="120"/>
      <c r="VRO362" s="120"/>
      <c r="VRP362" s="120"/>
      <c r="VRQ362" s="120"/>
      <c r="VRR362" s="120"/>
      <c r="VRS362" s="120"/>
      <c r="VRT362" s="120"/>
      <c r="VRU362" s="120"/>
      <c r="VRV362" s="120"/>
      <c r="VRW362" s="120"/>
      <c r="VRX362" s="120"/>
      <c r="VRY362" s="120"/>
      <c r="VRZ362" s="120"/>
      <c r="VSA362" s="120"/>
      <c r="VSB362" s="120"/>
      <c r="VSC362" s="120"/>
      <c r="VSD362" s="120"/>
      <c r="VSE362" s="120"/>
      <c r="VSF362" s="120"/>
      <c r="VSG362" s="120"/>
      <c r="VSH362" s="120"/>
      <c r="VSI362" s="120"/>
      <c r="VSJ362" s="120"/>
      <c r="VSK362" s="120"/>
      <c r="VSL362" s="120"/>
      <c r="VSM362" s="120"/>
      <c r="VSN362" s="120"/>
      <c r="VSO362" s="120"/>
      <c r="VSP362" s="120"/>
      <c r="VSQ362" s="120"/>
      <c r="VSR362" s="120"/>
      <c r="VSS362" s="120"/>
      <c r="VST362" s="120"/>
      <c r="VSU362" s="120"/>
      <c r="VSV362" s="120"/>
      <c r="VSW362" s="120"/>
      <c r="VSX362" s="120"/>
      <c r="VSY362" s="120"/>
      <c r="VSZ362" s="120"/>
      <c r="VTA362" s="120"/>
      <c r="VTB362" s="120"/>
      <c r="VTC362" s="120"/>
      <c r="VTD362" s="120"/>
      <c r="VTE362" s="120"/>
      <c r="VTF362" s="120"/>
      <c r="VTG362" s="120"/>
      <c r="VTH362" s="120"/>
      <c r="VTI362" s="120"/>
      <c r="VTJ362" s="120"/>
      <c r="VTK362" s="120"/>
      <c r="VTL362" s="120"/>
      <c r="VTM362" s="120"/>
      <c r="VTN362" s="120"/>
      <c r="VTO362" s="120"/>
      <c r="VTP362" s="120"/>
      <c r="VTQ362" s="120"/>
      <c r="VTR362" s="120"/>
      <c r="VTS362" s="120"/>
      <c r="VTT362" s="120"/>
      <c r="VTU362" s="120"/>
      <c r="VTV362" s="120"/>
      <c r="VTW362" s="120"/>
      <c r="VTX362" s="120"/>
      <c r="VTY362" s="120"/>
      <c r="VTZ362" s="120"/>
      <c r="VUA362" s="120"/>
      <c r="VUB362" s="120"/>
      <c r="VUC362" s="120"/>
      <c r="VUD362" s="120"/>
      <c r="VUE362" s="120"/>
      <c r="VUF362" s="120"/>
      <c r="VUG362" s="120"/>
      <c r="VUH362" s="120"/>
      <c r="VUI362" s="120"/>
      <c r="VUJ362" s="120"/>
      <c r="VUK362" s="120"/>
      <c r="VUL362" s="120"/>
      <c r="VUM362" s="120"/>
      <c r="VUN362" s="120"/>
      <c r="VUO362" s="120"/>
      <c r="VUP362" s="120"/>
      <c r="VUQ362" s="120"/>
      <c r="VUR362" s="120"/>
      <c r="VUS362" s="120"/>
      <c r="VUT362" s="120"/>
      <c r="VUU362" s="120"/>
      <c r="VUV362" s="120"/>
      <c r="VUW362" s="120"/>
      <c r="VUX362" s="120"/>
      <c r="VUY362" s="120"/>
      <c r="VUZ362" s="120"/>
      <c r="VVA362" s="120"/>
      <c r="VVB362" s="120"/>
      <c r="VVC362" s="120"/>
      <c r="VVD362" s="120"/>
      <c r="VVE362" s="120"/>
      <c r="VVF362" s="120"/>
      <c r="VVG362" s="120"/>
      <c r="VVH362" s="120"/>
      <c r="VVI362" s="120"/>
      <c r="VVJ362" s="120"/>
      <c r="VVK362" s="120"/>
      <c r="VVL362" s="120"/>
      <c r="VVM362" s="120"/>
      <c r="VVN362" s="120"/>
      <c r="VVO362" s="120"/>
      <c r="VVP362" s="120"/>
      <c r="VVQ362" s="120"/>
      <c r="VVR362" s="120"/>
      <c r="VVS362" s="120"/>
      <c r="VVT362" s="120"/>
      <c r="VVU362" s="120"/>
      <c r="VVV362" s="120"/>
      <c r="VVW362" s="120"/>
      <c r="VVX362" s="120"/>
      <c r="VVY362" s="120"/>
      <c r="VVZ362" s="120"/>
      <c r="VWA362" s="120"/>
      <c r="VWB362" s="120"/>
      <c r="VWC362" s="120"/>
      <c r="VWD362" s="120"/>
      <c r="VWE362" s="120"/>
      <c r="VWF362" s="120"/>
      <c r="VWG362" s="120"/>
      <c r="VWH362" s="120"/>
      <c r="VWI362" s="120"/>
      <c r="VWJ362" s="120"/>
      <c r="VWK362" s="120"/>
      <c r="VWL362" s="120"/>
      <c r="VWM362" s="120"/>
      <c r="VWN362" s="120"/>
      <c r="VWO362" s="120"/>
      <c r="VWP362" s="120"/>
      <c r="VWQ362" s="120"/>
      <c r="VWR362" s="120"/>
      <c r="VWS362" s="120"/>
      <c r="VWT362" s="120"/>
      <c r="VWU362" s="120"/>
      <c r="VWV362" s="120"/>
      <c r="VWW362" s="120"/>
      <c r="VWX362" s="120"/>
      <c r="VWY362" s="120"/>
      <c r="VWZ362" s="120"/>
      <c r="VXA362" s="120"/>
      <c r="VXB362" s="120"/>
      <c r="VXC362" s="120"/>
      <c r="VXD362" s="120"/>
      <c r="VXE362" s="120"/>
      <c r="VXF362" s="120"/>
      <c r="VXG362" s="120"/>
      <c r="VXH362" s="120"/>
      <c r="VXI362" s="120"/>
      <c r="VXJ362" s="120"/>
      <c r="VXK362" s="120"/>
      <c r="VXL362" s="120"/>
      <c r="VXM362" s="120"/>
      <c r="VXN362" s="120"/>
      <c r="VXO362" s="120"/>
      <c r="VXP362" s="120"/>
      <c r="VXQ362" s="120"/>
      <c r="VXR362" s="120"/>
      <c r="VXS362" s="120"/>
      <c r="VXT362" s="120"/>
      <c r="VXU362" s="120"/>
      <c r="VXV362" s="120"/>
      <c r="VXW362" s="120"/>
      <c r="VXX362" s="120"/>
      <c r="VXY362" s="120"/>
      <c r="VXZ362" s="120"/>
      <c r="VYA362" s="120"/>
      <c r="VYB362" s="120"/>
      <c r="VYC362" s="120"/>
      <c r="VYD362" s="120"/>
      <c r="VYE362" s="120"/>
      <c r="VYF362" s="120"/>
      <c r="VYG362" s="120"/>
      <c r="VYH362" s="120"/>
      <c r="VYI362" s="120"/>
      <c r="VYJ362" s="120"/>
      <c r="VYK362" s="120"/>
      <c r="VYL362" s="120"/>
      <c r="VYM362" s="120"/>
      <c r="VYN362" s="120"/>
      <c r="VYO362" s="120"/>
      <c r="VYP362" s="120"/>
      <c r="VYQ362" s="120"/>
      <c r="VYR362" s="120"/>
      <c r="VYS362" s="120"/>
      <c r="VYT362" s="120"/>
      <c r="VYU362" s="120"/>
      <c r="VYV362" s="120"/>
      <c r="VYW362" s="120"/>
      <c r="VYX362" s="120"/>
      <c r="VYY362" s="120"/>
      <c r="VYZ362" s="120"/>
      <c r="VZA362" s="120"/>
      <c r="VZB362" s="120"/>
      <c r="VZC362" s="120"/>
      <c r="VZD362" s="120"/>
      <c r="VZE362" s="120"/>
      <c r="VZF362" s="120"/>
      <c r="VZG362" s="120"/>
      <c r="VZH362" s="120"/>
      <c r="VZI362" s="120"/>
      <c r="VZJ362" s="120"/>
      <c r="VZK362" s="120"/>
      <c r="VZL362" s="120"/>
      <c r="VZM362" s="120"/>
      <c r="VZN362" s="120"/>
      <c r="VZO362" s="120"/>
      <c r="VZP362" s="120"/>
      <c r="VZQ362" s="120"/>
      <c r="VZR362" s="120"/>
      <c r="VZS362" s="120"/>
      <c r="VZT362" s="120"/>
      <c r="VZU362" s="120"/>
      <c r="VZV362" s="120"/>
      <c r="VZW362" s="120"/>
      <c r="VZX362" s="120"/>
      <c r="VZY362" s="120"/>
      <c r="VZZ362" s="120"/>
      <c r="WAA362" s="120"/>
      <c r="WAB362" s="120"/>
      <c r="WAC362" s="120"/>
      <c r="WAD362" s="120"/>
      <c r="WAE362" s="120"/>
      <c r="WAF362" s="120"/>
      <c r="WAG362" s="120"/>
      <c r="WAH362" s="120"/>
      <c r="WAI362" s="120"/>
      <c r="WAJ362" s="120"/>
      <c r="WAK362" s="120"/>
      <c r="WAL362" s="120"/>
      <c r="WAM362" s="120"/>
      <c r="WAN362" s="120"/>
      <c r="WAO362" s="120"/>
      <c r="WAP362" s="120"/>
      <c r="WAQ362" s="120"/>
      <c r="WAR362" s="120"/>
      <c r="WAS362" s="120"/>
      <c r="WAT362" s="120"/>
      <c r="WAU362" s="120"/>
      <c r="WAV362" s="120"/>
      <c r="WAW362" s="120"/>
      <c r="WAX362" s="120"/>
      <c r="WAY362" s="120"/>
      <c r="WAZ362" s="120"/>
      <c r="WBA362" s="120"/>
      <c r="WBB362" s="120"/>
      <c r="WBC362" s="120"/>
      <c r="WBD362" s="120"/>
      <c r="WBE362" s="120"/>
      <c r="WBF362" s="120"/>
      <c r="WBG362" s="120"/>
      <c r="WBH362" s="120"/>
      <c r="WBI362" s="120"/>
      <c r="WBJ362" s="120"/>
      <c r="WBK362" s="120"/>
      <c r="WBL362" s="120"/>
      <c r="WBM362" s="120"/>
      <c r="WBN362" s="120"/>
      <c r="WBO362" s="120"/>
      <c r="WBP362" s="120"/>
      <c r="WBQ362" s="120"/>
      <c r="WBR362" s="120"/>
      <c r="WBS362" s="120"/>
      <c r="WBT362" s="120"/>
      <c r="WBU362" s="120"/>
      <c r="WBV362" s="120"/>
      <c r="WBW362" s="120"/>
      <c r="WBX362" s="120"/>
      <c r="WBY362" s="120"/>
      <c r="WBZ362" s="120"/>
      <c r="WCA362" s="120"/>
      <c r="WCB362" s="120"/>
      <c r="WCC362" s="120"/>
      <c r="WCD362" s="120"/>
      <c r="WCE362" s="120"/>
      <c r="WCF362" s="120"/>
      <c r="WCG362" s="120"/>
      <c r="WCH362" s="120"/>
      <c r="WCI362" s="120"/>
      <c r="WCJ362" s="120"/>
      <c r="WCK362" s="120"/>
      <c r="WCL362" s="120"/>
      <c r="WCM362" s="120"/>
      <c r="WCN362" s="120"/>
      <c r="WCO362" s="120"/>
      <c r="WCP362" s="120"/>
      <c r="WCQ362" s="120"/>
      <c r="WCR362" s="120"/>
      <c r="WCS362" s="120"/>
      <c r="WCT362" s="120"/>
      <c r="WCU362" s="120"/>
      <c r="WCV362" s="120"/>
      <c r="WCW362" s="120"/>
      <c r="WCX362" s="120"/>
      <c r="WCY362" s="120"/>
      <c r="WCZ362" s="120"/>
      <c r="WDA362" s="120"/>
      <c r="WDB362" s="120"/>
      <c r="WDC362" s="120"/>
      <c r="WDD362" s="120"/>
      <c r="WDE362" s="120"/>
      <c r="WDF362" s="120"/>
      <c r="WDG362" s="120"/>
      <c r="WDH362" s="120"/>
      <c r="WDI362" s="120"/>
      <c r="WDJ362" s="120"/>
      <c r="WDK362" s="120"/>
      <c r="WDL362" s="120"/>
      <c r="WDM362" s="120"/>
      <c r="WDN362" s="120"/>
      <c r="WDO362" s="120"/>
      <c r="WDP362" s="120"/>
      <c r="WDQ362" s="120"/>
      <c r="WDR362" s="120"/>
      <c r="WDS362" s="120"/>
      <c r="WDT362" s="120"/>
      <c r="WDU362" s="120"/>
      <c r="WDV362" s="120"/>
      <c r="WDW362" s="120"/>
      <c r="WDX362" s="120"/>
      <c r="WDY362" s="120"/>
      <c r="WDZ362" s="120"/>
      <c r="WEA362" s="120"/>
      <c r="WEB362" s="120"/>
      <c r="WEC362" s="120"/>
      <c r="WED362" s="120"/>
      <c r="WEE362" s="120"/>
      <c r="WEF362" s="120"/>
      <c r="WEG362" s="120"/>
      <c r="WEH362" s="120"/>
      <c r="WEI362" s="120"/>
      <c r="WEJ362" s="120"/>
      <c r="WEK362" s="120"/>
      <c r="WEL362" s="120"/>
      <c r="WEM362" s="120"/>
      <c r="WEN362" s="120"/>
      <c r="WEO362" s="120"/>
      <c r="WEP362" s="120"/>
      <c r="WEQ362" s="120"/>
      <c r="WER362" s="120"/>
      <c r="WES362" s="120"/>
      <c r="WET362" s="120"/>
      <c r="WEU362" s="120"/>
      <c r="WEV362" s="120"/>
      <c r="WEW362" s="120"/>
      <c r="WEX362" s="120"/>
      <c r="WEY362" s="120"/>
      <c r="WEZ362" s="120"/>
      <c r="WFA362" s="120"/>
      <c r="WFB362" s="120"/>
      <c r="WFC362" s="120"/>
      <c r="WFD362" s="120"/>
      <c r="WFE362" s="120"/>
      <c r="WFF362" s="120"/>
      <c r="WFG362" s="120"/>
      <c r="WFH362" s="120"/>
      <c r="WFI362" s="120"/>
      <c r="WFJ362" s="120"/>
      <c r="WFK362" s="120"/>
      <c r="WFL362" s="120"/>
      <c r="WFM362" s="120"/>
      <c r="WFN362" s="120"/>
      <c r="WFO362" s="120"/>
      <c r="WFP362" s="120"/>
      <c r="WFQ362" s="120"/>
      <c r="WFR362" s="120"/>
      <c r="WFS362" s="120"/>
      <c r="WFT362" s="120"/>
      <c r="WFU362" s="120"/>
      <c r="WFV362" s="120"/>
      <c r="WFW362" s="120"/>
      <c r="WFX362" s="120"/>
      <c r="WFY362" s="120"/>
      <c r="WFZ362" s="120"/>
      <c r="WGA362" s="120"/>
      <c r="WGB362" s="120"/>
      <c r="WGC362" s="120"/>
      <c r="WGD362" s="120"/>
      <c r="WGE362" s="120"/>
      <c r="WGF362" s="120"/>
      <c r="WGG362" s="120"/>
      <c r="WGH362" s="120"/>
      <c r="WGI362" s="120"/>
      <c r="WGJ362" s="120"/>
      <c r="WGK362" s="120"/>
      <c r="WGL362" s="120"/>
      <c r="WGM362" s="120"/>
      <c r="WGN362" s="120"/>
      <c r="WGO362" s="120"/>
      <c r="WGP362" s="120"/>
      <c r="WGQ362" s="120"/>
      <c r="WGR362" s="120"/>
      <c r="WGS362" s="120"/>
      <c r="WGT362" s="120"/>
      <c r="WGU362" s="120"/>
      <c r="WGV362" s="120"/>
      <c r="WGW362" s="120"/>
      <c r="WGX362" s="120"/>
      <c r="WGY362" s="120"/>
      <c r="WGZ362" s="120"/>
      <c r="WHA362" s="120"/>
      <c r="WHB362" s="120"/>
      <c r="WHC362" s="120"/>
      <c r="WHD362" s="120"/>
      <c r="WHE362" s="120"/>
      <c r="WHF362" s="120"/>
      <c r="WHG362" s="120"/>
      <c r="WHH362" s="120"/>
      <c r="WHI362" s="120"/>
      <c r="WHJ362" s="120"/>
      <c r="WHK362" s="120"/>
      <c r="WHL362" s="120"/>
      <c r="WHM362" s="120"/>
      <c r="WHN362" s="120"/>
      <c r="WHO362" s="120"/>
      <c r="WHP362" s="120"/>
      <c r="WHQ362" s="120"/>
      <c r="WHR362" s="120"/>
      <c r="WHS362" s="120"/>
      <c r="WHT362" s="120"/>
      <c r="WHU362" s="120"/>
      <c r="WHV362" s="120"/>
      <c r="WHW362" s="120"/>
      <c r="WHX362" s="120"/>
      <c r="WHY362" s="120"/>
      <c r="WHZ362" s="120"/>
      <c r="WIA362" s="120"/>
      <c r="WIB362" s="120"/>
      <c r="WIC362" s="120"/>
      <c r="WID362" s="120"/>
      <c r="WIE362" s="120"/>
      <c r="WIF362" s="120"/>
      <c r="WIG362" s="120"/>
      <c r="WIH362" s="120"/>
      <c r="WII362" s="120"/>
      <c r="WIJ362" s="120"/>
      <c r="WIK362" s="120"/>
      <c r="WIL362" s="120"/>
      <c r="WIM362" s="120"/>
      <c r="WIN362" s="120"/>
      <c r="WIO362" s="120"/>
      <c r="WIP362" s="120"/>
      <c r="WIQ362" s="120"/>
      <c r="WIR362" s="120"/>
      <c r="WIS362" s="120"/>
      <c r="WIT362" s="120"/>
      <c r="WIU362" s="120"/>
      <c r="WIV362" s="120"/>
      <c r="WIW362" s="120"/>
      <c r="WIX362" s="120"/>
      <c r="WIY362" s="120"/>
      <c r="WIZ362" s="120"/>
      <c r="WJA362" s="120"/>
      <c r="WJB362" s="120"/>
      <c r="WJC362" s="120"/>
      <c r="WJD362" s="120"/>
      <c r="WJE362" s="120"/>
      <c r="WJF362" s="120"/>
      <c r="WJG362" s="120"/>
      <c r="WJH362" s="120"/>
      <c r="WJI362" s="120"/>
      <c r="WJJ362" s="120"/>
      <c r="WJK362" s="120"/>
      <c r="WJL362" s="120"/>
      <c r="WJM362" s="120"/>
      <c r="WJN362" s="120"/>
      <c r="WJO362" s="120"/>
      <c r="WJP362" s="120"/>
      <c r="WJQ362" s="120"/>
      <c r="WJR362" s="120"/>
      <c r="WJS362" s="120"/>
      <c r="WJT362" s="120"/>
      <c r="WJU362" s="120"/>
      <c r="WJV362" s="120"/>
      <c r="WJW362" s="120"/>
      <c r="WJX362" s="120"/>
      <c r="WJY362" s="120"/>
      <c r="WJZ362" s="120"/>
      <c r="WKA362" s="120"/>
      <c r="WKB362" s="120"/>
      <c r="WKC362" s="120"/>
      <c r="WKD362" s="120"/>
      <c r="WKE362" s="120"/>
      <c r="WKF362" s="120"/>
      <c r="WKG362" s="120"/>
      <c r="WKH362" s="120"/>
      <c r="WKI362" s="120"/>
      <c r="WKJ362" s="120"/>
      <c r="WKK362" s="120"/>
      <c r="WKL362" s="120"/>
      <c r="WKM362" s="120"/>
      <c r="WKN362" s="120"/>
      <c r="WKO362" s="120"/>
      <c r="WKP362" s="120"/>
      <c r="WKQ362" s="120"/>
      <c r="WKR362" s="120"/>
      <c r="WKS362" s="120"/>
      <c r="WKT362" s="120"/>
      <c r="WKU362" s="120"/>
      <c r="WKV362" s="120"/>
      <c r="WKW362" s="120"/>
      <c r="WKX362" s="120"/>
      <c r="WKY362" s="120"/>
      <c r="WKZ362" s="120"/>
      <c r="WLA362" s="120"/>
      <c r="WLB362" s="120"/>
      <c r="WLC362" s="120"/>
      <c r="WLD362" s="120"/>
      <c r="WLE362" s="120"/>
      <c r="WLF362" s="120"/>
      <c r="WLG362" s="120"/>
      <c r="WLH362" s="120"/>
      <c r="WLI362" s="120"/>
      <c r="WLJ362" s="120"/>
      <c r="WLK362" s="120"/>
      <c r="WLL362" s="120"/>
      <c r="WLM362" s="120"/>
      <c r="WLN362" s="120"/>
      <c r="WLO362" s="120"/>
      <c r="WLP362" s="120"/>
      <c r="WLQ362" s="120"/>
      <c r="WLR362" s="120"/>
      <c r="WLS362" s="120"/>
      <c r="WLT362" s="120"/>
      <c r="WLU362" s="120"/>
      <c r="WLV362" s="120"/>
      <c r="WLW362" s="120"/>
      <c r="WLX362" s="120"/>
      <c r="WLY362" s="120"/>
      <c r="WLZ362" s="120"/>
      <c r="WMA362" s="120"/>
      <c r="WMB362" s="120"/>
      <c r="WMC362" s="120"/>
      <c r="WMD362" s="120"/>
      <c r="WME362" s="120"/>
      <c r="WMF362" s="120"/>
      <c r="WMG362" s="120"/>
      <c r="WMH362" s="120"/>
      <c r="WMI362" s="120"/>
      <c r="WMJ362" s="120"/>
      <c r="WMK362" s="120"/>
      <c r="WML362" s="120"/>
      <c r="WMM362" s="120"/>
      <c r="WMN362" s="120"/>
      <c r="WMO362" s="120"/>
      <c r="WMP362" s="120"/>
      <c r="WMQ362" s="120"/>
      <c r="WMR362" s="120"/>
      <c r="WMS362" s="120"/>
      <c r="WMT362" s="120"/>
      <c r="WMU362" s="120"/>
      <c r="WMV362" s="120"/>
      <c r="WMW362" s="120"/>
      <c r="WMX362" s="120"/>
      <c r="WMY362" s="120"/>
      <c r="WMZ362" s="120"/>
      <c r="WNA362" s="120"/>
      <c r="WNB362" s="120"/>
      <c r="WNC362" s="120"/>
      <c r="WND362" s="120"/>
      <c r="WNE362" s="120"/>
      <c r="WNF362" s="120"/>
      <c r="WNG362" s="120"/>
      <c r="WNH362" s="120"/>
      <c r="WNI362" s="120"/>
      <c r="WNJ362" s="120"/>
      <c r="WNK362" s="120"/>
      <c r="WNL362" s="120"/>
      <c r="WNM362" s="120"/>
      <c r="WNN362" s="120"/>
      <c r="WNO362" s="120"/>
      <c r="WNP362" s="120"/>
      <c r="WNQ362" s="120"/>
      <c r="WNR362" s="120"/>
      <c r="WNS362" s="120"/>
      <c r="WNT362" s="120"/>
      <c r="WNU362" s="120"/>
      <c r="WNV362" s="120"/>
      <c r="WNW362" s="120"/>
      <c r="WNX362" s="120"/>
      <c r="WNY362" s="120"/>
      <c r="WNZ362" s="120"/>
      <c r="WOA362" s="120"/>
      <c r="WOB362" s="120"/>
      <c r="WOC362" s="120"/>
      <c r="WOD362" s="120"/>
      <c r="WOE362" s="120"/>
      <c r="WOF362" s="120"/>
      <c r="WOG362" s="120"/>
      <c r="WOH362" s="120"/>
      <c r="WOI362" s="120"/>
      <c r="WOJ362" s="120"/>
      <c r="WOK362" s="120"/>
      <c r="WOL362" s="120"/>
      <c r="WOM362" s="120"/>
      <c r="WON362" s="120"/>
      <c r="WOO362" s="120"/>
      <c r="WOP362" s="120"/>
      <c r="WOQ362" s="120"/>
      <c r="WOR362" s="120"/>
      <c r="WOS362" s="120"/>
      <c r="WOT362" s="120"/>
      <c r="WOU362" s="120"/>
      <c r="WOV362" s="120"/>
      <c r="WOW362" s="120"/>
      <c r="WOX362" s="120"/>
      <c r="WOY362" s="120"/>
      <c r="WOZ362" s="120"/>
      <c r="WPA362" s="120"/>
      <c r="WPB362" s="120"/>
      <c r="WPC362" s="120"/>
      <c r="WPD362" s="120"/>
      <c r="WPE362" s="120"/>
      <c r="WPF362" s="120"/>
      <c r="WPG362" s="120"/>
      <c r="WPH362" s="120"/>
      <c r="WPI362" s="120"/>
      <c r="WPJ362" s="120"/>
      <c r="WPK362" s="120"/>
      <c r="WPL362" s="120"/>
      <c r="WPM362" s="120"/>
      <c r="WPN362" s="120"/>
      <c r="WPO362" s="120"/>
      <c r="WPP362" s="120"/>
      <c r="WPQ362" s="120"/>
      <c r="WPR362" s="120"/>
      <c r="WPS362" s="120"/>
      <c r="WPT362" s="120"/>
      <c r="WPU362" s="120"/>
      <c r="WPV362" s="120"/>
      <c r="WPW362" s="120"/>
      <c r="WPX362" s="120"/>
      <c r="WPY362" s="120"/>
      <c r="WPZ362" s="120"/>
      <c r="WQA362" s="120"/>
      <c r="WQB362" s="120"/>
      <c r="WQC362" s="120"/>
      <c r="WQD362" s="120"/>
      <c r="WQE362" s="120"/>
      <c r="WQF362" s="120"/>
      <c r="WQG362" s="120"/>
      <c r="WQH362" s="120"/>
      <c r="WQI362" s="120"/>
      <c r="WQJ362" s="120"/>
      <c r="WQK362" s="120"/>
      <c r="WQL362" s="120"/>
      <c r="WQM362" s="120"/>
      <c r="WQN362" s="120"/>
      <c r="WQO362" s="120"/>
      <c r="WQP362" s="120"/>
      <c r="WQQ362" s="120"/>
      <c r="WQR362" s="120"/>
      <c r="WQS362" s="120"/>
      <c r="WQT362" s="120"/>
      <c r="WQU362" s="120"/>
      <c r="WQV362" s="120"/>
      <c r="WQW362" s="120"/>
      <c r="WQX362" s="120"/>
      <c r="WQY362" s="120"/>
      <c r="WQZ362" s="120"/>
      <c r="WRA362" s="120"/>
      <c r="WRB362" s="120"/>
      <c r="WRC362" s="120"/>
      <c r="WRD362" s="120"/>
      <c r="WRE362" s="120"/>
      <c r="WRF362" s="120"/>
      <c r="WRG362" s="120"/>
      <c r="WRH362" s="120"/>
      <c r="WRI362" s="120"/>
      <c r="WRJ362" s="120"/>
      <c r="WRK362" s="120"/>
      <c r="WRL362" s="120"/>
      <c r="WRM362" s="120"/>
      <c r="WRN362" s="120"/>
      <c r="WRO362" s="120"/>
      <c r="WRP362" s="120"/>
      <c r="WRQ362" s="120"/>
      <c r="WRR362" s="120"/>
      <c r="WRS362" s="120"/>
      <c r="WRT362" s="120"/>
      <c r="WRU362" s="120"/>
      <c r="WRV362" s="120"/>
      <c r="WRW362" s="120"/>
      <c r="WRX362" s="120"/>
      <c r="WRY362" s="120"/>
      <c r="WRZ362" s="120"/>
      <c r="WSA362" s="120"/>
      <c r="WSB362" s="120"/>
      <c r="WSC362" s="120"/>
      <c r="WSD362" s="120"/>
      <c r="WSE362" s="120"/>
      <c r="WSF362" s="120"/>
      <c r="WSG362" s="120"/>
      <c r="WSH362" s="120"/>
      <c r="WSI362" s="120"/>
      <c r="WSJ362" s="120"/>
      <c r="WSK362" s="120"/>
      <c r="WSL362" s="120"/>
      <c r="WSM362" s="120"/>
      <c r="WSN362" s="120"/>
      <c r="WSO362" s="120"/>
      <c r="WSP362" s="120"/>
      <c r="WSQ362" s="120"/>
      <c r="WSR362" s="120"/>
      <c r="WSS362" s="120"/>
      <c r="WST362" s="120"/>
      <c r="WSU362" s="120"/>
      <c r="WSV362" s="120"/>
      <c r="WSW362" s="120"/>
      <c r="WSX362" s="120"/>
      <c r="WSY362" s="120"/>
      <c r="WSZ362" s="120"/>
      <c r="WTA362" s="120"/>
      <c r="WTB362" s="120"/>
      <c r="WTC362" s="120"/>
      <c r="WTD362" s="120"/>
      <c r="WTE362" s="120"/>
      <c r="WTF362" s="120"/>
      <c r="WTG362" s="120"/>
      <c r="WTH362" s="120"/>
      <c r="WTI362" s="120"/>
      <c r="WTJ362" s="120"/>
      <c r="WTK362" s="120"/>
      <c r="WTL362" s="120"/>
      <c r="WTM362" s="120"/>
      <c r="WTN362" s="120"/>
      <c r="WTO362" s="120"/>
      <c r="WTP362" s="120"/>
      <c r="WTQ362" s="120"/>
      <c r="WTR362" s="120"/>
      <c r="WTS362" s="120"/>
      <c r="WTT362" s="120"/>
      <c r="WTU362" s="120"/>
      <c r="WTV362" s="120"/>
      <c r="WTW362" s="120"/>
      <c r="WTX362" s="120"/>
      <c r="WTY362" s="120"/>
      <c r="WTZ362" s="120"/>
      <c r="WUA362" s="120"/>
      <c r="WUB362" s="120"/>
      <c r="WUC362" s="120"/>
      <c r="WUD362" s="120"/>
      <c r="WUE362" s="120"/>
      <c r="WUF362" s="120"/>
      <c r="WUG362" s="120"/>
      <c r="WUH362" s="120"/>
      <c r="WUI362" s="120"/>
      <c r="WUJ362" s="120"/>
      <c r="WUK362" s="120"/>
      <c r="WUL362" s="120"/>
      <c r="WUM362" s="120"/>
      <c r="WUN362" s="120"/>
      <c r="WUO362" s="120"/>
      <c r="WUP362" s="120"/>
      <c r="WUQ362" s="120"/>
      <c r="WUR362" s="120"/>
      <c r="WUS362" s="120"/>
      <c r="WUT362" s="120"/>
      <c r="WUU362" s="120"/>
      <c r="WUV362" s="120"/>
      <c r="WUW362" s="120"/>
      <c r="WUX362" s="120"/>
      <c r="WUY362" s="120"/>
      <c r="WUZ362" s="120"/>
      <c r="WVA362" s="120"/>
      <c r="WVB362" s="120"/>
      <c r="WVC362" s="120"/>
      <c r="WVD362" s="120"/>
      <c r="WVE362" s="120"/>
      <c r="WVF362" s="120"/>
      <c r="WVG362" s="120"/>
      <c r="WVH362" s="120"/>
      <c r="WVI362" s="120"/>
      <c r="WVJ362" s="120"/>
      <c r="WVK362" s="120"/>
      <c r="WVL362" s="120"/>
      <c r="WVM362" s="120"/>
      <c r="WVN362" s="120"/>
      <c r="WVO362" s="120"/>
      <c r="WVP362" s="120"/>
      <c r="WVQ362" s="120"/>
      <c r="WVR362" s="120"/>
      <c r="WVS362" s="120"/>
      <c r="WVT362" s="120"/>
      <c r="WVU362" s="120"/>
      <c r="WVV362" s="120"/>
      <c r="WVW362" s="120"/>
      <c r="WVX362" s="120"/>
      <c r="WVY362" s="120"/>
      <c r="WVZ362" s="120"/>
      <c r="WWA362" s="120"/>
      <c r="WWB362" s="120"/>
      <c r="WWC362" s="120"/>
      <c r="WWD362" s="120"/>
      <c r="WWE362" s="120"/>
      <c r="WWF362" s="120"/>
      <c r="WWG362" s="120"/>
      <c r="WWH362" s="120"/>
      <c r="WWI362" s="120"/>
      <c r="WWJ362" s="120"/>
      <c r="WWK362" s="120"/>
      <c r="WWL362" s="120"/>
      <c r="WWM362" s="120"/>
      <c r="WWN362" s="120"/>
      <c r="WWO362" s="120"/>
      <c r="WWP362" s="120"/>
      <c r="WWQ362" s="120"/>
      <c r="WWR362" s="120"/>
      <c r="WWS362" s="120"/>
      <c r="WWT362" s="120"/>
      <c r="WWU362" s="120"/>
      <c r="WWV362" s="120"/>
      <c r="WWW362" s="120"/>
      <c r="WWX362" s="120"/>
      <c r="WWY362" s="120"/>
      <c r="WWZ362" s="120"/>
      <c r="WXA362" s="120"/>
      <c r="WXB362" s="120"/>
      <c r="WXC362" s="120"/>
      <c r="WXD362" s="120"/>
      <c r="WXE362" s="120"/>
      <c r="WXF362" s="120"/>
      <c r="WXG362" s="120"/>
      <c r="WXH362" s="120"/>
      <c r="WXI362" s="120"/>
      <c r="WXJ362" s="120"/>
      <c r="WXK362" s="120"/>
      <c r="WXL362" s="120"/>
      <c r="WXM362" s="120"/>
      <c r="WXN362" s="120"/>
      <c r="WXO362" s="120"/>
      <c r="WXP362" s="120"/>
      <c r="WXQ362" s="120"/>
      <c r="WXR362" s="120"/>
      <c r="WXS362" s="120"/>
      <c r="WXT362" s="120"/>
      <c r="WXU362" s="120"/>
      <c r="WXV362" s="120"/>
      <c r="WXW362" s="120"/>
      <c r="WXX362" s="120"/>
      <c r="WXY362" s="120"/>
      <c r="WXZ362" s="120"/>
      <c r="WYA362" s="120"/>
      <c r="WYB362" s="120"/>
      <c r="WYC362" s="120"/>
      <c r="WYD362" s="120"/>
      <c r="WYE362" s="120"/>
      <c r="WYF362" s="120"/>
      <c r="WYG362" s="120"/>
      <c r="WYH362" s="120"/>
      <c r="WYI362" s="120"/>
      <c r="WYJ362" s="120"/>
      <c r="WYK362" s="120"/>
      <c r="WYL362" s="120"/>
      <c r="WYM362" s="120"/>
      <c r="WYN362" s="120"/>
      <c r="WYO362" s="120"/>
      <c r="WYP362" s="120"/>
      <c r="WYQ362" s="120"/>
      <c r="WYR362" s="120"/>
      <c r="WYS362" s="120"/>
      <c r="WYT362" s="120"/>
      <c r="WYU362" s="120"/>
      <c r="WYV362" s="120"/>
      <c r="WYW362" s="120"/>
      <c r="WYX362" s="120"/>
      <c r="WYY362" s="120"/>
      <c r="WYZ362" s="120"/>
      <c r="WZA362" s="120"/>
      <c r="WZB362" s="120"/>
      <c r="WZC362" s="120"/>
      <c r="WZD362" s="120"/>
      <c r="WZE362" s="120"/>
      <c r="WZF362" s="120"/>
      <c r="WZG362" s="120"/>
      <c r="WZH362" s="120"/>
      <c r="WZI362" s="120"/>
      <c r="WZJ362" s="120"/>
      <c r="WZK362" s="120"/>
      <c r="WZL362" s="120"/>
      <c r="WZM362" s="120"/>
      <c r="WZN362" s="120"/>
      <c r="WZO362" s="120"/>
      <c r="WZP362" s="120"/>
      <c r="WZQ362" s="120"/>
      <c r="WZR362" s="120"/>
      <c r="WZS362" s="120"/>
      <c r="WZT362" s="120"/>
      <c r="WZU362" s="120"/>
      <c r="WZV362" s="120"/>
      <c r="WZW362" s="120"/>
      <c r="WZX362" s="120"/>
      <c r="WZY362" s="120"/>
      <c r="WZZ362" s="120"/>
      <c r="XAA362" s="120"/>
      <c r="XAB362" s="120"/>
      <c r="XAC362" s="120"/>
      <c r="XAD362" s="120"/>
      <c r="XAE362" s="120"/>
      <c r="XAF362" s="120"/>
      <c r="XAG362" s="120"/>
      <c r="XAH362" s="120"/>
      <c r="XAI362" s="120"/>
      <c r="XAJ362" s="120"/>
      <c r="XAK362" s="120"/>
      <c r="XAL362" s="120"/>
      <c r="XAM362" s="120"/>
      <c r="XAN362" s="120"/>
      <c r="XAO362" s="120"/>
      <c r="XAP362" s="120"/>
      <c r="XAQ362" s="120"/>
      <c r="XAR362" s="120"/>
      <c r="XAS362" s="120"/>
      <c r="XAT362" s="120"/>
      <c r="XAU362" s="120"/>
      <c r="XAV362" s="120"/>
      <c r="XAW362" s="120"/>
      <c r="XAX362" s="120"/>
      <c r="XAY362" s="120"/>
      <c r="XAZ362" s="120"/>
      <c r="XBA362" s="120"/>
      <c r="XBB362" s="120"/>
      <c r="XBC362" s="120"/>
      <c r="XBD362" s="120"/>
      <c r="XBE362" s="120"/>
      <c r="XBF362" s="120"/>
      <c r="XBG362" s="120"/>
      <c r="XBH362" s="120"/>
      <c r="XBI362" s="120"/>
      <c r="XBJ362" s="120"/>
      <c r="XBK362" s="120"/>
      <c r="XBL362" s="120"/>
      <c r="XBM362" s="120"/>
      <c r="XBN362" s="120"/>
      <c r="XBO362" s="120"/>
      <c r="XBP362" s="120"/>
      <c r="XBQ362" s="120"/>
      <c r="XBR362" s="120"/>
      <c r="XBS362" s="120"/>
      <c r="XBT362" s="120"/>
      <c r="XBU362" s="120"/>
      <c r="XBV362" s="120"/>
      <c r="XBW362" s="120"/>
      <c r="XBX362" s="120"/>
      <c r="XBY362" s="120"/>
      <c r="XBZ362" s="120"/>
      <c r="XCA362" s="120"/>
      <c r="XCB362" s="120"/>
      <c r="XCC362" s="120"/>
      <c r="XCD362" s="120"/>
      <c r="XCE362" s="120"/>
      <c r="XCF362" s="120"/>
      <c r="XCG362" s="120"/>
      <c r="XCH362" s="120"/>
      <c r="XCI362" s="120"/>
      <c r="XCJ362" s="120"/>
      <c r="XCK362" s="120"/>
      <c r="XCL362" s="120"/>
      <c r="XCM362" s="120"/>
      <c r="XCN362" s="120"/>
      <c r="XCO362" s="120"/>
      <c r="XCP362" s="120"/>
      <c r="XCQ362" s="120"/>
      <c r="XCR362" s="120"/>
      <c r="XCS362" s="120"/>
      <c r="XCT362" s="120"/>
      <c r="XCU362" s="120"/>
      <c r="XCV362" s="120"/>
      <c r="XCW362" s="120"/>
      <c r="XCX362" s="120"/>
      <c r="XCY362" s="120"/>
      <c r="XCZ362" s="120"/>
      <c r="XDA362" s="120"/>
      <c r="XDB362" s="120"/>
      <c r="XDC362" s="120"/>
      <c r="XDD362" s="120"/>
      <c r="XDE362" s="120"/>
      <c r="XDF362" s="120"/>
      <c r="XDG362" s="120"/>
      <c r="XDH362" s="120"/>
      <c r="XDI362" s="120"/>
      <c r="XDJ362" s="120"/>
      <c r="XDK362" s="120"/>
      <c r="XDL362" s="120"/>
      <c r="XDM362" s="120"/>
      <c r="XDN362" s="120"/>
      <c r="XDO362" s="120"/>
      <c r="XDP362" s="120"/>
      <c r="XDQ362" s="120"/>
      <c r="XDR362" s="120"/>
      <c r="XDS362" s="120"/>
      <c r="XDT362" s="120"/>
      <c r="XDU362" s="120"/>
      <c r="XDV362" s="120"/>
      <c r="XDW362" s="120"/>
      <c r="XDX362" s="120"/>
      <c r="XDY362" s="120"/>
      <c r="XDZ362" s="120"/>
      <c r="XEA362" s="120"/>
      <c r="XEB362" s="120"/>
      <c r="XEC362" s="120"/>
      <c r="XED362" s="120"/>
      <c r="XEE362" s="120"/>
      <c r="XEF362" s="120"/>
      <c r="XEG362" s="120"/>
      <c r="XEH362" s="120"/>
      <c r="XEI362" s="120"/>
      <c r="XEJ362" s="120"/>
      <c r="XEK362" s="120"/>
      <c r="XEL362" s="120"/>
      <c r="XEM362" s="120"/>
      <c r="XEN362" s="120"/>
      <c r="XEO362" s="120"/>
      <c r="XEP362" s="120"/>
      <c r="XEQ362" s="120"/>
      <c r="XER362" s="120"/>
      <c r="XES362" s="120"/>
      <c r="XET362" s="120"/>
      <c r="XEU362" s="120"/>
      <c r="XEV362" s="120"/>
      <c r="XEW362" s="120"/>
      <c r="XEX362" s="120"/>
      <c r="XEY362" s="120"/>
      <c r="XEZ362" s="120"/>
      <c r="XFA362" s="120"/>
      <c r="XFB362" s="120"/>
      <c r="XFC362" s="120"/>
      <c r="XFD362" s="120"/>
    </row>
    <row r="363" spans="1:16384" customFormat="1">
      <c r="A363" s="144">
        <v>8</v>
      </c>
      <c r="B363" s="114" t="s">
        <v>183</v>
      </c>
      <c r="C363" s="113">
        <v>174</v>
      </c>
      <c r="D363" s="113" t="s">
        <v>62</v>
      </c>
      <c r="E363" s="113" t="s">
        <v>315</v>
      </c>
      <c r="F363" s="113" t="s">
        <v>316</v>
      </c>
      <c r="G363" s="113" t="s">
        <v>317</v>
      </c>
      <c r="H363" s="113" t="s">
        <v>65</v>
      </c>
      <c r="I363" s="121"/>
      <c r="J363" s="122"/>
      <c r="K363" s="115">
        <v>43760</v>
      </c>
      <c r="L363" s="116">
        <v>42613</v>
      </c>
      <c r="M363" s="116">
        <v>45535</v>
      </c>
      <c r="N363" s="116">
        <v>42614</v>
      </c>
      <c r="O363" s="158" t="str">
        <f t="shared" si="195"/>
        <v>1</v>
      </c>
      <c r="P363" s="117">
        <v>58</v>
      </c>
      <c r="Q363" s="162" t="str">
        <f>IF(R363=P363,"C",IF(P363+24=R363,"C24","T"))</f>
        <v>T</v>
      </c>
      <c r="R363" s="117"/>
      <c r="S363" s="114">
        <v>36</v>
      </c>
      <c r="T363" s="118">
        <v>390985</v>
      </c>
      <c r="U363" s="69">
        <f t="shared" si="220"/>
        <v>10</v>
      </c>
      <c r="V363" s="69">
        <f t="shared" si="221"/>
        <v>2019</v>
      </c>
      <c r="W363" s="70"/>
      <c r="X363" s="82"/>
      <c r="Y363" s="82"/>
      <c r="Z363" s="70">
        <v>2</v>
      </c>
      <c r="AA363" s="70">
        <f t="shared" si="214"/>
        <v>14</v>
      </c>
      <c r="AB363" s="70">
        <f t="shared" si="196"/>
        <v>19</v>
      </c>
      <c r="AC363" s="82">
        <f t="shared" si="192"/>
        <v>17</v>
      </c>
      <c r="AD363" s="71">
        <f t="shared" si="200"/>
        <v>10860.694444444445</v>
      </c>
      <c r="AE363" s="70"/>
      <c r="AF363" s="72"/>
      <c r="AG363" s="70"/>
      <c r="AH363" s="70"/>
      <c r="AI363" s="70"/>
      <c r="AJ363" s="70">
        <f t="shared" si="205"/>
        <v>390985</v>
      </c>
      <c r="AK363" s="70">
        <f t="shared" si="206"/>
        <v>21721.388888888891</v>
      </c>
      <c r="AL363" s="72">
        <f t="shared" si="207"/>
        <v>21721.388888888891</v>
      </c>
      <c r="AM363" s="74">
        <f t="shared" si="208"/>
        <v>369263.61111111112</v>
      </c>
      <c r="AO363" s="119">
        <f t="shared" si="222"/>
        <v>10860.694444444445</v>
      </c>
      <c r="AP363" s="119"/>
      <c r="AQ363" s="113"/>
      <c r="AR363" s="113"/>
      <c r="AS363" s="113"/>
      <c r="AT363" s="113"/>
      <c r="AU363" s="113"/>
      <c r="AV363" s="113"/>
      <c r="AW363" s="75">
        <f t="shared" si="219"/>
        <v>130328.33333333334</v>
      </c>
      <c r="AX363" s="76">
        <f t="shared" si="215"/>
        <v>152049.72222222225</v>
      </c>
      <c r="AY363" s="77">
        <f t="shared" si="213"/>
        <v>238935.27777777775</v>
      </c>
      <c r="AZ363" s="75">
        <f t="shared" si="193"/>
        <v>54303.472222222226</v>
      </c>
      <c r="BA363" s="76">
        <f t="shared" si="216"/>
        <v>206353.19444444447</v>
      </c>
      <c r="BB363" s="77">
        <f t="shared" si="194"/>
        <v>184631.80555555553</v>
      </c>
      <c r="BC363" s="120"/>
      <c r="BD363" s="120"/>
      <c r="BE363" s="120"/>
      <c r="BF363" s="120"/>
      <c r="BG363" s="120"/>
      <c r="BH363" s="120"/>
      <c r="BI363" s="120"/>
      <c r="BJ363" s="120"/>
      <c r="BK363" s="120"/>
      <c r="BL363" s="120"/>
      <c r="BM363" s="120"/>
      <c r="BN363" s="120"/>
      <c r="BO363" s="120"/>
      <c r="BP363" s="120"/>
      <c r="BQ363" s="120"/>
      <c r="BR363" s="120"/>
      <c r="BS363" s="120"/>
      <c r="BT363" s="120"/>
      <c r="BU363" s="120"/>
      <c r="BV363" s="120"/>
      <c r="BW363" s="120"/>
      <c r="BX363" s="120"/>
      <c r="BY363" s="120"/>
      <c r="BZ363" s="120"/>
      <c r="CA363" s="120"/>
      <c r="CB363" s="120"/>
      <c r="CC363" s="120"/>
      <c r="CD363" s="120"/>
      <c r="CE363" s="120"/>
      <c r="CF363" s="120"/>
      <c r="CG363" s="120"/>
      <c r="CH363" s="120"/>
      <c r="CI363" s="120"/>
      <c r="CJ363" s="120"/>
      <c r="CK363" s="120"/>
      <c r="CL363" s="120"/>
      <c r="CM363" s="120"/>
      <c r="CN363" s="120"/>
      <c r="CO363" s="120"/>
      <c r="CP363" s="120"/>
      <c r="CQ363" s="120"/>
      <c r="CR363" s="120"/>
      <c r="CS363" s="120"/>
      <c r="CT363" s="120"/>
      <c r="CU363" s="120"/>
      <c r="CV363" s="120"/>
      <c r="CW363" s="120"/>
      <c r="CX363" s="120"/>
      <c r="CY363" s="120"/>
      <c r="CZ363" s="120"/>
      <c r="DA363" s="120"/>
      <c r="DB363" s="120"/>
      <c r="DC363" s="120"/>
      <c r="DD363" s="120"/>
      <c r="DE363" s="120"/>
      <c r="DF363" s="120"/>
      <c r="DG363" s="120"/>
      <c r="DH363" s="120"/>
      <c r="DI363" s="120"/>
      <c r="DJ363" s="120"/>
      <c r="DK363" s="120"/>
      <c r="DL363" s="120"/>
      <c r="DM363" s="120"/>
      <c r="DN363" s="120"/>
      <c r="DO363" s="120"/>
      <c r="DP363" s="120"/>
      <c r="DQ363" s="120"/>
      <c r="DR363" s="120"/>
      <c r="DS363" s="120"/>
      <c r="DT363" s="120"/>
      <c r="DU363" s="120"/>
      <c r="DV363" s="120"/>
      <c r="DW363" s="120"/>
      <c r="DX363" s="120"/>
      <c r="DY363" s="120"/>
      <c r="DZ363" s="120"/>
      <c r="EA363" s="120"/>
      <c r="EB363" s="120"/>
      <c r="EC363" s="120"/>
      <c r="ED363" s="120"/>
      <c r="EE363" s="120"/>
      <c r="EF363" s="120"/>
      <c r="EG363" s="120"/>
      <c r="EH363" s="120"/>
      <c r="EI363" s="120"/>
      <c r="EJ363" s="120"/>
      <c r="EK363" s="120"/>
      <c r="EL363" s="120"/>
      <c r="EM363" s="120"/>
      <c r="EN363" s="120"/>
      <c r="EO363" s="120"/>
      <c r="EP363" s="120"/>
      <c r="EQ363" s="120"/>
      <c r="ER363" s="120"/>
      <c r="ES363" s="120"/>
      <c r="ET363" s="120"/>
      <c r="EU363" s="120"/>
      <c r="EV363" s="120"/>
      <c r="EW363" s="120"/>
      <c r="EX363" s="120"/>
      <c r="EY363" s="120"/>
      <c r="EZ363" s="120"/>
      <c r="FA363" s="120"/>
      <c r="FB363" s="120"/>
      <c r="FC363" s="120"/>
      <c r="FD363" s="120"/>
      <c r="FE363" s="120"/>
      <c r="FF363" s="120"/>
      <c r="FG363" s="120"/>
      <c r="FH363" s="120"/>
      <c r="FI363" s="120"/>
      <c r="FJ363" s="120"/>
      <c r="FK363" s="120"/>
      <c r="FL363" s="120"/>
      <c r="FM363" s="120"/>
      <c r="FN363" s="120"/>
      <c r="FO363" s="120"/>
      <c r="FP363" s="120"/>
      <c r="FQ363" s="120"/>
      <c r="FR363" s="120"/>
      <c r="FS363" s="120"/>
      <c r="FT363" s="120"/>
      <c r="FU363" s="120"/>
      <c r="FV363" s="120"/>
      <c r="FW363" s="120"/>
      <c r="FX363" s="120"/>
      <c r="FY363" s="120"/>
      <c r="FZ363" s="120"/>
      <c r="GA363" s="120"/>
      <c r="GB363" s="120"/>
      <c r="GC363" s="120"/>
      <c r="GD363" s="120"/>
      <c r="GE363" s="120"/>
      <c r="GF363" s="120"/>
      <c r="GG363" s="120"/>
      <c r="GH363" s="120"/>
      <c r="GI363" s="120"/>
      <c r="GJ363" s="120"/>
      <c r="GK363" s="120"/>
      <c r="GL363" s="120"/>
      <c r="GM363" s="120"/>
      <c r="GN363" s="120"/>
      <c r="GO363" s="120"/>
      <c r="GP363" s="120"/>
      <c r="GQ363" s="120"/>
      <c r="GR363" s="120"/>
      <c r="GS363" s="120"/>
      <c r="GT363" s="120"/>
      <c r="GU363" s="120"/>
      <c r="GV363" s="120"/>
      <c r="GW363" s="120"/>
      <c r="GX363" s="120"/>
      <c r="GY363" s="120"/>
      <c r="GZ363" s="120"/>
      <c r="HA363" s="120"/>
      <c r="HB363" s="120"/>
      <c r="HC363" s="120"/>
      <c r="HD363" s="120"/>
      <c r="HE363" s="120"/>
      <c r="HF363" s="120"/>
      <c r="HG363" s="120"/>
      <c r="HH363" s="120"/>
      <c r="HI363" s="120"/>
      <c r="HJ363" s="120"/>
      <c r="HK363" s="120"/>
      <c r="HL363" s="120"/>
      <c r="HM363" s="120"/>
      <c r="HN363" s="120"/>
      <c r="HO363" s="120"/>
      <c r="HP363" s="120"/>
      <c r="HQ363" s="120"/>
      <c r="HR363" s="120"/>
      <c r="HS363" s="120"/>
      <c r="HT363" s="120"/>
      <c r="HU363" s="120"/>
      <c r="HV363" s="120"/>
      <c r="HW363" s="120"/>
      <c r="HX363" s="120"/>
      <c r="HY363" s="120"/>
      <c r="HZ363" s="120"/>
      <c r="IA363" s="120"/>
      <c r="IB363" s="120"/>
      <c r="IC363" s="120"/>
      <c r="ID363" s="120"/>
      <c r="IE363" s="120"/>
      <c r="IF363" s="120"/>
      <c r="IG363" s="120"/>
      <c r="IH363" s="120"/>
      <c r="II363" s="120"/>
      <c r="IJ363" s="120"/>
      <c r="IK363" s="120"/>
      <c r="IL363" s="120"/>
      <c r="IM363" s="120"/>
      <c r="IN363" s="120"/>
      <c r="IO363" s="120"/>
      <c r="IP363" s="120"/>
      <c r="IQ363" s="120"/>
      <c r="IR363" s="120"/>
      <c r="IS363" s="120"/>
      <c r="IT363" s="120"/>
      <c r="IU363" s="120"/>
      <c r="IV363" s="120"/>
      <c r="IW363" s="120"/>
      <c r="IX363" s="120"/>
      <c r="IY363" s="120"/>
      <c r="IZ363" s="120"/>
      <c r="JA363" s="120"/>
      <c r="JB363" s="120"/>
      <c r="JC363" s="120"/>
      <c r="JD363" s="120"/>
      <c r="JE363" s="120"/>
      <c r="JF363" s="120"/>
      <c r="JG363" s="120"/>
      <c r="JH363" s="120"/>
      <c r="JI363" s="120"/>
      <c r="JJ363" s="120"/>
      <c r="JK363" s="120"/>
      <c r="JL363" s="120"/>
      <c r="JM363" s="120"/>
      <c r="JN363" s="120"/>
      <c r="JO363" s="120"/>
      <c r="JP363" s="120"/>
      <c r="JQ363" s="120"/>
      <c r="JR363" s="120"/>
      <c r="JS363" s="120"/>
      <c r="JT363" s="120"/>
      <c r="JU363" s="120"/>
      <c r="JV363" s="120"/>
      <c r="JW363" s="120"/>
      <c r="JX363" s="120"/>
      <c r="JY363" s="120"/>
      <c r="JZ363" s="120"/>
      <c r="KA363" s="120"/>
      <c r="KB363" s="120"/>
      <c r="KC363" s="120"/>
      <c r="KD363" s="120"/>
      <c r="KE363" s="120"/>
      <c r="KF363" s="120"/>
      <c r="KG363" s="120"/>
      <c r="KH363" s="120"/>
      <c r="KI363" s="120"/>
      <c r="KJ363" s="120"/>
      <c r="KK363" s="120"/>
      <c r="KL363" s="120"/>
      <c r="KM363" s="120"/>
      <c r="KN363" s="120"/>
      <c r="KO363" s="120"/>
      <c r="KP363" s="120"/>
      <c r="KQ363" s="120"/>
      <c r="KR363" s="120"/>
      <c r="KS363" s="120"/>
      <c r="KT363" s="120"/>
      <c r="KU363" s="120"/>
      <c r="KV363" s="120"/>
      <c r="KW363" s="120"/>
      <c r="KX363" s="120"/>
      <c r="KY363" s="120"/>
      <c r="KZ363" s="120"/>
      <c r="LA363" s="120"/>
      <c r="LB363" s="120"/>
      <c r="LC363" s="120"/>
      <c r="LD363" s="120"/>
      <c r="LE363" s="120"/>
      <c r="LF363" s="120"/>
      <c r="LG363" s="120"/>
      <c r="LH363" s="120"/>
      <c r="LI363" s="120"/>
      <c r="LJ363" s="120"/>
      <c r="LK363" s="120"/>
      <c r="LL363" s="120"/>
      <c r="LM363" s="120"/>
      <c r="LN363" s="120"/>
      <c r="LO363" s="120"/>
      <c r="LP363" s="120"/>
      <c r="LQ363" s="120"/>
      <c r="LR363" s="120"/>
      <c r="LS363" s="120"/>
      <c r="LT363" s="120"/>
      <c r="LU363" s="120"/>
      <c r="LV363" s="120"/>
      <c r="LW363" s="120"/>
      <c r="LX363" s="120"/>
      <c r="LY363" s="120"/>
      <c r="LZ363" s="120"/>
      <c r="MA363" s="120"/>
      <c r="MB363" s="120"/>
      <c r="MC363" s="120"/>
      <c r="MD363" s="120"/>
      <c r="ME363" s="120"/>
      <c r="MF363" s="120"/>
      <c r="MG363" s="120"/>
      <c r="MH363" s="120"/>
      <c r="MI363" s="120"/>
      <c r="MJ363" s="120"/>
      <c r="MK363" s="120"/>
      <c r="ML363" s="120"/>
      <c r="MM363" s="120"/>
      <c r="MN363" s="120"/>
      <c r="MO363" s="120"/>
      <c r="MP363" s="120"/>
      <c r="MQ363" s="120"/>
      <c r="MR363" s="120"/>
      <c r="MS363" s="120"/>
      <c r="MT363" s="120"/>
      <c r="MU363" s="120"/>
      <c r="MV363" s="120"/>
      <c r="MW363" s="120"/>
      <c r="MX363" s="120"/>
      <c r="MY363" s="120"/>
      <c r="MZ363" s="120"/>
      <c r="NA363" s="120"/>
      <c r="NB363" s="120"/>
      <c r="NC363" s="120"/>
      <c r="ND363" s="120"/>
      <c r="NE363" s="120"/>
      <c r="NF363" s="120"/>
      <c r="NG363" s="120"/>
      <c r="NH363" s="120"/>
      <c r="NI363" s="120"/>
      <c r="NJ363" s="120"/>
      <c r="NK363" s="120"/>
      <c r="NL363" s="120"/>
      <c r="NM363" s="120"/>
      <c r="NN363" s="120"/>
      <c r="NO363" s="120"/>
      <c r="NP363" s="120"/>
      <c r="NQ363" s="120"/>
      <c r="NR363" s="120"/>
      <c r="NS363" s="120"/>
      <c r="NT363" s="120"/>
      <c r="NU363" s="120"/>
      <c r="NV363" s="120"/>
      <c r="NW363" s="120"/>
      <c r="NX363" s="120"/>
      <c r="NY363" s="120"/>
      <c r="NZ363" s="120"/>
      <c r="OA363" s="120"/>
      <c r="OB363" s="120"/>
      <c r="OC363" s="120"/>
      <c r="OD363" s="120"/>
      <c r="OE363" s="120"/>
      <c r="OF363" s="120"/>
      <c r="OG363" s="120"/>
      <c r="OH363" s="120"/>
      <c r="OI363" s="120"/>
      <c r="OJ363" s="120"/>
      <c r="OK363" s="120"/>
      <c r="OL363" s="120"/>
      <c r="OM363" s="120"/>
      <c r="ON363" s="120"/>
      <c r="OO363" s="120"/>
      <c r="OP363" s="120"/>
      <c r="OQ363" s="120"/>
      <c r="OR363" s="120"/>
      <c r="OS363" s="120"/>
      <c r="OT363" s="120"/>
      <c r="OU363" s="120"/>
      <c r="OV363" s="120"/>
      <c r="OW363" s="120"/>
      <c r="OX363" s="120"/>
      <c r="OY363" s="120"/>
      <c r="OZ363" s="120"/>
      <c r="PA363" s="120"/>
      <c r="PB363" s="120"/>
      <c r="PC363" s="120"/>
      <c r="PD363" s="120"/>
      <c r="PE363" s="120"/>
      <c r="PF363" s="120"/>
      <c r="PG363" s="120"/>
      <c r="PH363" s="120"/>
      <c r="PI363" s="120"/>
      <c r="PJ363" s="120"/>
      <c r="PK363" s="120"/>
      <c r="PL363" s="120"/>
      <c r="PM363" s="120"/>
      <c r="PN363" s="120"/>
      <c r="PO363" s="120"/>
      <c r="PP363" s="120"/>
      <c r="PQ363" s="120"/>
      <c r="PR363" s="120"/>
      <c r="PS363" s="120"/>
      <c r="PT363" s="120"/>
      <c r="PU363" s="120"/>
      <c r="PV363" s="120"/>
      <c r="PW363" s="120"/>
      <c r="PX363" s="120"/>
      <c r="PY363" s="120"/>
      <c r="PZ363" s="120"/>
      <c r="QA363" s="120"/>
      <c r="QB363" s="120"/>
      <c r="QC363" s="120"/>
      <c r="QD363" s="120"/>
      <c r="QE363" s="120"/>
      <c r="QF363" s="120"/>
      <c r="QG363" s="120"/>
      <c r="QH363" s="120"/>
      <c r="QI363" s="120"/>
      <c r="QJ363" s="120"/>
      <c r="QK363" s="120"/>
      <c r="QL363" s="120"/>
      <c r="QM363" s="120"/>
      <c r="QN363" s="120"/>
      <c r="QO363" s="120"/>
      <c r="QP363" s="120"/>
      <c r="QQ363" s="120"/>
      <c r="QR363" s="120"/>
      <c r="QS363" s="120"/>
      <c r="QT363" s="120"/>
      <c r="QU363" s="120"/>
      <c r="QV363" s="120"/>
      <c r="QW363" s="120"/>
      <c r="QX363" s="120"/>
      <c r="QY363" s="120"/>
      <c r="QZ363" s="120"/>
      <c r="RA363" s="120"/>
      <c r="RB363" s="120"/>
      <c r="RC363" s="120"/>
      <c r="RD363" s="120"/>
      <c r="RE363" s="120"/>
      <c r="RF363" s="120"/>
      <c r="RG363" s="120"/>
      <c r="RH363" s="120"/>
      <c r="RI363" s="120"/>
      <c r="RJ363" s="120"/>
      <c r="RK363" s="120"/>
      <c r="RL363" s="120"/>
      <c r="RM363" s="120"/>
      <c r="RN363" s="120"/>
      <c r="RO363" s="120"/>
      <c r="RP363" s="120"/>
      <c r="RQ363" s="120"/>
      <c r="RR363" s="120"/>
      <c r="RS363" s="120"/>
      <c r="RT363" s="120"/>
      <c r="RU363" s="120"/>
      <c r="RV363" s="120"/>
      <c r="RW363" s="120"/>
      <c r="RX363" s="120"/>
      <c r="RY363" s="120"/>
      <c r="RZ363" s="120"/>
      <c r="SA363" s="120"/>
      <c r="SB363" s="120"/>
      <c r="SC363" s="120"/>
      <c r="SD363" s="120"/>
      <c r="SE363" s="120"/>
      <c r="SF363" s="120"/>
      <c r="SG363" s="120"/>
      <c r="SH363" s="120"/>
      <c r="SI363" s="120"/>
      <c r="SJ363" s="120"/>
      <c r="SK363" s="120"/>
      <c r="SL363" s="120"/>
      <c r="SM363" s="120"/>
      <c r="SN363" s="120"/>
      <c r="SO363" s="120"/>
      <c r="SP363" s="120"/>
      <c r="SQ363" s="120"/>
      <c r="SR363" s="120"/>
      <c r="SS363" s="120"/>
      <c r="ST363" s="120"/>
      <c r="SU363" s="120"/>
      <c r="SV363" s="120"/>
      <c r="SW363" s="120"/>
      <c r="SX363" s="120"/>
      <c r="SY363" s="120"/>
      <c r="SZ363" s="120"/>
      <c r="TA363" s="120"/>
      <c r="TB363" s="120"/>
      <c r="TC363" s="120"/>
      <c r="TD363" s="120"/>
      <c r="TE363" s="120"/>
      <c r="TF363" s="120"/>
      <c r="TG363" s="120"/>
      <c r="TH363" s="120"/>
      <c r="TI363" s="120"/>
      <c r="TJ363" s="120"/>
      <c r="TK363" s="120"/>
      <c r="TL363" s="120"/>
      <c r="TM363" s="120"/>
      <c r="TN363" s="120"/>
      <c r="TO363" s="120"/>
      <c r="TP363" s="120"/>
      <c r="TQ363" s="120"/>
      <c r="TR363" s="120"/>
      <c r="TS363" s="120"/>
      <c r="TT363" s="120"/>
      <c r="TU363" s="120"/>
      <c r="TV363" s="120"/>
      <c r="TW363" s="120"/>
      <c r="TX363" s="120"/>
      <c r="TY363" s="120"/>
      <c r="TZ363" s="120"/>
      <c r="UA363" s="120"/>
      <c r="UB363" s="120"/>
      <c r="UC363" s="120"/>
      <c r="UD363" s="120"/>
      <c r="UE363" s="120"/>
      <c r="UF363" s="120"/>
      <c r="UG363" s="120"/>
      <c r="UH363" s="120"/>
      <c r="UI363" s="120"/>
      <c r="UJ363" s="120"/>
      <c r="UK363" s="120"/>
      <c r="UL363" s="120"/>
      <c r="UM363" s="120"/>
      <c r="UN363" s="120"/>
      <c r="UO363" s="120"/>
      <c r="UP363" s="120"/>
      <c r="UQ363" s="120"/>
      <c r="UR363" s="120"/>
      <c r="US363" s="120"/>
      <c r="UT363" s="120"/>
      <c r="UU363" s="120"/>
      <c r="UV363" s="120"/>
      <c r="UW363" s="120"/>
      <c r="UX363" s="120"/>
      <c r="UY363" s="120"/>
      <c r="UZ363" s="120"/>
      <c r="VA363" s="120"/>
      <c r="VB363" s="120"/>
      <c r="VC363" s="120"/>
      <c r="VD363" s="120"/>
      <c r="VE363" s="120"/>
      <c r="VF363" s="120"/>
      <c r="VG363" s="120"/>
      <c r="VH363" s="120"/>
      <c r="VI363" s="120"/>
      <c r="VJ363" s="120"/>
      <c r="VK363" s="120"/>
      <c r="VL363" s="120"/>
      <c r="VM363" s="120"/>
      <c r="VN363" s="120"/>
      <c r="VO363" s="120"/>
      <c r="VP363" s="120"/>
      <c r="VQ363" s="120"/>
      <c r="VR363" s="120"/>
      <c r="VS363" s="120"/>
      <c r="VT363" s="120"/>
      <c r="VU363" s="120"/>
      <c r="VV363" s="120"/>
      <c r="VW363" s="120"/>
      <c r="VX363" s="120"/>
      <c r="VY363" s="120"/>
      <c r="VZ363" s="120"/>
      <c r="WA363" s="120"/>
      <c r="WB363" s="120"/>
      <c r="WC363" s="120"/>
      <c r="WD363" s="120"/>
      <c r="WE363" s="120"/>
      <c r="WF363" s="120"/>
      <c r="WG363" s="120"/>
      <c r="WH363" s="120"/>
      <c r="WI363" s="120"/>
      <c r="WJ363" s="120"/>
      <c r="WK363" s="120"/>
      <c r="WL363" s="120"/>
      <c r="WM363" s="120"/>
      <c r="WN363" s="120"/>
      <c r="WO363" s="120"/>
      <c r="WP363" s="120"/>
      <c r="WQ363" s="120"/>
      <c r="WR363" s="120"/>
      <c r="WS363" s="120"/>
      <c r="WT363" s="120"/>
      <c r="WU363" s="120"/>
      <c r="WV363" s="120"/>
      <c r="WW363" s="120"/>
      <c r="WX363" s="120"/>
      <c r="WY363" s="120"/>
      <c r="WZ363" s="120"/>
      <c r="XA363" s="120"/>
      <c r="XB363" s="120"/>
      <c r="XC363" s="120"/>
      <c r="XD363" s="120"/>
      <c r="XE363" s="120"/>
      <c r="XF363" s="120"/>
      <c r="XG363" s="120"/>
      <c r="XH363" s="120"/>
      <c r="XI363" s="120"/>
      <c r="XJ363" s="120"/>
      <c r="XK363" s="120"/>
      <c r="XL363" s="120"/>
      <c r="XM363" s="120"/>
      <c r="XN363" s="120"/>
      <c r="XO363" s="120"/>
      <c r="XP363" s="120"/>
      <c r="XQ363" s="120"/>
      <c r="XR363" s="120"/>
      <c r="XS363" s="120"/>
      <c r="XT363" s="120"/>
      <c r="XU363" s="120"/>
      <c r="XV363" s="120"/>
      <c r="XW363" s="120"/>
      <c r="XX363" s="120"/>
      <c r="XY363" s="120"/>
      <c r="XZ363" s="120"/>
      <c r="YA363" s="120"/>
      <c r="YB363" s="120"/>
      <c r="YC363" s="120"/>
      <c r="YD363" s="120"/>
      <c r="YE363" s="120"/>
      <c r="YF363" s="120"/>
      <c r="YG363" s="120"/>
      <c r="YH363" s="120"/>
      <c r="YI363" s="120"/>
      <c r="YJ363" s="120"/>
      <c r="YK363" s="120"/>
      <c r="YL363" s="120"/>
      <c r="YM363" s="120"/>
      <c r="YN363" s="120"/>
      <c r="YO363" s="120"/>
      <c r="YP363" s="120"/>
      <c r="YQ363" s="120"/>
      <c r="YR363" s="120"/>
      <c r="YS363" s="120"/>
      <c r="YT363" s="120"/>
      <c r="YU363" s="120"/>
      <c r="YV363" s="120"/>
      <c r="YW363" s="120"/>
      <c r="YX363" s="120"/>
      <c r="YY363" s="120"/>
      <c r="YZ363" s="120"/>
      <c r="ZA363" s="120"/>
      <c r="ZB363" s="120"/>
      <c r="ZC363" s="120"/>
      <c r="ZD363" s="120"/>
      <c r="ZE363" s="120"/>
      <c r="ZF363" s="120"/>
      <c r="ZG363" s="120"/>
      <c r="ZH363" s="120"/>
      <c r="ZI363" s="120"/>
      <c r="ZJ363" s="120"/>
      <c r="ZK363" s="120"/>
      <c r="ZL363" s="120"/>
      <c r="ZM363" s="120"/>
      <c r="ZN363" s="120"/>
      <c r="ZO363" s="120"/>
      <c r="ZP363" s="120"/>
      <c r="ZQ363" s="120"/>
      <c r="ZR363" s="120"/>
      <c r="ZS363" s="120"/>
      <c r="ZT363" s="120"/>
      <c r="ZU363" s="120"/>
      <c r="ZV363" s="120"/>
      <c r="ZW363" s="120"/>
      <c r="ZX363" s="120"/>
      <c r="ZY363" s="120"/>
      <c r="ZZ363" s="120"/>
      <c r="AAA363" s="120"/>
      <c r="AAB363" s="120"/>
      <c r="AAC363" s="120"/>
      <c r="AAD363" s="120"/>
      <c r="AAE363" s="120"/>
      <c r="AAF363" s="120"/>
      <c r="AAG363" s="120"/>
      <c r="AAH363" s="120"/>
      <c r="AAI363" s="120"/>
      <c r="AAJ363" s="120"/>
      <c r="AAK363" s="120"/>
      <c r="AAL363" s="120"/>
      <c r="AAM363" s="120"/>
      <c r="AAN363" s="120"/>
      <c r="AAO363" s="120"/>
      <c r="AAP363" s="120"/>
      <c r="AAQ363" s="120"/>
      <c r="AAR363" s="120"/>
      <c r="AAS363" s="120"/>
      <c r="AAT363" s="120"/>
      <c r="AAU363" s="120"/>
      <c r="AAV363" s="120"/>
      <c r="AAW363" s="120"/>
      <c r="AAX363" s="120"/>
      <c r="AAY363" s="120"/>
      <c r="AAZ363" s="120"/>
      <c r="ABA363" s="120"/>
      <c r="ABB363" s="120"/>
      <c r="ABC363" s="120"/>
      <c r="ABD363" s="120"/>
      <c r="ABE363" s="120"/>
      <c r="ABF363" s="120"/>
      <c r="ABG363" s="120"/>
      <c r="ABH363" s="120"/>
      <c r="ABI363" s="120"/>
      <c r="ABJ363" s="120"/>
      <c r="ABK363" s="120"/>
      <c r="ABL363" s="120"/>
      <c r="ABM363" s="120"/>
      <c r="ABN363" s="120"/>
      <c r="ABO363" s="120"/>
      <c r="ABP363" s="120"/>
      <c r="ABQ363" s="120"/>
      <c r="ABR363" s="120"/>
      <c r="ABS363" s="120"/>
      <c r="ABT363" s="120"/>
      <c r="ABU363" s="120"/>
      <c r="ABV363" s="120"/>
      <c r="ABW363" s="120"/>
      <c r="ABX363" s="120"/>
      <c r="ABY363" s="120"/>
      <c r="ABZ363" s="120"/>
      <c r="ACA363" s="120"/>
      <c r="ACB363" s="120"/>
      <c r="ACC363" s="120"/>
      <c r="ACD363" s="120"/>
      <c r="ACE363" s="120"/>
      <c r="ACF363" s="120"/>
      <c r="ACG363" s="120"/>
      <c r="ACH363" s="120"/>
      <c r="ACI363" s="120"/>
      <c r="ACJ363" s="120"/>
      <c r="ACK363" s="120"/>
      <c r="ACL363" s="120"/>
      <c r="ACM363" s="120"/>
      <c r="ACN363" s="120"/>
      <c r="ACO363" s="120"/>
      <c r="ACP363" s="120"/>
      <c r="ACQ363" s="120"/>
      <c r="ACR363" s="120"/>
      <c r="ACS363" s="120"/>
      <c r="ACT363" s="120"/>
      <c r="ACU363" s="120"/>
      <c r="ACV363" s="120"/>
      <c r="ACW363" s="120"/>
      <c r="ACX363" s="120"/>
      <c r="ACY363" s="120"/>
      <c r="ACZ363" s="120"/>
      <c r="ADA363" s="120"/>
      <c r="ADB363" s="120"/>
      <c r="ADC363" s="120"/>
      <c r="ADD363" s="120"/>
      <c r="ADE363" s="120"/>
      <c r="ADF363" s="120"/>
      <c r="ADG363" s="120"/>
      <c r="ADH363" s="120"/>
      <c r="ADI363" s="120"/>
      <c r="ADJ363" s="120"/>
      <c r="ADK363" s="120"/>
      <c r="ADL363" s="120"/>
      <c r="ADM363" s="120"/>
      <c r="ADN363" s="120"/>
      <c r="ADO363" s="120"/>
      <c r="ADP363" s="120"/>
      <c r="ADQ363" s="120"/>
      <c r="ADR363" s="120"/>
      <c r="ADS363" s="120"/>
      <c r="ADT363" s="120"/>
      <c r="ADU363" s="120"/>
      <c r="ADV363" s="120"/>
      <c r="ADW363" s="120"/>
      <c r="ADX363" s="120"/>
      <c r="ADY363" s="120"/>
      <c r="ADZ363" s="120"/>
      <c r="AEA363" s="120"/>
      <c r="AEB363" s="120"/>
      <c r="AEC363" s="120"/>
      <c r="AED363" s="120"/>
      <c r="AEE363" s="120"/>
      <c r="AEF363" s="120"/>
      <c r="AEG363" s="120"/>
      <c r="AEH363" s="120"/>
      <c r="AEI363" s="120"/>
      <c r="AEJ363" s="120"/>
      <c r="AEK363" s="120"/>
      <c r="AEL363" s="120"/>
      <c r="AEM363" s="120"/>
      <c r="AEN363" s="120"/>
      <c r="AEO363" s="120"/>
      <c r="AEP363" s="120"/>
      <c r="AEQ363" s="120"/>
      <c r="AER363" s="120"/>
      <c r="AES363" s="120"/>
      <c r="AET363" s="120"/>
      <c r="AEU363" s="120"/>
      <c r="AEV363" s="120"/>
      <c r="AEW363" s="120"/>
      <c r="AEX363" s="120"/>
      <c r="AEY363" s="120"/>
      <c r="AEZ363" s="120"/>
      <c r="AFA363" s="120"/>
      <c r="AFB363" s="120"/>
      <c r="AFC363" s="120"/>
      <c r="AFD363" s="120"/>
      <c r="AFE363" s="120"/>
      <c r="AFF363" s="120"/>
      <c r="AFG363" s="120"/>
      <c r="AFH363" s="120"/>
      <c r="AFI363" s="120"/>
      <c r="AFJ363" s="120"/>
      <c r="AFK363" s="120"/>
      <c r="AFL363" s="120"/>
      <c r="AFM363" s="120"/>
      <c r="AFN363" s="120"/>
      <c r="AFO363" s="120"/>
      <c r="AFP363" s="120"/>
      <c r="AFQ363" s="120"/>
      <c r="AFR363" s="120"/>
      <c r="AFS363" s="120"/>
      <c r="AFT363" s="120"/>
      <c r="AFU363" s="120"/>
      <c r="AFV363" s="120"/>
      <c r="AFW363" s="120"/>
      <c r="AFX363" s="120"/>
      <c r="AFY363" s="120"/>
      <c r="AFZ363" s="120"/>
      <c r="AGA363" s="120"/>
      <c r="AGB363" s="120"/>
      <c r="AGC363" s="120"/>
      <c r="AGD363" s="120"/>
      <c r="AGE363" s="120"/>
      <c r="AGF363" s="120"/>
      <c r="AGG363" s="120"/>
      <c r="AGH363" s="120"/>
      <c r="AGI363" s="120"/>
      <c r="AGJ363" s="120"/>
      <c r="AGK363" s="120"/>
      <c r="AGL363" s="120"/>
      <c r="AGM363" s="120"/>
      <c r="AGN363" s="120"/>
      <c r="AGO363" s="120"/>
      <c r="AGP363" s="120"/>
      <c r="AGQ363" s="120"/>
      <c r="AGR363" s="120"/>
      <c r="AGS363" s="120"/>
      <c r="AGT363" s="120"/>
      <c r="AGU363" s="120"/>
      <c r="AGV363" s="120"/>
      <c r="AGW363" s="120"/>
      <c r="AGX363" s="120"/>
      <c r="AGY363" s="120"/>
      <c r="AGZ363" s="120"/>
      <c r="AHA363" s="120"/>
      <c r="AHB363" s="120"/>
      <c r="AHC363" s="120"/>
      <c r="AHD363" s="120"/>
      <c r="AHE363" s="120"/>
      <c r="AHF363" s="120"/>
      <c r="AHG363" s="120"/>
      <c r="AHH363" s="120"/>
      <c r="AHI363" s="120"/>
      <c r="AHJ363" s="120"/>
      <c r="AHK363" s="120"/>
      <c r="AHL363" s="120"/>
      <c r="AHM363" s="120"/>
      <c r="AHN363" s="120"/>
      <c r="AHO363" s="120"/>
      <c r="AHP363" s="120"/>
      <c r="AHQ363" s="120"/>
      <c r="AHR363" s="120"/>
      <c r="AHS363" s="120"/>
      <c r="AHT363" s="120"/>
      <c r="AHU363" s="120"/>
      <c r="AHV363" s="120"/>
      <c r="AHW363" s="120"/>
      <c r="AHX363" s="120"/>
      <c r="AHY363" s="120"/>
      <c r="AHZ363" s="120"/>
      <c r="AIA363" s="120"/>
      <c r="AIB363" s="120"/>
      <c r="AIC363" s="120"/>
      <c r="AID363" s="120"/>
      <c r="AIE363" s="120"/>
      <c r="AIF363" s="120"/>
      <c r="AIG363" s="120"/>
      <c r="AIH363" s="120"/>
      <c r="AII363" s="120"/>
      <c r="AIJ363" s="120"/>
      <c r="AIK363" s="120"/>
      <c r="AIL363" s="120"/>
      <c r="AIM363" s="120"/>
      <c r="AIN363" s="120"/>
      <c r="AIO363" s="120"/>
      <c r="AIP363" s="120"/>
      <c r="AIQ363" s="120"/>
      <c r="AIR363" s="120"/>
      <c r="AIS363" s="120"/>
      <c r="AIT363" s="120"/>
      <c r="AIU363" s="120"/>
      <c r="AIV363" s="120"/>
      <c r="AIW363" s="120"/>
      <c r="AIX363" s="120"/>
      <c r="AIY363" s="120"/>
      <c r="AIZ363" s="120"/>
      <c r="AJA363" s="120"/>
      <c r="AJB363" s="120"/>
      <c r="AJC363" s="120"/>
      <c r="AJD363" s="120"/>
      <c r="AJE363" s="120"/>
      <c r="AJF363" s="120"/>
      <c r="AJG363" s="120"/>
      <c r="AJH363" s="120"/>
      <c r="AJI363" s="120"/>
      <c r="AJJ363" s="120"/>
      <c r="AJK363" s="120"/>
      <c r="AJL363" s="120"/>
      <c r="AJM363" s="120"/>
      <c r="AJN363" s="120"/>
      <c r="AJO363" s="120"/>
      <c r="AJP363" s="120"/>
      <c r="AJQ363" s="120"/>
      <c r="AJR363" s="120"/>
      <c r="AJS363" s="120"/>
      <c r="AJT363" s="120"/>
      <c r="AJU363" s="120"/>
      <c r="AJV363" s="120"/>
      <c r="AJW363" s="120"/>
      <c r="AJX363" s="120"/>
      <c r="AJY363" s="120"/>
      <c r="AJZ363" s="120"/>
      <c r="AKA363" s="120"/>
      <c r="AKB363" s="120"/>
      <c r="AKC363" s="120"/>
      <c r="AKD363" s="120"/>
      <c r="AKE363" s="120"/>
      <c r="AKF363" s="120"/>
      <c r="AKG363" s="120"/>
      <c r="AKH363" s="120"/>
      <c r="AKI363" s="120"/>
      <c r="AKJ363" s="120"/>
      <c r="AKK363" s="120"/>
      <c r="AKL363" s="120"/>
      <c r="AKM363" s="120"/>
      <c r="AKN363" s="120"/>
      <c r="AKO363" s="120"/>
      <c r="AKP363" s="120"/>
      <c r="AKQ363" s="120"/>
      <c r="AKR363" s="120"/>
      <c r="AKS363" s="120"/>
      <c r="AKT363" s="120"/>
      <c r="AKU363" s="120"/>
      <c r="AKV363" s="120"/>
      <c r="AKW363" s="120"/>
      <c r="AKX363" s="120"/>
      <c r="AKY363" s="120"/>
      <c r="AKZ363" s="120"/>
      <c r="ALA363" s="120"/>
      <c r="ALB363" s="120"/>
      <c r="ALC363" s="120"/>
      <c r="ALD363" s="120"/>
      <c r="ALE363" s="120"/>
      <c r="ALF363" s="120"/>
      <c r="ALG363" s="120"/>
      <c r="ALH363" s="120"/>
      <c r="ALI363" s="120"/>
      <c r="ALJ363" s="120"/>
      <c r="ALK363" s="120"/>
      <c r="ALL363" s="120"/>
      <c r="ALM363" s="120"/>
      <c r="ALN363" s="120"/>
      <c r="ALO363" s="120"/>
      <c r="ALP363" s="120"/>
      <c r="ALQ363" s="120"/>
      <c r="ALR363" s="120"/>
      <c r="ALS363" s="120"/>
      <c r="ALT363" s="120"/>
      <c r="ALU363" s="120"/>
      <c r="ALV363" s="120"/>
      <c r="ALW363" s="120"/>
      <c r="ALX363" s="120"/>
      <c r="ALY363" s="120"/>
      <c r="ALZ363" s="120"/>
      <c r="AMA363" s="120"/>
      <c r="AMB363" s="120"/>
      <c r="AMC363" s="120"/>
      <c r="AMD363" s="120"/>
      <c r="AME363" s="120"/>
      <c r="AMF363" s="120"/>
      <c r="AMG363" s="120"/>
      <c r="AMH363" s="120"/>
      <c r="AMI363" s="120"/>
      <c r="AMJ363" s="120"/>
      <c r="AMK363" s="120"/>
      <c r="AML363" s="120"/>
      <c r="AMM363" s="120"/>
      <c r="AMN363" s="120"/>
      <c r="AMO363" s="120"/>
      <c r="AMP363" s="120"/>
      <c r="AMQ363" s="120"/>
      <c r="AMR363" s="120"/>
      <c r="AMS363" s="120"/>
      <c r="AMT363" s="120"/>
      <c r="AMU363" s="120"/>
      <c r="AMV363" s="120"/>
      <c r="AMW363" s="120"/>
      <c r="AMX363" s="120"/>
      <c r="AMY363" s="120"/>
      <c r="AMZ363" s="120"/>
      <c r="ANA363" s="120"/>
      <c r="ANB363" s="120"/>
      <c r="ANC363" s="120"/>
      <c r="AND363" s="120"/>
      <c r="ANE363" s="120"/>
      <c r="ANF363" s="120"/>
      <c r="ANG363" s="120"/>
      <c r="ANH363" s="120"/>
      <c r="ANI363" s="120"/>
      <c r="ANJ363" s="120"/>
      <c r="ANK363" s="120"/>
      <c r="ANL363" s="120"/>
      <c r="ANM363" s="120"/>
      <c r="ANN363" s="120"/>
      <c r="ANO363" s="120"/>
      <c r="ANP363" s="120"/>
      <c r="ANQ363" s="120"/>
      <c r="ANR363" s="120"/>
      <c r="ANS363" s="120"/>
      <c r="ANT363" s="120"/>
      <c r="ANU363" s="120"/>
      <c r="ANV363" s="120"/>
      <c r="ANW363" s="120"/>
      <c r="ANX363" s="120"/>
      <c r="ANY363" s="120"/>
      <c r="ANZ363" s="120"/>
      <c r="AOA363" s="120"/>
      <c r="AOB363" s="120"/>
      <c r="AOC363" s="120"/>
      <c r="AOD363" s="120"/>
      <c r="AOE363" s="120"/>
      <c r="AOF363" s="120"/>
      <c r="AOG363" s="120"/>
      <c r="AOH363" s="120"/>
      <c r="AOI363" s="120"/>
      <c r="AOJ363" s="120"/>
      <c r="AOK363" s="120"/>
      <c r="AOL363" s="120"/>
      <c r="AOM363" s="120"/>
      <c r="AON363" s="120"/>
      <c r="AOO363" s="120"/>
      <c r="AOP363" s="120"/>
      <c r="AOQ363" s="120"/>
      <c r="AOR363" s="120"/>
      <c r="AOS363" s="120"/>
      <c r="AOT363" s="120"/>
      <c r="AOU363" s="120"/>
      <c r="AOV363" s="120"/>
      <c r="AOW363" s="120"/>
      <c r="AOX363" s="120"/>
      <c r="AOY363" s="120"/>
      <c r="AOZ363" s="120"/>
      <c r="APA363" s="120"/>
      <c r="APB363" s="120"/>
      <c r="APC363" s="120"/>
      <c r="APD363" s="120"/>
      <c r="APE363" s="120"/>
      <c r="APF363" s="120"/>
      <c r="APG363" s="120"/>
      <c r="APH363" s="120"/>
      <c r="API363" s="120"/>
      <c r="APJ363" s="120"/>
      <c r="APK363" s="120"/>
      <c r="APL363" s="120"/>
      <c r="APM363" s="120"/>
      <c r="APN363" s="120"/>
      <c r="APO363" s="120"/>
      <c r="APP363" s="120"/>
      <c r="APQ363" s="120"/>
      <c r="APR363" s="120"/>
      <c r="APS363" s="120"/>
      <c r="APT363" s="120"/>
      <c r="APU363" s="120"/>
      <c r="APV363" s="120"/>
      <c r="APW363" s="120"/>
      <c r="APX363" s="120"/>
      <c r="APY363" s="120"/>
      <c r="APZ363" s="120"/>
      <c r="AQA363" s="120"/>
      <c r="AQB363" s="120"/>
      <c r="AQC363" s="120"/>
      <c r="AQD363" s="120"/>
      <c r="AQE363" s="120"/>
      <c r="AQF363" s="120"/>
      <c r="AQG363" s="120"/>
      <c r="AQH363" s="120"/>
      <c r="AQI363" s="120"/>
      <c r="AQJ363" s="120"/>
      <c r="AQK363" s="120"/>
      <c r="AQL363" s="120"/>
      <c r="AQM363" s="120"/>
      <c r="AQN363" s="120"/>
      <c r="AQO363" s="120"/>
      <c r="AQP363" s="120"/>
      <c r="AQQ363" s="120"/>
      <c r="AQR363" s="120"/>
      <c r="AQS363" s="120"/>
      <c r="AQT363" s="120"/>
      <c r="AQU363" s="120"/>
      <c r="AQV363" s="120"/>
      <c r="AQW363" s="120"/>
      <c r="AQX363" s="120"/>
      <c r="AQY363" s="120"/>
      <c r="AQZ363" s="120"/>
      <c r="ARA363" s="120"/>
      <c r="ARB363" s="120"/>
      <c r="ARC363" s="120"/>
      <c r="ARD363" s="120"/>
      <c r="ARE363" s="120"/>
      <c r="ARF363" s="120"/>
      <c r="ARG363" s="120"/>
      <c r="ARH363" s="120"/>
      <c r="ARI363" s="120"/>
      <c r="ARJ363" s="120"/>
      <c r="ARK363" s="120"/>
      <c r="ARL363" s="120"/>
      <c r="ARM363" s="120"/>
      <c r="ARN363" s="120"/>
      <c r="ARO363" s="120"/>
      <c r="ARP363" s="120"/>
      <c r="ARQ363" s="120"/>
      <c r="ARR363" s="120"/>
      <c r="ARS363" s="120"/>
      <c r="ART363" s="120"/>
      <c r="ARU363" s="120"/>
      <c r="ARV363" s="120"/>
      <c r="ARW363" s="120"/>
      <c r="ARX363" s="120"/>
      <c r="ARY363" s="120"/>
      <c r="ARZ363" s="120"/>
      <c r="ASA363" s="120"/>
      <c r="ASB363" s="120"/>
      <c r="ASC363" s="120"/>
      <c r="ASD363" s="120"/>
      <c r="ASE363" s="120"/>
      <c r="ASF363" s="120"/>
      <c r="ASG363" s="120"/>
      <c r="ASH363" s="120"/>
      <c r="ASI363" s="120"/>
      <c r="ASJ363" s="120"/>
      <c r="ASK363" s="120"/>
      <c r="ASL363" s="120"/>
      <c r="ASM363" s="120"/>
      <c r="ASN363" s="120"/>
      <c r="ASO363" s="120"/>
      <c r="ASP363" s="120"/>
      <c r="ASQ363" s="120"/>
      <c r="ASR363" s="120"/>
      <c r="ASS363" s="120"/>
      <c r="AST363" s="120"/>
      <c r="ASU363" s="120"/>
      <c r="ASV363" s="120"/>
      <c r="ASW363" s="120"/>
      <c r="ASX363" s="120"/>
      <c r="ASY363" s="120"/>
      <c r="ASZ363" s="120"/>
      <c r="ATA363" s="120"/>
      <c r="ATB363" s="120"/>
      <c r="ATC363" s="120"/>
      <c r="ATD363" s="120"/>
      <c r="ATE363" s="120"/>
      <c r="ATF363" s="120"/>
      <c r="ATG363" s="120"/>
      <c r="ATH363" s="120"/>
      <c r="ATI363" s="120"/>
      <c r="ATJ363" s="120"/>
      <c r="ATK363" s="120"/>
      <c r="ATL363" s="120"/>
      <c r="ATM363" s="120"/>
      <c r="ATN363" s="120"/>
      <c r="ATO363" s="120"/>
      <c r="ATP363" s="120"/>
      <c r="ATQ363" s="120"/>
      <c r="ATR363" s="120"/>
      <c r="ATS363" s="120"/>
      <c r="ATT363" s="120"/>
      <c r="ATU363" s="120"/>
      <c r="ATV363" s="120"/>
      <c r="ATW363" s="120"/>
      <c r="ATX363" s="120"/>
      <c r="ATY363" s="120"/>
      <c r="ATZ363" s="120"/>
      <c r="AUA363" s="120"/>
      <c r="AUB363" s="120"/>
      <c r="AUC363" s="120"/>
      <c r="AUD363" s="120"/>
      <c r="AUE363" s="120"/>
      <c r="AUF363" s="120"/>
      <c r="AUG363" s="120"/>
      <c r="AUH363" s="120"/>
      <c r="AUI363" s="120"/>
      <c r="AUJ363" s="120"/>
      <c r="AUK363" s="120"/>
      <c r="AUL363" s="120"/>
      <c r="AUM363" s="120"/>
      <c r="AUN363" s="120"/>
      <c r="AUO363" s="120"/>
      <c r="AUP363" s="120"/>
      <c r="AUQ363" s="120"/>
      <c r="AUR363" s="120"/>
      <c r="AUS363" s="120"/>
      <c r="AUT363" s="120"/>
      <c r="AUU363" s="120"/>
      <c r="AUV363" s="120"/>
      <c r="AUW363" s="120"/>
      <c r="AUX363" s="120"/>
      <c r="AUY363" s="120"/>
      <c r="AUZ363" s="120"/>
      <c r="AVA363" s="120"/>
      <c r="AVB363" s="120"/>
      <c r="AVC363" s="120"/>
      <c r="AVD363" s="120"/>
      <c r="AVE363" s="120"/>
      <c r="AVF363" s="120"/>
      <c r="AVG363" s="120"/>
      <c r="AVH363" s="120"/>
      <c r="AVI363" s="120"/>
      <c r="AVJ363" s="120"/>
      <c r="AVK363" s="120"/>
      <c r="AVL363" s="120"/>
      <c r="AVM363" s="120"/>
      <c r="AVN363" s="120"/>
      <c r="AVO363" s="120"/>
      <c r="AVP363" s="120"/>
      <c r="AVQ363" s="120"/>
      <c r="AVR363" s="120"/>
      <c r="AVS363" s="120"/>
      <c r="AVT363" s="120"/>
      <c r="AVU363" s="120"/>
      <c r="AVV363" s="120"/>
      <c r="AVW363" s="120"/>
      <c r="AVX363" s="120"/>
      <c r="AVY363" s="120"/>
      <c r="AVZ363" s="120"/>
      <c r="AWA363" s="120"/>
      <c r="AWB363" s="120"/>
      <c r="AWC363" s="120"/>
      <c r="AWD363" s="120"/>
      <c r="AWE363" s="120"/>
      <c r="AWF363" s="120"/>
      <c r="AWG363" s="120"/>
      <c r="AWH363" s="120"/>
      <c r="AWI363" s="120"/>
      <c r="AWJ363" s="120"/>
      <c r="AWK363" s="120"/>
      <c r="AWL363" s="120"/>
      <c r="AWM363" s="120"/>
      <c r="AWN363" s="120"/>
      <c r="AWO363" s="120"/>
      <c r="AWP363" s="120"/>
      <c r="AWQ363" s="120"/>
      <c r="AWR363" s="120"/>
      <c r="AWS363" s="120"/>
      <c r="AWT363" s="120"/>
      <c r="AWU363" s="120"/>
      <c r="AWV363" s="120"/>
      <c r="AWW363" s="120"/>
      <c r="AWX363" s="120"/>
      <c r="AWY363" s="120"/>
      <c r="AWZ363" s="120"/>
      <c r="AXA363" s="120"/>
      <c r="AXB363" s="120"/>
      <c r="AXC363" s="120"/>
      <c r="AXD363" s="120"/>
      <c r="AXE363" s="120"/>
      <c r="AXF363" s="120"/>
      <c r="AXG363" s="120"/>
      <c r="AXH363" s="120"/>
      <c r="AXI363" s="120"/>
      <c r="AXJ363" s="120"/>
      <c r="AXK363" s="120"/>
      <c r="AXL363" s="120"/>
      <c r="AXM363" s="120"/>
      <c r="AXN363" s="120"/>
      <c r="AXO363" s="120"/>
      <c r="AXP363" s="120"/>
      <c r="AXQ363" s="120"/>
      <c r="AXR363" s="120"/>
      <c r="AXS363" s="120"/>
      <c r="AXT363" s="120"/>
      <c r="AXU363" s="120"/>
      <c r="AXV363" s="120"/>
      <c r="AXW363" s="120"/>
      <c r="AXX363" s="120"/>
      <c r="AXY363" s="120"/>
      <c r="AXZ363" s="120"/>
      <c r="AYA363" s="120"/>
      <c r="AYB363" s="120"/>
      <c r="AYC363" s="120"/>
      <c r="AYD363" s="120"/>
      <c r="AYE363" s="120"/>
      <c r="AYF363" s="120"/>
      <c r="AYG363" s="120"/>
      <c r="AYH363" s="120"/>
      <c r="AYI363" s="120"/>
      <c r="AYJ363" s="120"/>
      <c r="AYK363" s="120"/>
      <c r="AYL363" s="120"/>
      <c r="AYM363" s="120"/>
      <c r="AYN363" s="120"/>
      <c r="AYO363" s="120"/>
      <c r="AYP363" s="120"/>
      <c r="AYQ363" s="120"/>
      <c r="AYR363" s="120"/>
      <c r="AYS363" s="120"/>
      <c r="AYT363" s="120"/>
      <c r="AYU363" s="120"/>
      <c r="AYV363" s="120"/>
      <c r="AYW363" s="120"/>
      <c r="AYX363" s="120"/>
      <c r="AYY363" s="120"/>
      <c r="AYZ363" s="120"/>
      <c r="AZA363" s="120"/>
      <c r="AZB363" s="120"/>
      <c r="AZC363" s="120"/>
      <c r="AZD363" s="120"/>
      <c r="AZE363" s="120"/>
      <c r="AZF363" s="120"/>
      <c r="AZG363" s="120"/>
      <c r="AZH363" s="120"/>
      <c r="AZI363" s="120"/>
      <c r="AZJ363" s="120"/>
      <c r="AZK363" s="120"/>
      <c r="AZL363" s="120"/>
      <c r="AZM363" s="120"/>
      <c r="AZN363" s="120"/>
      <c r="AZO363" s="120"/>
      <c r="AZP363" s="120"/>
      <c r="AZQ363" s="120"/>
      <c r="AZR363" s="120"/>
      <c r="AZS363" s="120"/>
      <c r="AZT363" s="120"/>
      <c r="AZU363" s="120"/>
      <c r="AZV363" s="120"/>
      <c r="AZW363" s="120"/>
      <c r="AZX363" s="120"/>
      <c r="AZY363" s="120"/>
      <c r="AZZ363" s="120"/>
      <c r="BAA363" s="120"/>
      <c r="BAB363" s="120"/>
      <c r="BAC363" s="120"/>
      <c r="BAD363" s="120"/>
      <c r="BAE363" s="120"/>
      <c r="BAF363" s="120"/>
      <c r="BAG363" s="120"/>
      <c r="BAH363" s="120"/>
      <c r="BAI363" s="120"/>
      <c r="BAJ363" s="120"/>
      <c r="BAK363" s="120"/>
      <c r="BAL363" s="120"/>
      <c r="BAM363" s="120"/>
      <c r="BAN363" s="120"/>
      <c r="BAO363" s="120"/>
      <c r="BAP363" s="120"/>
      <c r="BAQ363" s="120"/>
      <c r="BAR363" s="120"/>
      <c r="BAS363" s="120"/>
      <c r="BAT363" s="120"/>
      <c r="BAU363" s="120"/>
      <c r="BAV363" s="120"/>
      <c r="BAW363" s="120"/>
      <c r="BAX363" s="120"/>
      <c r="BAY363" s="120"/>
      <c r="BAZ363" s="120"/>
      <c r="BBA363" s="120"/>
      <c r="BBB363" s="120"/>
      <c r="BBC363" s="120"/>
      <c r="BBD363" s="120"/>
      <c r="BBE363" s="120"/>
      <c r="BBF363" s="120"/>
      <c r="BBG363" s="120"/>
      <c r="BBH363" s="120"/>
      <c r="BBI363" s="120"/>
      <c r="BBJ363" s="120"/>
      <c r="BBK363" s="120"/>
      <c r="BBL363" s="120"/>
      <c r="BBM363" s="120"/>
      <c r="BBN363" s="120"/>
      <c r="BBO363" s="120"/>
      <c r="BBP363" s="120"/>
      <c r="BBQ363" s="120"/>
      <c r="BBR363" s="120"/>
      <c r="BBS363" s="120"/>
      <c r="BBT363" s="120"/>
      <c r="BBU363" s="120"/>
      <c r="BBV363" s="120"/>
      <c r="BBW363" s="120"/>
      <c r="BBX363" s="120"/>
      <c r="BBY363" s="120"/>
      <c r="BBZ363" s="120"/>
      <c r="BCA363" s="120"/>
      <c r="BCB363" s="120"/>
      <c r="BCC363" s="120"/>
      <c r="BCD363" s="120"/>
      <c r="BCE363" s="120"/>
      <c r="BCF363" s="120"/>
      <c r="BCG363" s="120"/>
      <c r="BCH363" s="120"/>
      <c r="BCI363" s="120"/>
      <c r="BCJ363" s="120"/>
      <c r="BCK363" s="120"/>
      <c r="BCL363" s="120"/>
      <c r="BCM363" s="120"/>
      <c r="BCN363" s="120"/>
      <c r="BCO363" s="120"/>
      <c r="BCP363" s="120"/>
      <c r="BCQ363" s="120"/>
      <c r="BCR363" s="120"/>
      <c r="BCS363" s="120"/>
      <c r="BCT363" s="120"/>
      <c r="BCU363" s="120"/>
      <c r="BCV363" s="120"/>
      <c r="BCW363" s="120"/>
      <c r="BCX363" s="120"/>
      <c r="BCY363" s="120"/>
      <c r="BCZ363" s="120"/>
      <c r="BDA363" s="120"/>
      <c r="BDB363" s="120"/>
      <c r="BDC363" s="120"/>
      <c r="BDD363" s="120"/>
      <c r="BDE363" s="120"/>
      <c r="BDF363" s="120"/>
      <c r="BDG363" s="120"/>
      <c r="BDH363" s="120"/>
      <c r="BDI363" s="120"/>
      <c r="BDJ363" s="120"/>
      <c r="BDK363" s="120"/>
      <c r="BDL363" s="120"/>
      <c r="BDM363" s="120"/>
      <c r="BDN363" s="120"/>
      <c r="BDO363" s="120"/>
      <c r="BDP363" s="120"/>
      <c r="BDQ363" s="120"/>
      <c r="BDR363" s="120"/>
      <c r="BDS363" s="120"/>
      <c r="BDT363" s="120"/>
      <c r="BDU363" s="120"/>
      <c r="BDV363" s="120"/>
      <c r="BDW363" s="120"/>
      <c r="BDX363" s="120"/>
      <c r="BDY363" s="120"/>
      <c r="BDZ363" s="120"/>
      <c r="BEA363" s="120"/>
      <c r="BEB363" s="120"/>
      <c r="BEC363" s="120"/>
      <c r="BED363" s="120"/>
      <c r="BEE363" s="120"/>
      <c r="BEF363" s="120"/>
      <c r="BEG363" s="120"/>
      <c r="BEH363" s="120"/>
      <c r="BEI363" s="120"/>
      <c r="BEJ363" s="120"/>
      <c r="BEK363" s="120"/>
      <c r="BEL363" s="120"/>
      <c r="BEM363" s="120"/>
      <c r="BEN363" s="120"/>
      <c r="BEO363" s="120"/>
      <c r="BEP363" s="120"/>
      <c r="BEQ363" s="120"/>
      <c r="BER363" s="120"/>
      <c r="BES363" s="120"/>
      <c r="BET363" s="120"/>
      <c r="BEU363" s="120"/>
      <c r="BEV363" s="120"/>
      <c r="BEW363" s="120"/>
      <c r="BEX363" s="120"/>
      <c r="BEY363" s="120"/>
      <c r="BEZ363" s="120"/>
      <c r="BFA363" s="120"/>
      <c r="BFB363" s="120"/>
      <c r="BFC363" s="120"/>
      <c r="BFD363" s="120"/>
      <c r="BFE363" s="120"/>
      <c r="BFF363" s="120"/>
      <c r="BFG363" s="120"/>
      <c r="BFH363" s="120"/>
      <c r="BFI363" s="120"/>
      <c r="BFJ363" s="120"/>
      <c r="BFK363" s="120"/>
      <c r="BFL363" s="120"/>
      <c r="BFM363" s="120"/>
      <c r="BFN363" s="120"/>
      <c r="BFO363" s="120"/>
      <c r="BFP363" s="120"/>
      <c r="BFQ363" s="120"/>
      <c r="BFR363" s="120"/>
      <c r="BFS363" s="120"/>
      <c r="BFT363" s="120"/>
      <c r="BFU363" s="120"/>
      <c r="BFV363" s="120"/>
      <c r="BFW363" s="120"/>
      <c r="BFX363" s="120"/>
      <c r="BFY363" s="120"/>
      <c r="BFZ363" s="120"/>
      <c r="BGA363" s="120"/>
      <c r="BGB363" s="120"/>
      <c r="BGC363" s="120"/>
      <c r="BGD363" s="120"/>
      <c r="BGE363" s="120"/>
      <c r="BGF363" s="120"/>
      <c r="BGG363" s="120"/>
      <c r="BGH363" s="120"/>
      <c r="BGI363" s="120"/>
      <c r="BGJ363" s="120"/>
      <c r="BGK363" s="120"/>
      <c r="BGL363" s="120"/>
      <c r="BGM363" s="120"/>
      <c r="BGN363" s="120"/>
      <c r="BGO363" s="120"/>
      <c r="BGP363" s="120"/>
      <c r="BGQ363" s="120"/>
      <c r="BGR363" s="120"/>
      <c r="BGS363" s="120"/>
      <c r="BGT363" s="120"/>
      <c r="BGU363" s="120"/>
      <c r="BGV363" s="120"/>
      <c r="BGW363" s="120"/>
      <c r="BGX363" s="120"/>
      <c r="BGY363" s="120"/>
      <c r="BGZ363" s="120"/>
      <c r="BHA363" s="120"/>
      <c r="BHB363" s="120"/>
      <c r="BHC363" s="120"/>
      <c r="BHD363" s="120"/>
      <c r="BHE363" s="120"/>
      <c r="BHF363" s="120"/>
      <c r="BHG363" s="120"/>
      <c r="BHH363" s="120"/>
      <c r="BHI363" s="120"/>
      <c r="BHJ363" s="120"/>
      <c r="BHK363" s="120"/>
      <c r="BHL363" s="120"/>
      <c r="BHM363" s="120"/>
      <c r="BHN363" s="120"/>
      <c r="BHO363" s="120"/>
      <c r="BHP363" s="120"/>
      <c r="BHQ363" s="120"/>
      <c r="BHR363" s="120"/>
      <c r="BHS363" s="120"/>
      <c r="BHT363" s="120"/>
      <c r="BHU363" s="120"/>
      <c r="BHV363" s="120"/>
      <c r="BHW363" s="120"/>
      <c r="BHX363" s="120"/>
      <c r="BHY363" s="120"/>
      <c r="BHZ363" s="120"/>
      <c r="BIA363" s="120"/>
      <c r="BIB363" s="120"/>
      <c r="BIC363" s="120"/>
      <c r="BID363" s="120"/>
      <c r="BIE363" s="120"/>
      <c r="BIF363" s="120"/>
      <c r="BIG363" s="120"/>
      <c r="BIH363" s="120"/>
      <c r="BII363" s="120"/>
      <c r="BIJ363" s="120"/>
      <c r="BIK363" s="120"/>
      <c r="BIL363" s="120"/>
      <c r="BIM363" s="120"/>
      <c r="BIN363" s="120"/>
      <c r="BIO363" s="120"/>
      <c r="BIP363" s="120"/>
      <c r="BIQ363" s="120"/>
      <c r="BIR363" s="120"/>
      <c r="BIS363" s="120"/>
      <c r="BIT363" s="120"/>
      <c r="BIU363" s="120"/>
      <c r="BIV363" s="120"/>
      <c r="BIW363" s="120"/>
      <c r="BIX363" s="120"/>
      <c r="BIY363" s="120"/>
      <c r="BIZ363" s="120"/>
      <c r="BJA363" s="120"/>
      <c r="BJB363" s="120"/>
      <c r="BJC363" s="120"/>
      <c r="BJD363" s="120"/>
      <c r="BJE363" s="120"/>
      <c r="BJF363" s="120"/>
      <c r="BJG363" s="120"/>
      <c r="BJH363" s="120"/>
      <c r="BJI363" s="120"/>
      <c r="BJJ363" s="120"/>
      <c r="BJK363" s="120"/>
      <c r="BJL363" s="120"/>
      <c r="BJM363" s="120"/>
      <c r="BJN363" s="120"/>
      <c r="BJO363" s="120"/>
      <c r="BJP363" s="120"/>
      <c r="BJQ363" s="120"/>
      <c r="BJR363" s="120"/>
      <c r="BJS363" s="120"/>
      <c r="BJT363" s="120"/>
      <c r="BJU363" s="120"/>
      <c r="BJV363" s="120"/>
      <c r="BJW363" s="120"/>
      <c r="BJX363" s="120"/>
      <c r="BJY363" s="120"/>
      <c r="BJZ363" s="120"/>
      <c r="BKA363" s="120"/>
      <c r="BKB363" s="120"/>
      <c r="BKC363" s="120"/>
      <c r="BKD363" s="120"/>
      <c r="BKE363" s="120"/>
      <c r="BKF363" s="120"/>
      <c r="BKG363" s="120"/>
      <c r="BKH363" s="120"/>
      <c r="BKI363" s="120"/>
      <c r="BKJ363" s="120"/>
      <c r="BKK363" s="120"/>
      <c r="BKL363" s="120"/>
      <c r="BKM363" s="120"/>
      <c r="BKN363" s="120"/>
      <c r="BKO363" s="120"/>
      <c r="BKP363" s="120"/>
      <c r="BKQ363" s="120"/>
      <c r="BKR363" s="120"/>
      <c r="BKS363" s="120"/>
      <c r="BKT363" s="120"/>
      <c r="BKU363" s="120"/>
      <c r="BKV363" s="120"/>
      <c r="BKW363" s="120"/>
      <c r="BKX363" s="120"/>
      <c r="BKY363" s="120"/>
      <c r="BKZ363" s="120"/>
      <c r="BLA363" s="120"/>
      <c r="BLB363" s="120"/>
      <c r="BLC363" s="120"/>
      <c r="BLD363" s="120"/>
      <c r="BLE363" s="120"/>
      <c r="BLF363" s="120"/>
      <c r="BLG363" s="120"/>
      <c r="BLH363" s="120"/>
      <c r="BLI363" s="120"/>
      <c r="BLJ363" s="120"/>
      <c r="BLK363" s="120"/>
      <c r="BLL363" s="120"/>
      <c r="BLM363" s="120"/>
      <c r="BLN363" s="120"/>
      <c r="BLO363" s="120"/>
      <c r="BLP363" s="120"/>
      <c r="BLQ363" s="120"/>
      <c r="BLR363" s="120"/>
      <c r="BLS363" s="120"/>
      <c r="BLT363" s="120"/>
      <c r="BLU363" s="120"/>
      <c r="BLV363" s="120"/>
      <c r="BLW363" s="120"/>
      <c r="BLX363" s="120"/>
      <c r="BLY363" s="120"/>
      <c r="BLZ363" s="120"/>
      <c r="BMA363" s="120"/>
      <c r="BMB363" s="120"/>
      <c r="BMC363" s="120"/>
      <c r="BMD363" s="120"/>
      <c r="BME363" s="120"/>
      <c r="BMF363" s="120"/>
      <c r="BMG363" s="120"/>
      <c r="BMH363" s="120"/>
      <c r="BMI363" s="120"/>
      <c r="BMJ363" s="120"/>
      <c r="BMK363" s="120"/>
      <c r="BML363" s="120"/>
      <c r="BMM363" s="120"/>
      <c r="BMN363" s="120"/>
      <c r="BMO363" s="120"/>
      <c r="BMP363" s="120"/>
      <c r="BMQ363" s="120"/>
      <c r="BMR363" s="120"/>
      <c r="BMS363" s="120"/>
      <c r="BMT363" s="120"/>
      <c r="BMU363" s="120"/>
      <c r="BMV363" s="120"/>
      <c r="BMW363" s="120"/>
      <c r="BMX363" s="120"/>
      <c r="BMY363" s="120"/>
      <c r="BMZ363" s="120"/>
      <c r="BNA363" s="120"/>
      <c r="BNB363" s="120"/>
      <c r="BNC363" s="120"/>
      <c r="BND363" s="120"/>
      <c r="BNE363" s="120"/>
      <c r="BNF363" s="120"/>
      <c r="BNG363" s="120"/>
      <c r="BNH363" s="120"/>
      <c r="BNI363" s="120"/>
      <c r="BNJ363" s="120"/>
      <c r="BNK363" s="120"/>
      <c r="BNL363" s="120"/>
      <c r="BNM363" s="120"/>
      <c r="BNN363" s="120"/>
      <c r="BNO363" s="120"/>
      <c r="BNP363" s="120"/>
      <c r="BNQ363" s="120"/>
      <c r="BNR363" s="120"/>
      <c r="BNS363" s="120"/>
      <c r="BNT363" s="120"/>
      <c r="BNU363" s="120"/>
      <c r="BNV363" s="120"/>
      <c r="BNW363" s="120"/>
      <c r="BNX363" s="120"/>
      <c r="BNY363" s="120"/>
      <c r="BNZ363" s="120"/>
      <c r="BOA363" s="120"/>
      <c r="BOB363" s="120"/>
      <c r="BOC363" s="120"/>
      <c r="BOD363" s="120"/>
      <c r="BOE363" s="120"/>
      <c r="BOF363" s="120"/>
      <c r="BOG363" s="120"/>
      <c r="BOH363" s="120"/>
      <c r="BOI363" s="120"/>
      <c r="BOJ363" s="120"/>
      <c r="BOK363" s="120"/>
      <c r="BOL363" s="120"/>
      <c r="BOM363" s="120"/>
      <c r="BON363" s="120"/>
      <c r="BOO363" s="120"/>
      <c r="BOP363" s="120"/>
      <c r="BOQ363" s="120"/>
      <c r="BOR363" s="120"/>
      <c r="BOS363" s="120"/>
      <c r="BOT363" s="120"/>
      <c r="BOU363" s="120"/>
      <c r="BOV363" s="120"/>
      <c r="BOW363" s="120"/>
      <c r="BOX363" s="120"/>
      <c r="BOY363" s="120"/>
      <c r="BOZ363" s="120"/>
      <c r="BPA363" s="120"/>
      <c r="BPB363" s="120"/>
      <c r="BPC363" s="120"/>
      <c r="BPD363" s="120"/>
      <c r="BPE363" s="120"/>
      <c r="BPF363" s="120"/>
      <c r="BPG363" s="120"/>
      <c r="BPH363" s="120"/>
      <c r="BPI363" s="120"/>
      <c r="BPJ363" s="120"/>
      <c r="BPK363" s="120"/>
      <c r="BPL363" s="120"/>
      <c r="BPM363" s="120"/>
      <c r="BPN363" s="120"/>
      <c r="BPO363" s="120"/>
      <c r="BPP363" s="120"/>
      <c r="BPQ363" s="120"/>
      <c r="BPR363" s="120"/>
      <c r="BPS363" s="120"/>
      <c r="BPT363" s="120"/>
      <c r="BPU363" s="120"/>
      <c r="BPV363" s="120"/>
      <c r="BPW363" s="120"/>
      <c r="BPX363" s="120"/>
      <c r="BPY363" s="120"/>
      <c r="BPZ363" s="120"/>
      <c r="BQA363" s="120"/>
      <c r="BQB363" s="120"/>
      <c r="BQC363" s="120"/>
      <c r="BQD363" s="120"/>
      <c r="BQE363" s="120"/>
      <c r="BQF363" s="120"/>
      <c r="BQG363" s="120"/>
      <c r="BQH363" s="120"/>
      <c r="BQI363" s="120"/>
      <c r="BQJ363" s="120"/>
      <c r="BQK363" s="120"/>
      <c r="BQL363" s="120"/>
      <c r="BQM363" s="120"/>
      <c r="BQN363" s="120"/>
      <c r="BQO363" s="120"/>
      <c r="BQP363" s="120"/>
      <c r="BQQ363" s="120"/>
      <c r="BQR363" s="120"/>
      <c r="BQS363" s="120"/>
      <c r="BQT363" s="120"/>
      <c r="BQU363" s="120"/>
      <c r="BQV363" s="120"/>
      <c r="BQW363" s="120"/>
      <c r="BQX363" s="120"/>
      <c r="BQY363" s="120"/>
      <c r="BQZ363" s="120"/>
      <c r="BRA363" s="120"/>
      <c r="BRB363" s="120"/>
      <c r="BRC363" s="120"/>
      <c r="BRD363" s="120"/>
      <c r="BRE363" s="120"/>
      <c r="BRF363" s="120"/>
      <c r="BRG363" s="120"/>
      <c r="BRH363" s="120"/>
      <c r="BRI363" s="120"/>
      <c r="BRJ363" s="120"/>
      <c r="BRK363" s="120"/>
      <c r="BRL363" s="120"/>
      <c r="BRM363" s="120"/>
      <c r="BRN363" s="120"/>
      <c r="BRO363" s="120"/>
      <c r="BRP363" s="120"/>
      <c r="BRQ363" s="120"/>
      <c r="BRR363" s="120"/>
      <c r="BRS363" s="120"/>
      <c r="BRT363" s="120"/>
      <c r="BRU363" s="120"/>
      <c r="BRV363" s="120"/>
      <c r="BRW363" s="120"/>
      <c r="BRX363" s="120"/>
      <c r="BRY363" s="120"/>
      <c r="BRZ363" s="120"/>
      <c r="BSA363" s="120"/>
      <c r="BSB363" s="120"/>
      <c r="BSC363" s="120"/>
      <c r="BSD363" s="120"/>
      <c r="BSE363" s="120"/>
      <c r="BSF363" s="120"/>
      <c r="BSG363" s="120"/>
      <c r="BSH363" s="120"/>
      <c r="BSI363" s="120"/>
      <c r="BSJ363" s="120"/>
      <c r="BSK363" s="120"/>
      <c r="BSL363" s="120"/>
      <c r="BSM363" s="120"/>
      <c r="BSN363" s="120"/>
      <c r="BSO363" s="120"/>
      <c r="BSP363" s="120"/>
      <c r="BSQ363" s="120"/>
      <c r="BSR363" s="120"/>
      <c r="BSS363" s="120"/>
      <c r="BST363" s="120"/>
      <c r="BSU363" s="120"/>
      <c r="BSV363" s="120"/>
      <c r="BSW363" s="120"/>
      <c r="BSX363" s="120"/>
      <c r="BSY363" s="120"/>
      <c r="BSZ363" s="120"/>
      <c r="BTA363" s="120"/>
      <c r="BTB363" s="120"/>
      <c r="BTC363" s="120"/>
      <c r="BTD363" s="120"/>
      <c r="BTE363" s="120"/>
      <c r="BTF363" s="120"/>
      <c r="BTG363" s="120"/>
      <c r="BTH363" s="120"/>
      <c r="BTI363" s="120"/>
      <c r="BTJ363" s="120"/>
      <c r="BTK363" s="120"/>
      <c r="BTL363" s="120"/>
      <c r="BTM363" s="120"/>
      <c r="BTN363" s="120"/>
      <c r="BTO363" s="120"/>
      <c r="BTP363" s="120"/>
      <c r="BTQ363" s="120"/>
      <c r="BTR363" s="120"/>
      <c r="BTS363" s="120"/>
      <c r="BTT363" s="120"/>
      <c r="BTU363" s="120"/>
      <c r="BTV363" s="120"/>
      <c r="BTW363" s="120"/>
      <c r="BTX363" s="120"/>
      <c r="BTY363" s="120"/>
      <c r="BTZ363" s="120"/>
      <c r="BUA363" s="120"/>
      <c r="BUB363" s="120"/>
      <c r="BUC363" s="120"/>
      <c r="BUD363" s="120"/>
      <c r="BUE363" s="120"/>
      <c r="BUF363" s="120"/>
      <c r="BUG363" s="120"/>
      <c r="BUH363" s="120"/>
      <c r="BUI363" s="120"/>
      <c r="BUJ363" s="120"/>
      <c r="BUK363" s="120"/>
      <c r="BUL363" s="120"/>
      <c r="BUM363" s="120"/>
      <c r="BUN363" s="120"/>
      <c r="BUO363" s="120"/>
      <c r="BUP363" s="120"/>
      <c r="BUQ363" s="120"/>
      <c r="BUR363" s="120"/>
      <c r="BUS363" s="120"/>
      <c r="BUT363" s="120"/>
      <c r="BUU363" s="120"/>
      <c r="BUV363" s="120"/>
      <c r="BUW363" s="120"/>
      <c r="BUX363" s="120"/>
      <c r="BUY363" s="120"/>
      <c r="BUZ363" s="120"/>
      <c r="BVA363" s="120"/>
      <c r="BVB363" s="120"/>
      <c r="BVC363" s="120"/>
      <c r="BVD363" s="120"/>
      <c r="BVE363" s="120"/>
      <c r="BVF363" s="120"/>
      <c r="BVG363" s="120"/>
      <c r="BVH363" s="120"/>
      <c r="BVI363" s="120"/>
      <c r="BVJ363" s="120"/>
      <c r="BVK363" s="120"/>
      <c r="BVL363" s="120"/>
      <c r="BVM363" s="120"/>
      <c r="BVN363" s="120"/>
      <c r="BVO363" s="120"/>
      <c r="BVP363" s="120"/>
      <c r="BVQ363" s="120"/>
      <c r="BVR363" s="120"/>
      <c r="BVS363" s="120"/>
      <c r="BVT363" s="120"/>
      <c r="BVU363" s="120"/>
      <c r="BVV363" s="120"/>
      <c r="BVW363" s="120"/>
      <c r="BVX363" s="120"/>
      <c r="BVY363" s="120"/>
      <c r="BVZ363" s="120"/>
      <c r="BWA363" s="120"/>
      <c r="BWB363" s="120"/>
      <c r="BWC363" s="120"/>
      <c r="BWD363" s="120"/>
      <c r="BWE363" s="120"/>
      <c r="BWF363" s="120"/>
      <c r="BWG363" s="120"/>
      <c r="BWH363" s="120"/>
      <c r="BWI363" s="120"/>
      <c r="BWJ363" s="120"/>
      <c r="BWK363" s="120"/>
      <c r="BWL363" s="120"/>
      <c r="BWM363" s="120"/>
      <c r="BWN363" s="120"/>
      <c r="BWO363" s="120"/>
      <c r="BWP363" s="120"/>
      <c r="BWQ363" s="120"/>
      <c r="BWR363" s="120"/>
      <c r="BWS363" s="120"/>
      <c r="BWT363" s="120"/>
      <c r="BWU363" s="120"/>
      <c r="BWV363" s="120"/>
      <c r="BWW363" s="120"/>
      <c r="BWX363" s="120"/>
      <c r="BWY363" s="120"/>
      <c r="BWZ363" s="120"/>
      <c r="BXA363" s="120"/>
      <c r="BXB363" s="120"/>
      <c r="BXC363" s="120"/>
      <c r="BXD363" s="120"/>
      <c r="BXE363" s="120"/>
      <c r="BXF363" s="120"/>
      <c r="BXG363" s="120"/>
      <c r="BXH363" s="120"/>
      <c r="BXI363" s="120"/>
      <c r="BXJ363" s="120"/>
      <c r="BXK363" s="120"/>
      <c r="BXL363" s="120"/>
      <c r="BXM363" s="120"/>
      <c r="BXN363" s="120"/>
      <c r="BXO363" s="120"/>
      <c r="BXP363" s="120"/>
      <c r="BXQ363" s="120"/>
      <c r="BXR363" s="120"/>
      <c r="BXS363" s="120"/>
      <c r="BXT363" s="120"/>
      <c r="BXU363" s="120"/>
      <c r="BXV363" s="120"/>
      <c r="BXW363" s="120"/>
      <c r="BXX363" s="120"/>
      <c r="BXY363" s="120"/>
      <c r="BXZ363" s="120"/>
      <c r="BYA363" s="120"/>
      <c r="BYB363" s="120"/>
      <c r="BYC363" s="120"/>
      <c r="BYD363" s="120"/>
      <c r="BYE363" s="120"/>
      <c r="BYF363" s="120"/>
      <c r="BYG363" s="120"/>
      <c r="BYH363" s="120"/>
      <c r="BYI363" s="120"/>
      <c r="BYJ363" s="120"/>
      <c r="BYK363" s="120"/>
      <c r="BYL363" s="120"/>
      <c r="BYM363" s="120"/>
      <c r="BYN363" s="120"/>
      <c r="BYO363" s="120"/>
      <c r="BYP363" s="120"/>
      <c r="BYQ363" s="120"/>
      <c r="BYR363" s="120"/>
      <c r="BYS363" s="120"/>
      <c r="BYT363" s="120"/>
      <c r="BYU363" s="120"/>
      <c r="BYV363" s="120"/>
      <c r="BYW363" s="120"/>
      <c r="BYX363" s="120"/>
      <c r="BYY363" s="120"/>
      <c r="BYZ363" s="120"/>
      <c r="BZA363" s="120"/>
      <c r="BZB363" s="120"/>
      <c r="BZC363" s="120"/>
      <c r="BZD363" s="120"/>
      <c r="BZE363" s="120"/>
      <c r="BZF363" s="120"/>
      <c r="BZG363" s="120"/>
      <c r="BZH363" s="120"/>
      <c r="BZI363" s="120"/>
      <c r="BZJ363" s="120"/>
      <c r="BZK363" s="120"/>
      <c r="BZL363" s="120"/>
      <c r="BZM363" s="120"/>
      <c r="BZN363" s="120"/>
      <c r="BZO363" s="120"/>
      <c r="BZP363" s="120"/>
      <c r="BZQ363" s="120"/>
      <c r="BZR363" s="120"/>
      <c r="BZS363" s="120"/>
      <c r="BZT363" s="120"/>
      <c r="BZU363" s="120"/>
      <c r="BZV363" s="120"/>
      <c r="BZW363" s="120"/>
      <c r="BZX363" s="120"/>
      <c r="BZY363" s="120"/>
      <c r="BZZ363" s="120"/>
      <c r="CAA363" s="120"/>
      <c r="CAB363" s="120"/>
      <c r="CAC363" s="120"/>
      <c r="CAD363" s="120"/>
      <c r="CAE363" s="120"/>
      <c r="CAF363" s="120"/>
      <c r="CAG363" s="120"/>
      <c r="CAH363" s="120"/>
      <c r="CAI363" s="120"/>
      <c r="CAJ363" s="120"/>
      <c r="CAK363" s="120"/>
      <c r="CAL363" s="120"/>
      <c r="CAM363" s="120"/>
      <c r="CAN363" s="120"/>
      <c r="CAO363" s="120"/>
      <c r="CAP363" s="120"/>
      <c r="CAQ363" s="120"/>
      <c r="CAR363" s="120"/>
      <c r="CAS363" s="120"/>
      <c r="CAT363" s="120"/>
      <c r="CAU363" s="120"/>
      <c r="CAV363" s="120"/>
      <c r="CAW363" s="120"/>
      <c r="CAX363" s="120"/>
      <c r="CAY363" s="120"/>
      <c r="CAZ363" s="120"/>
      <c r="CBA363" s="120"/>
      <c r="CBB363" s="120"/>
      <c r="CBC363" s="120"/>
      <c r="CBD363" s="120"/>
      <c r="CBE363" s="120"/>
      <c r="CBF363" s="120"/>
      <c r="CBG363" s="120"/>
      <c r="CBH363" s="120"/>
      <c r="CBI363" s="120"/>
      <c r="CBJ363" s="120"/>
      <c r="CBK363" s="120"/>
      <c r="CBL363" s="120"/>
      <c r="CBM363" s="120"/>
      <c r="CBN363" s="120"/>
      <c r="CBO363" s="120"/>
      <c r="CBP363" s="120"/>
      <c r="CBQ363" s="120"/>
      <c r="CBR363" s="120"/>
      <c r="CBS363" s="120"/>
      <c r="CBT363" s="120"/>
      <c r="CBU363" s="120"/>
      <c r="CBV363" s="120"/>
      <c r="CBW363" s="120"/>
      <c r="CBX363" s="120"/>
      <c r="CBY363" s="120"/>
      <c r="CBZ363" s="120"/>
      <c r="CCA363" s="120"/>
      <c r="CCB363" s="120"/>
      <c r="CCC363" s="120"/>
      <c r="CCD363" s="120"/>
      <c r="CCE363" s="120"/>
      <c r="CCF363" s="120"/>
      <c r="CCG363" s="120"/>
      <c r="CCH363" s="120"/>
      <c r="CCI363" s="120"/>
      <c r="CCJ363" s="120"/>
      <c r="CCK363" s="120"/>
      <c r="CCL363" s="120"/>
      <c r="CCM363" s="120"/>
      <c r="CCN363" s="120"/>
      <c r="CCO363" s="120"/>
      <c r="CCP363" s="120"/>
      <c r="CCQ363" s="120"/>
      <c r="CCR363" s="120"/>
      <c r="CCS363" s="120"/>
      <c r="CCT363" s="120"/>
      <c r="CCU363" s="120"/>
      <c r="CCV363" s="120"/>
      <c r="CCW363" s="120"/>
      <c r="CCX363" s="120"/>
      <c r="CCY363" s="120"/>
      <c r="CCZ363" s="120"/>
      <c r="CDA363" s="120"/>
      <c r="CDB363" s="120"/>
      <c r="CDC363" s="120"/>
      <c r="CDD363" s="120"/>
      <c r="CDE363" s="120"/>
      <c r="CDF363" s="120"/>
      <c r="CDG363" s="120"/>
      <c r="CDH363" s="120"/>
      <c r="CDI363" s="120"/>
      <c r="CDJ363" s="120"/>
      <c r="CDK363" s="120"/>
      <c r="CDL363" s="120"/>
      <c r="CDM363" s="120"/>
      <c r="CDN363" s="120"/>
      <c r="CDO363" s="120"/>
      <c r="CDP363" s="120"/>
      <c r="CDQ363" s="120"/>
      <c r="CDR363" s="120"/>
      <c r="CDS363" s="120"/>
      <c r="CDT363" s="120"/>
      <c r="CDU363" s="120"/>
      <c r="CDV363" s="120"/>
      <c r="CDW363" s="120"/>
      <c r="CDX363" s="120"/>
      <c r="CDY363" s="120"/>
      <c r="CDZ363" s="120"/>
      <c r="CEA363" s="120"/>
      <c r="CEB363" s="120"/>
      <c r="CEC363" s="120"/>
      <c r="CED363" s="120"/>
      <c r="CEE363" s="120"/>
      <c r="CEF363" s="120"/>
      <c r="CEG363" s="120"/>
      <c r="CEH363" s="120"/>
      <c r="CEI363" s="120"/>
      <c r="CEJ363" s="120"/>
      <c r="CEK363" s="120"/>
      <c r="CEL363" s="120"/>
      <c r="CEM363" s="120"/>
      <c r="CEN363" s="120"/>
      <c r="CEO363" s="120"/>
      <c r="CEP363" s="120"/>
      <c r="CEQ363" s="120"/>
      <c r="CER363" s="120"/>
      <c r="CES363" s="120"/>
      <c r="CET363" s="120"/>
      <c r="CEU363" s="120"/>
      <c r="CEV363" s="120"/>
      <c r="CEW363" s="120"/>
      <c r="CEX363" s="120"/>
      <c r="CEY363" s="120"/>
      <c r="CEZ363" s="120"/>
      <c r="CFA363" s="120"/>
      <c r="CFB363" s="120"/>
      <c r="CFC363" s="120"/>
      <c r="CFD363" s="120"/>
      <c r="CFE363" s="120"/>
      <c r="CFF363" s="120"/>
      <c r="CFG363" s="120"/>
      <c r="CFH363" s="120"/>
      <c r="CFI363" s="120"/>
      <c r="CFJ363" s="120"/>
      <c r="CFK363" s="120"/>
      <c r="CFL363" s="120"/>
      <c r="CFM363" s="120"/>
      <c r="CFN363" s="120"/>
      <c r="CFO363" s="120"/>
      <c r="CFP363" s="120"/>
      <c r="CFQ363" s="120"/>
      <c r="CFR363" s="120"/>
      <c r="CFS363" s="120"/>
      <c r="CFT363" s="120"/>
      <c r="CFU363" s="120"/>
      <c r="CFV363" s="120"/>
      <c r="CFW363" s="120"/>
      <c r="CFX363" s="120"/>
      <c r="CFY363" s="120"/>
      <c r="CFZ363" s="120"/>
      <c r="CGA363" s="120"/>
      <c r="CGB363" s="120"/>
      <c r="CGC363" s="120"/>
      <c r="CGD363" s="120"/>
      <c r="CGE363" s="120"/>
      <c r="CGF363" s="120"/>
      <c r="CGG363" s="120"/>
      <c r="CGH363" s="120"/>
      <c r="CGI363" s="120"/>
      <c r="CGJ363" s="120"/>
      <c r="CGK363" s="120"/>
      <c r="CGL363" s="120"/>
      <c r="CGM363" s="120"/>
      <c r="CGN363" s="120"/>
      <c r="CGO363" s="120"/>
      <c r="CGP363" s="120"/>
      <c r="CGQ363" s="120"/>
      <c r="CGR363" s="120"/>
      <c r="CGS363" s="120"/>
      <c r="CGT363" s="120"/>
      <c r="CGU363" s="120"/>
      <c r="CGV363" s="120"/>
      <c r="CGW363" s="120"/>
      <c r="CGX363" s="120"/>
      <c r="CGY363" s="120"/>
      <c r="CGZ363" s="120"/>
      <c r="CHA363" s="120"/>
      <c r="CHB363" s="120"/>
      <c r="CHC363" s="120"/>
      <c r="CHD363" s="120"/>
      <c r="CHE363" s="120"/>
      <c r="CHF363" s="120"/>
      <c r="CHG363" s="120"/>
      <c r="CHH363" s="120"/>
      <c r="CHI363" s="120"/>
      <c r="CHJ363" s="120"/>
      <c r="CHK363" s="120"/>
      <c r="CHL363" s="120"/>
      <c r="CHM363" s="120"/>
      <c r="CHN363" s="120"/>
      <c r="CHO363" s="120"/>
      <c r="CHP363" s="120"/>
      <c r="CHQ363" s="120"/>
      <c r="CHR363" s="120"/>
      <c r="CHS363" s="120"/>
      <c r="CHT363" s="120"/>
      <c r="CHU363" s="120"/>
      <c r="CHV363" s="120"/>
      <c r="CHW363" s="120"/>
      <c r="CHX363" s="120"/>
      <c r="CHY363" s="120"/>
      <c r="CHZ363" s="120"/>
      <c r="CIA363" s="120"/>
      <c r="CIB363" s="120"/>
      <c r="CIC363" s="120"/>
      <c r="CID363" s="120"/>
      <c r="CIE363" s="120"/>
      <c r="CIF363" s="120"/>
      <c r="CIG363" s="120"/>
      <c r="CIH363" s="120"/>
      <c r="CII363" s="120"/>
      <c r="CIJ363" s="120"/>
      <c r="CIK363" s="120"/>
      <c r="CIL363" s="120"/>
      <c r="CIM363" s="120"/>
      <c r="CIN363" s="120"/>
      <c r="CIO363" s="120"/>
      <c r="CIP363" s="120"/>
      <c r="CIQ363" s="120"/>
      <c r="CIR363" s="120"/>
      <c r="CIS363" s="120"/>
      <c r="CIT363" s="120"/>
      <c r="CIU363" s="120"/>
      <c r="CIV363" s="120"/>
      <c r="CIW363" s="120"/>
      <c r="CIX363" s="120"/>
      <c r="CIY363" s="120"/>
      <c r="CIZ363" s="120"/>
      <c r="CJA363" s="120"/>
      <c r="CJB363" s="120"/>
      <c r="CJC363" s="120"/>
      <c r="CJD363" s="120"/>
      <c r="CJE363" s="120"/>
      <c r="CJF363" s="120"/>
      <c r="CJG363" s="120"/>
      <c r="CJH363" s="120"/>
      <c r="CJI363" s="120"/>
      <c r="CJJ363" s="120"/>
      <c r="CJK363" s="120"/>
      <c r="CJL363" s="120"/>
      <c r="CJM363" s="120"/>
      <c r="CJN363" s="120"/>
      <c r="CJO363" s="120"/>
      <c r="CJP363" s="120"/>
      <c r="CJQ363" s="120"/>
      <c r="CJR363" s="120"/>
      <c r="CJS363" s="120"/>
      <c r="CJT363" s="120"/>
      <c r="CJU363" s="120"/>
      <c r="CJV363" s="120"/>
      <c r="CJW363" s="120"/>
      <c r="CJX363" s="120"/>
      <c r="CJY363" s="120"/>
      <c r="CJZ363" s="120"/>
      <c r="CKA363" s="120"/>
      <c r="CKB363" s="120"/>
      <c r="CKC363" s="120"/>
      <c r="CKD363" s="120"/>
      <c r="CKE363" s="120"/>
      <c r="CKF363" s="120"/>
      <c r="CKG363" s="120"/>
      <c r="CKH363" s="120"/>
      <c r="CKI363" s="120"/>
      <c r="CKJ363" s="120"/>
      <c r="CKK363" s="120"/>
      <c r="CKL363" s="120"/>
      <c r="CKM363" s="120"/>
      <c r="CKN363" s="120"/>
      <c r="CKO363" s="120"/>
      <c r="CKP363" s="120"/>
      <c r="CKQ363" s="120"/>
      <c r="CKR363" s="120"/>
      <c r="CKS363" s="120"/>
      <c r="CKT363" s="120"/>
      <c r="CKU363" s="120"/>
      <c r="CKV363" s="120"/>
      <c r="CKW363" s="120"/>
      <c r="CKX363" s="120"/>
      <c r="CKY363" s="120"/>
      <c r="CKZ363" s="120"/>
      <c r="CLA363" s="120"/>
      <c r="CLB363" s="120"/>
      <c r="CLC363" s="120"/>
      <c r="CLD363" s="120"/>
      <c r="CLE363" s="120"/>
      <c r="CLF363" s="120"/>
      <c r="CLG363" s="120"/>
      <c r="CLH363" s="120"/>
      <c r="CLI363" s="120"/>
      <c r="CLJ363" s="120"/>
      <c r="CLK363" s="120"/>
      <c r="CLL363" s="120"/>
      <c r="CLM363" s="120"/>
      <c r="CLN363" s="120"/>
      <c r="CLO363" s="120"/>
      <c r="CLP363" s="120"/>
      <c r="CLQ363" s="120"/>
      <c r="CLR363" s="120"/>
      <c r="CLS363" s="120"/>
      <c r="CLT363" s="120"/>
      <c r="CLU363" s="120"/>
      <c r="CLV363" s="120"/>
      <c r="CLW363" s="120"/>
      <c r="CLX363" s="120"/>
      <c r="CLY363" s="120"/>
      <c r="CLZ363" s="120"/>
      <c r="CMA363" s="120"/>
      <c r="CMB363" s="120"/>
      <c r="CMC363" s="120"/>
      <c r="CMD363" s="120"/>
      <c r="CME363" s="120"/>
      <c r="CMF363" s="120"/>
      <c r="CMG363" s="120"/>
      <c r="CMH363" s="120"/>
      <c r="CMI363" s="120"/>
      <c r="CMJ363" s="120"/>
      <c r="CMK363" s="120"/>
      <c r="CML363" s="120"/>
      <c r="CMM363" s="120"/>
      <c r="CMN363" s="120"/>
      <c r="CMO363" s="120"/>
      <c r="CMP363" s="120"/>
      <c r="CMQ363" s="120"/>
      <c r="CMR363" s="120"/>
      <c r="CMS363" s="120"/>
      <c r="CMT363" s="120"/>
      <c r="CMU363" s="120"/>
      <c r="CMV363" s="120"/>
      <c r="CMW363" s="120"/>
      <c r="CMX363" s="120"/>
      <c r="CMY363" s="120"/>
      <c r="CMZ363" s="120"/>
      <c r="CNA363" s="120"/>
      <c r="CNB363" s="120"/>
      <c r="CNC363" s="120"/>
      <c r="CND363" s="120"/>
      <c r="CNE363" s="120"/>
      <c r="CNF363" s="120"/>
      <c r="CNG363" s="120"/>
      <c r="CNH363" s="120"/>
      <c r="CNI363" s="120"/>
      <c r="CNJ363" s="120"/>
      <c r="CNK363" s="120"/>
      <c r="CNL363" s="120"/>
      <c r="CNM363" s="120"/>
      <c r="CNN363" s="120"/>
      <c r="CNO363" s="120"/>
      <c r="CNP363" s="120"/>
      <c r="CNQ363" s="120"/>
      <c r="CNR363" s="120"/>
      <c r="CNS363" s="120"/>
      <c r="CNT363" s="120"/>
      <c r="CNU363" s="120"/>
      <c r="CNV363" s="120"/>
      <c r="CNW363" s="120"/>
      <c r="CNX363" s="120"/>
      <c r="CNY363" s="120"/>
      <c r="CNZ363" s="120"/>
      <c r="COA363" s="120"/>
      <c r="COB363" s="120"/>
      <c r="COC363" s="120"/>
      <c r="COD363" s="120"/>
      <c r="COE363" s="120"/>
      <c r="COF363" s="120"/>
      <c r="COG363" s="120"/>
      <c r="COH363" s="120"/>
      <c r="COI363" s="120"/>
      <c r="COJ363" s="120"/>
      <c r="COK363" s="120"/>
      <c r="COL363" s="120"/>
      <c r="COM363" s="120"/>
      <c r="CON363" s="120"/>
      <c r="COO363" s="120"/>
      <c r="COP363" s="120"/>
      <c r="COQ363" s="120"/>
      <c r="COR363" s="120"/>
      <c r="COS363" s="120"/>
      <c r="COT363" s="120"/>
      <c r="COU363" s="120"/>
      <c r="COV363" s="120"/>
      <c r="COW363" s="120"/>
      <c r="COX363" s="120"/>
      <c r="COY363" s="120"/>
      <c r="COZ363" s="120"/>
      <c r="CPA363" s="120"/>
      <c r="CPB363" s="120"/>
      <c r="CPC363" s="120"/>
      <c r="CPD363" s="120"/>
      <c r="CPE363" s="120"/>
      <c r="CPF363" s="120"/>
      <c r="CPG363" s="120"/>
      <c r="CPH363" s="120"/>
      <c r="CPI363" s="120"/>
      <c r="CPJ363" s="120"/>
      <c r="CPK363" s="120"/>
      <c r="CPL363" s="120"/>
      <c r="CPM363" s="120"/>
      <c r="CPN363" s="120"/>
      <c r="CPO363" s="120"/>
      <c r="CPP363" s="120"/>
      <c r="CPQ363" s="120"/>
      <c r="CPR363" s="120"/>
      <c r="CPS363" s="120"/>
      <c r="CPT363" s="120"/>
      <c r="CPU363" s="120"/>
      <c r="CPV363" s="120"/>
      <c r="CPW363" s="120"/>
      <c r="CPX363" s="120"/>
      <c r="CPY363" s="120"/>
      <c r="CPZ363" s="120"/>
      <c r="CQA363" s="120"/>
      <c r="CQB363" s="120"/>
      <c r="CQC363" s="120"/>
      <c r="CQD363" s="120"/>
      <c r="CQE363" s="120"/>
      <c r="CQF363" s="120"/>
      <c r="CQG363" s="120"/>
      <c r="CQH363" s="120"/>
      <c r="CQI363" s="120"/>
      <c r="CQJ363" s="120"/>
      <c r="CQK363" s="120"/>
      <c r="CQL363" s="120"/>
      <c r="CQM363" s="120"/>
      <c r="CQN363" s="120"/>
      <c r="CQO363" s="120"/>
      <c r="CQP363" s="120"/>
      <c r="CQQ363" s="120"/>
      <c r="CQR363" s="120"/>
      <c r="CQS363" s="120"/>
      <c r="CQT363" s="120"/>
      <c r="CQU363" s="120"/>
      <c r="CQV363" s="120"/>
      <c r="CQW363" s="120"/>
      <c r="CQX363" s="120"/>
      <c r="CQY363" s="120"/>
      <c r="CQZ363" s="120"/>
      <c r="CRA363" s="120"/>
      <c r="CRB363" s="120"/>
      <c r="CRC363" s="120"/>
      <c r="CRD363" s="120"/>
      <c r="CRE363" s="120"/>
      <c r="CRF363" s="120"/>
      <c r="CRG363" s="120"/>
      <c r="CRH363" s="120"/>
      <c r="CRI363" s="120"/>
      <c r="CRJ363" s="120"/>
      <c r="CRK363" s="120"/>
      <c r="CRL363" s="120"/>
      <c r="CRM363" s="120"/>
      <c r="CRN363" s="120"/>
      <c r="CRO363" s="120"/>
      <c r="CRP363" s="120"/>
      <c r="CRQ363" s="120"/>
      <c r="CRR363" s="120"/>
      <c r="CRS363" s="120"/>
      <c r="CRT363" s="120"/>
      <c r="CRU363" s="120"/>
      <c r="CRV363" s="120"/>
      <c r="CRW363" s="120"/>
      <c r="CRX363" s="120"/>
      <c r="CRY363" s="120"/>
      <c r="CRZ363" s="120"/>
      <c r="CSA363" s="120"/>
      <c r="CSB363" s="120"/>
      <c r="CSC363" s="120"/>
      <c r="CSD363" s="120"/>
      <c r="CSE363" s="120"/>
      <c r="CSF363" s="120"/>
      <c r="CSG363" s="120"/>
      <c r="CSH363" s="120"/>
      <c r="CSI363" s="120"/>
      <c r="CSJ363" s="120"/>
      <c r="CSK363" s="120"/>
      <c r="CSL363" s="120"/>
      <c r="CSM363" s="120"/>
      <c r="CSN363" s="120"/>
      <c r="CSO363" s="120"/>
      <c r="CSP363" s="120"/>
      <c r="CSQ363" s="120"/>
      <c r="CSR363" s="120"/>
      <c r="CSS363" s="120"/>
      <c r="CST363" s="120"/>
      <c r="CSU363" s="120"/>
      <c r="CSV363" s="120"/>
      <c r="CSW363" s="120"/>
      <c r="CSX363" s="120"/>
      <c r="CSY363" s="120"/>
      <c r="CSZ363" s="120"/>
      <c r="CTA363" s="120"/>
      <c r="CTB363" s="120"/>
      <c r="CTC363" s="120"/>
      <c r="CTD363" s="120"/>
      <c r="CTE363" s="120"/>
      <c r="CTF363" s="120"/>
      <c r="CTG363" s="120"/>
      <c r="CTH363" s="120"/>
      <c r="CTI363" s="120"/>
      <c r="CTJ363" s="120"/>
      <c r="CTK363" s="120"/>
      <c r="CTL363" s="120"/>
      <c r="CTM363" s="120"/>
      <c r="CTN363" s="120"/>
      <c r="CTO363" s="120"/>
      <c r="CTP363" s="120"/>
      <c r="CTQ363" s="120"/>
      <c r="CTR363" s="120"/>
      <c r="CTS363" s="120"/>
      <c r="CTT363" s="120"/>
      <c r="CTU363" s="120"/>
      <c r="CTV363" s="120"/>
      <c r="CTW363" s="120"/>
      <c r="CTX363" s="120"/>
      <c r="CTY363" s="120"/>
      <c r="CTZ363" s="120"/>
      <c r="CUA363" s="120"/>
      <c r="CUB363" s="120"/>
      <c r="CUC363" s="120"/>
      <c r="CUD363" s="120"/>
      <c r="CUE363" s="120"/>
      <c r="CUF363" s="120"/>
      <c r="CUG363" s="120"/>
      <c r="CUH363" s="120"/>
      <c r="CUI363" s="120"/>
      <c r="CUJ363" s="120"/>
      <c r="CUK363" s="120"/>
      <c r="CUL363" s="120"/>
      <c r="CUM363" s="120"/>
      <c r="CUN363" s="120"/>
      <c r="CUO363" s="120"/>
      <c r="CUP363" s="120"/>
      <c r="CUQ363" s="120"/>
      <c r="CUR363" s="120"/>
      <c r="CUS363" s="120"/>
      <c r="CUT363" s="120"/>
      <c r="CUU363" s="120"/>
      <c r="CUV363" s="120"/>
      <c r="CUW363" s="120"/>
      <c r="CUX363" s="120"/>
      <c r="CUY363" s="120"/>
      <c r="CUZ363" s="120"/>
      <c r="CVA363" s="120"/>
      <c r="CVB363" s="120"/>
      <c r="CVC363" s="120"/>
      <c r="CVD363" s="120"/>
      <c r="CVE363" s="120"/>
      <c r="CVF363" s="120"/>
      <c r="CVG363" s="120"/>
      <c r="CVH363" s="120"/>
      <c r="CVI363" s="120"/>
      <c r="CVJ363" s="120"/>
      <c r="CVK363" s="120"/>
      <c r="CVL363" s="120"/>
      <c r="CVM363" s="120"/>
      <c r="CVN363" s="120"/>
      <c r="CVO363" s="120"/>
      <c r="CVP363" s="120"/>
      <c r="CVQ363" s="120"/>
      <c r="CVR363" s="120"/>
      <c r="CVS363" s="120"/>
      <c r="CVT363" s="120"/>
      <c r="CVU363" s="120"/>
      <c r="CVV363" s="120"/>
      <c r="CVW363" s="120"/>
      <c r="CVX363" s="120"/>
      <c r="CVY363" s="120"/>
      <c r="CVZ363" s="120"/>
      <c r="CWA363" s="120"/>
      <c r="CWB363" s="120"/>
      <c r="CWC363" s="120"/>
      <c r="CWD363" s="120"/>
      <c r="CWE363" s="120"/>
      <c r="CWF363" s="120"/>
      <c r="CWG363" s="120"/>
      <c r="CWH363" s="120"/>
      <c r="CWI363" s="120"/>
      <c r="CWJ363" s="120"/>
      <c r="CWK363" s="120"/>
      <c r="CWL363" s="120"/>
      <c r="CWM363" s="120"/>
      <c r="CWN363" s="120"/>
      <c r="CWO363" s="120"/>
      <c r="CWP363" s="120"/>
      <c r="CWQ363" s="120"/>
      <c r="CWR363" s="120"/>
      <c r="CWS363" s="120"/>
      <c r="CWT363" s="120"/>
      <c r="CWU363" s="120"/>
      <c r="CWV363" s="120"/>
      <c r="CWW363" s="120"/>
      <c r="CWX363" s="120"/>
      <c r="CWY363" s="120"/>
      <c r="CWZ363" s="120"/>
      <c r="CXA363" s="120"/>
      <c r="CXB363" s="120"/>
      <c r="CXC363" s="120"/>
      <c r="CXD363" s="120"/>
      <c r="CXE363" s="120"/>
      <c r="CXF363" s="120"/>
      <c r="CXG363" s="120"/>
      <c r="CXH363" s="120"/>
      <c r="CXI363" s="120"/>
      <c r="CXJ363" s="120"/>
      <c r="CXK363" s="120"/>
      <c r="CXL363" s="120"/>
      <c r="CXM363" s="120"/>
      <c r="CXN363" s="120"/>
      <c r="CXO363" s="120"/>
      <c r="CXP363" s="120"/>
      <c r="CXQ363" s="120"/>
      <c r="CXR363" s="120"/>
      <c r="CXS363" s="120"/>
      <c r="CXT363" s="120"/>
      <c r="CXU363" s="120"/>
      <c r="CXV363" s="120"/>
      <c r="CXW363" s="120"/>
      <c r="CXX363" s="120"/>
      <c r="CXY363" s="120"/>
      <c r="CXZ363" s="120"/>
      <c r="CYA363" s="120"/>
      <c r="CYB363" s="120"/>
      <c r="CYC363" s="120"/>
      <c r="CYD363" s="120"/>
      <c r="CYE363" s="120"/>
      <c r="CYF363" s="120"/>
      <c r="CYG363" s="120"/>
      <c r="CYH363" s="120"/>
      <c r="CYI363" s="120"/>
      <c r="CYJ363" s="120"/>
      <c r="CYK363" s="120"/>
      <c r="CYL363" s="120"/>
      <c r="CYM363" s="120"/>
      <c r="CYN363" s="120"/>
      <c r="CYO363" s="120"/>
      <c r="CYP363" s="120"/>
      <c r="CYQ363" s="120"/>
      <c r="CYR363" s="120"/>
      <c r="CYS363" s="120"/>
      <c r="CYT363" s="120"/>
      <c r="CYU363" s="120"/>
      <c r="CYV363" s="120"/>
      <c r="CYW363" s="120"/>
      <c r="CYX363" s="120"/>
      <c r="CYY363" s="120"/>
      <c r="CYZ363" s="120"/>
      <c r="CZA363" s="120"/>
      <c r="CZB363" s="120"/>
      <c r="CZC363" s="120"/>
      <c r="CZD363" s="120"/>
      <c r="CZE363" s="120"/>
      <c r="CZF363" s="120"/>
      <c r="CZG363" s="120"/>
      <c r="CZH363" s="120"/>
      <c r="CZI363" s="120"/>
      <c r="CZJ363" s="120"/>
      <c r="CZK363" s="120"/>
      <c r="CZL363" s="120"/>
      <c r="CZM363" s="120"/>
      <c r="CZN363" s="120"/>
      <c r="CZO363" s="120"/>
      <c r="CZP363" s="120"/>
      <c r="CZQ363" s="120"/>
      <c r="CZR363" s="120"/>
      <c r="CZS363" s="120"/>
      <c r="CZT363" s="120"/>
      <c r="CZU363" s="120"/>
      <c r="CZV363" s="120"/>
      <c r="CZW363" s="120"/>
      <c r="CZX363" s="120"/>
      <c r="CZY363" s="120"/>
      <c r="CZZ363" s="120"/>
      <c r="DAA363" s="120"/>
      <c r="DAB363" s="120"/>
      <c r="DAC363" s="120"/>
      <c r="DAD363" s="120"/>
      <c r="DAE363" s="120"/>
      <c r="DAF363" s="120"/>
      <c r="DAG363" s="120"/>
      <c r="DAH363" s="120"/>
      <c r="DAI363" s="120"/>
      <c r="DAJ363" s="120"/>
      <c r="DAK363" s="120"/>
      <c r="DAL363" s="120"/>
      <c r="DAM363" s="120"/>
      <c r="DAN363" s="120"/>
      <c r="DAO363" s="120"/>
      <c r="DAP363" s="120"/>
      <c r="DAQ363" s="120"/>
      <c r="DAR363" s="120"/>
      <c r="DAS363" s="120"/>
      <c r="DAT363" s="120"/>
      <c r="DAU363" s="120"/>
      <c r="DAV363" s="120"/>
      <c r="DAW363" s="120"/>
      <c r="DAX363" s="120"/>
      <c r="DAY363" s="120"/>
      <c r="DAZ363" s="120"/>
      <c r="DBA363" s="120"/>
      <c r="DBB363" s="120"/>
      <c r="DBC363" s="120"/>
      <c r="DBD363" s="120"/>
      <c r="DBE363" s="120"/>
      <c r="DBF363" s="120"/>
      <c r="DBG363" s="120"/>
      <c r="DBH363" s="120"/>
      <c r="DBI363" s="120"/>
      <c r="DBJ363" s="120"/>
      <c r="DBK363" s="120"/>
      <c r="DBL363" s="120"/>
      <c r="DBM363" s="120"/>
      <c r="DBN363" s="120"/>
      <c r="DBO363" s="120"/>
      <c r="DBP363" s="120"/>
      <c r="DBQ363" s="120"/>
      <c r="DBR363" s="120"/>
      <c r="DBS363" s="120"/>
      <c r="DBT363" s="120"/>
      <c r="DBU363" s="120"/>
      <c r="DBV363" s="120"/>
      <c r="DBW363" s="120"/>
      <c r="DBX363" s="120"/>
      <c r="DBY363" s="120"/>
      <c r="DBZ363" s="120"/>
      <c r="DCA363" s="120"/>
      <c r="DCB363" s="120"/>
      <c r="DCC363" s="120"/>
      <c r="DCD363" s="120"/>
      <c r="DCE363" s="120"/>
      <c r="DCF363" s="120"/>
      <c r="DCG363" s="120"/>
      <c r="DCH363" s="120"/>
      <c r="DCI363" s="120"/>
      <c r="DCJ363" s="120"/>
      <c r="DCK363" s="120"/>
      <c r="DCL363" s="120"/>
      <c r="DCM363" s="120"/>
      <c r="DCN363" s="120"/>
      <c r="DCO363" s="120"/>
      <c r="DCP363" s="120"/>
      <c r="DCQ363" s="120"/>
      <c r="DCR363" s="120"/>
      <c r="DCS363" s="120"/>
      <c r="DCT363" s="120"/>
      <c r="DCU363" s="120"/>
      <c r="DCV363" s="120"/>
      <c r="DCW363" s="120"/>
      <c r="DCX363" s="120"/>
      <c r="DCY363" s="120"/>
      <c r="DCZ363" s="120"/>
      <c r="DDA363" s="120"/>
      <c r="DDB363" s="120"/>
      <c r="DDC363" s="120"/>
      <c r="DDD363" s="120"/>
      <c r="DDE363" s="120"/>
      <c r="DDF363" s="120"/>
      <c r="DDG363" s="120"/>
      <c r="DDH363" s="120"/>
      <c r="DDI363" s="120"/>
      <c r="DDJ363" s="120"/>
      <c r="DDK363" s="120"/>
      <c r="DDL363" s="120"/>
      <c r="DDM363" s="120"/>
      <c r="DDN363" s="120"/>
      <c r="DDO363" s="120"/>
      <c r="DDP363" s="120"/>
      <c r="DDQ363" s="120"/>
      <c r="DDR363" s="120"/>
      <c r="DDS363" s="120"/>
      <c r="DDT363" s="120"/>
      <c r="DDU363" s="120"/>
      <c r="DDV363" s="120"/>
      <c r="DDW363" s="120"/>
      <c r="DDX363" s="120"/>
      <c r="DDY363" s="120"/>
      <c r="DDZ363" s="120"/>
      <c r="DEA363" s="120"/>
      <c r="DEB363" s="120"/>
      <c r="DEC363" s="120"/>
      <c r="DED363" s="120"/>
      <c r="DEE363" s="120"/>
      <c r="DEF363" s="120"/>
      <c r="DEG363" s="120"/>
      <c r="DEH363" s="120"/>
      <c r="DEI363" s="120"/>
      <c r="DEJ363" s="120"/>
      <c r="DEK363" s="120"/>
      <c r="DEL363" s="120"/>
      <c r="DEM363" s="120"/>
      <c r="DEN363" s="120"/>
      <c r="DEO363" s="120"/>
      <c r="DEP363" s="120"/>
      <c r="DEQ363" s="120"/>
      <c r="DER363" s="120"/>
      <c r="DES363" s="120"/>
      <c r="DET363" s="120"/>
      <c r="DEU363" s="120"/>
      <c r="DEV363" s="120"/>
      <c r="DEW363" s="120"/>
      <c r="DEX363" s="120"/>
      <c r="DEY363" s="120"/>
      <c r="DEZ363" s="120"/>
      <c r="DFA363" s="120"/>
      <c r="DFB363" s="120"/>
      <c r="DFC363" s="120"/>
      <c r="DFD363" s="120"/>
      <c r="DFE363" s="120"/>
      <c r="DFF363" s="120"/>
      <c r="DFG363" s="120"/>
      <c r="DFH363" s="120"/>
      <c r="DFI363" s="120"/>
      <c r="DFJ363" s="120"/>
      <c r="DFK363" s="120"/>
      <c r="DFL363" s="120"/>
      <c r="DFM363" s="120"/>
      <c r="DFN363" s="120"/>
      <c r="DFO363" s="120"/>
      <c r="DFP363" s="120"/>
      <c r="DFQ363" s="120"/>
      <c r="DFR363" s="120"/>
      <c r="DFS363" s="120"/>
      <c r="DFT363" s="120"/>
      <c r="DFU363" s="120"/>
      <c r="DFV363" s="120"/>
      <c r="DFW363" s="120"/>
      <c r="DFX363" s="120"/>
      <c r="DFY363" s="120"/>
      <c r="DFZ363" s="120"/>
      <c r="DGA363" s="120"/>
      <c r="DGB363" s="120"/>
      <c r="DGC363" s="120"/>
      <c r="DGD363" s="120"/>
      <c r="DGE363" s="120"/>
      <c r="DGF363" s="120"/>
      <c r="DGG363" s="120"/>
      <c r="DGH363" s="120"/>
      <c r="DGI363" s="120"/>
      <c r="DGJ363" s="120"/>
      <c r="DGK363" s="120"/>
      <c r="DGL363" s="120"/>
      <c r="DGM363" s="120"/>
      <c r="DGN363" s="120"/>
      <c r="DGO363" s="120"/>
      <c r="DGP363" s="120"/>
      <c r="DGQ363" s="120"/>
      <c r="DGR363" s="120"/>
      <c r="DGS363" s="120"/>
      <c r="DGT363" s="120"/>
      <c r="DGU363" s="120"/>
      <c r="DGV363" s="120"/>
      <c r="DGW363" s="120"/>
      <c r="DGX363" s="120"/>
      <c r="DGY363" s="120"/>
      <c r="DGZ363" s="120"/>
      <c r="DHA363" s="120"/>
      <c r="DHB363" s="120"/>
      <c r="DHC363" s="120"/>
      <c r="DHD363" s="120"/>
      <c r="DHE363" s="120"/>
      <c r="DHF363" s="120"/>
      <c r="DHG363" s="120"/>
      <c r="DHH363" s="120"/>
      <c r="DHI363" s="120"/>
      <c r="DHJ363" s="120"/>
      <c r="DHK363" s="120"/>
      <c r="DHL363" s="120"/>
      <c r="DHM363" s="120"/>
      <c r="DHN363" s="120"/>
      <c r="DHO363" s="120"/>
      <c r="DHP363" s="120"/>
      <c r="DHQ363" s="120"/>
      <c r="DHR363" s="120"/>
      <c r="DHS363" s="120"/>
      <c r="DHT363" s="120"/>
      <c r="DHU363" s="120"/>
      <c r="DHV363" s="120"/>
      <c r="DHW363" s="120"/>
      <c r="DHX363" s="120"/>
      <c r="DHY363" s="120"/>
      <c r="DHZ363" s="120"/>
      <c r="DIA363" s="120"/>
      <c r="DIB363" s="120"/>
      <c r="DIC363" s="120"/>
      <c r="DID363" s="120"/>
      <c r="DIE363" s="120"/>
      <c r="DIF363" s="120"/>
      <c r="DIG363" s="120"/>
      <c r="DIH363" s="120"/>
      <c r="DII363" s="120"/>
      <c r="DIJ363" s="120"/>
      <c r="DIK363" s="120"/>
      <c r="DIL363" s="120"/>
      <c r="DIM363" s="120"/>
      <c r="DIN363" s="120"/>
      <c r="DIO363" s="120"/>
      <c r="DIP363" s="120"/>
      <c r="DIQ363" s="120"/>
      <c r="DIR363" s="120"/>
      <c r="DIS363" s="120"/>
      <c r="DIT363" s="120"/>
      <c r="DIU363" s="120"/>
      <c r="DIV363" s="120"/>
      <c r="DIW363" s="120"/>
      <c r="DIX363" s="120"/>
      <c r="DIY363" s="120"/>
      <c r="DIZ363" s="120"/>
      <c r="DJA363" s="120"/>
      <c r="DJB363" s="120"/>
      <c r="DJC363" s="120"/>
      <c r="DJD363" s="120"/>
      <c r="DJE363" s="120"/>
      <c r="DJF363" s="120"/>
      <c r="DJG363" s="120"/>
      <c r="DJH363" s="120"/>
      <c r="DJI363" s="120"/>
      <c r="DJJ363" s="120"/>
      <c r="DJK363" s="120"/>
      <c r="DJL363" s="120"/>
      <c r="DJM363" s="120"/>
      <c r="DJN363" s="120"/>
      <c r="DJO363" s="120"/>
      <c r="DJP363" s="120"/>
      <c r="DJQ363" s="120"/>
      <c r="DJR363" s="120"/>
      <c r="DJS363" s="120"/>
      <c r="DJT363" s="120"/>
      <c r="DJU363" s="120"/>
      <c r="DJV363" s="120"/>
      <c r="DJW363" s="120"/>
      <c r="DJX363" s="120"/>
      <c r="DJY363" s="120"/>
      <c r="DJZ363" s="120"/>
      <c r="DKA363" s="120"/>
      <c r="DKB363" s="120"/>
      <c r="DKC363" s="120"/>
      <c r="DKD363" s="120"/>
      <c r="DKE363" s="120"/>
      <c r="DKF363" s="120"/>
      <c r="DKG363" s="120"/>
      <c r="DKH363" s="120"/>
      <c r="DKI363" s="120"/>
      <c r="DKJ363" s="120"/>
      <c r="DKK363" s="120"/>
      <c r="DKL363" s="120"/>
      <c r="DKM363" s="120"/>
      <c r="DKN363" s="120"/>
      <c r="DKO363" s="120"/>
      <c r="DKP363" s="120"/>
      <c r="DKQ363" s="120"/>
      <c r="DKR363" s="120"/>
      <c r="DKS363" s="120"/>
      <c r="DKT363" s="120"/>
      <c r="DKU363" s="120"/>
      <c r="DKV363" s="120"/>
      <c r="DKW363" s="120"/>
      <c r="DKX363" s="120"/>
      <c r="DKY363" s="120"/>
      <c r="DKZ363" s="120"/>
      <c r="DLA363" s="120"/>
      <c r="DLB363" s="120"/>
      <c r="DLC363" s="120"/>
      <c r="DLD363" s="120"/>
      <c r="DLE363" s="120"/>
      <c r="DLF363" s="120"/>
      <c r="DLG363" s="120"/>
      <c r="DLH363" s="120"/>
      <c r="DLI363" s="120"/>
      <c r="DLJ363" s="120"/>
      <c r="DLK363" s="120"/>
      <c r="DLL363" s="120"/>
      <c r="DLM363" s="120"/>
      <c r="DLN363" s="120"/>
      <c r="DLO363" s="120"/>
      <c r="DLP363" s="120"/>
      <c r="DLQ363" s="120"/>
      <c r="DLR363" s="120"/>
      <c r="DLS363" s="120"/>
      <c r="DLT363" s="120"/>
      <c r="DLU363" s="120"/>
      <c r="DLV363" s="120"/>
      <c r="DLW363" s="120"/>
      <c r="DLX363" s="120"/>
      <c r="DLY363" s="120"/>
      <c r="DLZ363" s="120"/>
      <c r="DMA363" s="120"/>
      <c r="DMB363" s="120"/>
      <c r="DMC363" s="120"/>
      <c r="DMD363" s="120"/>
      <c r="DME363" s="120"/>
      <c r="DMF363" s="120"/>
      <c r="DMG363" s="120"/>
      <c r="DMH363" s="120"/>
      <c r="DMI363" s="120"/>
      <c r="DMJ363" s="120"/>
      <c r="DMK363" s="120"/>
      <c r="DML363" s="120"/>
      <c r="DMM363" s="120"/>
      <c r="DMN363" s="120"/>
      <c r="DMO363" s="120"/>
      <c r="DMP363" s="120"/>
      <c r="DMQ363" s="120"/>
      <c r="DMR363" s="120"/>
      <c r="DMS363" s="120"/>
      <c r="DMT363" s="120"/>
      <c r="DMU363" s="120"/>
      <c r="DMV363" s="120"/>
      <c r="DMW363" s="120"/>
      <c r="DMX363" s="120"/>
      <c r="DMY363" s="120"/>
      <c r="DMZ363" s="120"/>
      <c r="DNA363" s="120"/>
      <c r="DNB363" s="120"/>
      <c r="DNC363" s="120"/>
      <c r="DND363" s="120"/>
      <c r="DNE363" s="120"/>
      <c r="DNF363" s="120"/>
      <c r="DNG363" s="120"/>
      <c r="DNH363" s="120"/>
      <c r="DNI363" s="120"/>
      <c r="DNJ363" s="120"/>
      <c r="DNK363" s="120"/>
      <c r="DNL363" s="120"/>
      <c r="DNM363" s="120"/>
      <c r="DNN363" s="120"/>
      <c r="DNO363" s="120"/>
      <c r="DNP363" s="120"/>
      <c r="DNQ363" s="120"/>
      <c r="DNR363" s="120"/>
      <c r="DNS363" s="120"/>
      <c r="DNT363" s="120"/>
      <c r="DNU363" s="120"/>
      <c r="DNV363" s="120"/>
      <c r="DNW363" s="120"/>
      <c r="DNX363" s="120"/>
      <c r="DNY363" s="120"/>
      <c r="DNZ363" s="120"/>
      <c r="DOA363" s="120"/>
      <c r="DOB363" s="120"/>
      <c r="DOC363" s="120"/>
      <c r="DOD363" s="120"/>
      <c r="DOE363" s="120"/>
      <c r="DOF363" s="120"/>
      <c r="DOG363" s="120"/>
      <c r="DOH363" s="120"/>
      <c r="DOI363" s="120"/>
      <c r="DOJ363" s="120"/>
      <c r="DOK363" s="120"/>
      <c r="DOL363" s="120"/>
      <c r="DOM363" s="120"/>
      <c r="DON363" s="120"/>
      <c r="DOO363" s="120"/>
      <c r="DOP363" s="120"/>
      <c r="DOQ363" s="120"/>
      <c r="DOR363" s="120"/>
      <c r="DOS363" s="120"/>
      <c r="DOT363" s="120"/>
      <c r="DOU363" s="120"/>
      <c r="DOV363" s="120"/>
      <c r="DOW363" s="120"/>
      <c r="DOX363" s="120"/>
      <c r="DOY363" s="120"/>
      <c r="DOZ363" s="120"/>
      <c r="DPA363" s="120"/>
      <c r="DPB363" s="120"/>
      <c r="DPC363" s="120"/>
      <c r="DPD363" s="120"/>
      <c r="DPE363" s="120"/>
      <c r="DPF363" s="120"/>
      <c r="DPG363" s="120"/>
      <c r="DPH363" s="120"/>
      <c r="DPI363" s="120"/>
      <c r="DPJ363" s="120"/>
      <c r="DPK363" s="120"/>
      <c r="DPL363" s="120"/>
      <c r="DPM363" s="120"/>
      <c r="DPN363" s="120"/>
      <c r="DPO363" s="120"/>
      <c r="DPP363" s="120"/>
      <c r="DPQ363" s="120"/>
      <c r="DPR363" s="120"/>
      <c r="DPS363" s="120"/>
      <c r="DPT363" s="120"/>
      <c r="DPU363" s="120"/>
      <c r="DPV363" s="120"/>
      <c r="DPW363" s="120"/>
      <c r="DPX363" s="120"/>
      <c r="DPY363" s="120"/>
      <c r="DPZ363" s="120"/>
      <c r="DQA363" s="120"/>
      <c r="DQB363" s="120"/>
      <c r="DQC363" s="120"/>
      <c r="DQD363" s="120"/>
      <c r="DQE363" s="120"/>
      <c r="DQF363" s="120"/>
      <c r="DQG363" s="120"/>
      <c r="DQH363" s="120"/>
      <c r="DQI363" s="120"/>
      <c r="DQJ363" s="120"/>
      <c r="DQK363" s="120"/>
      <c r="DQL363" s="120"/>
      <c r="DQM363" s="120"/>
      <c r="DQN363" s="120"/>
      <c r="DQO363" s="120"/>
      <c r="DQP363" s="120"/>
      <c r="DQQ363" s="120"/>
      <c r="DQR363" s="120"/>
      <c r="DQS363" s="120"/>
      <c r="DQT363" s="120"/>
      <c r="DQU363" s="120"/>
      <c r="DQV363" s="120"/>
      <c r="DQW363" s="120"/>
      <c r="DQX363" s="120"/>
      <c r="DQY363" s="120"/>
      <c r="DQZ363" s="120"/>
      <c r="DRA363" s="120"/>
      <c r="DRB363" s="120"/>
      <c r="DRC363" s="120"/>
      <c r="DRD363" s="120"/>
      <c r="DRE363" s="120"/>
      <c r="DRF363" s="120"/>
      <c r="DRG363" s="120"/>
      <c r="DRH363" s="120"/>
      <c r="DRI363" s="120"/>
      <c r="DRJ363" s="120"/>
      <c r="DRK363" s="120"/>
      <c r="DRL363" s="120"/>
      <c r="DRM363" s="120"/>
      <c r="DRN363" s="120"/>
      <c r="DRO363" s="120"/>
      <c r="DRP363" s="120"/>
      <c r="DRQ363" s="120"/>
      <c r="DRR363" s="120"/>
      <c r="DRS363" s="120"/>
      <c r="DRT363" s="120"/>
      <c r="DRU363" s="120"/>
      <c r="DRV363" s="120"/>
      <c r="DRW363" s="120"/>
      <c r="DRX363" s="120"/>
      <c r="DRY363" s="120"/>
      <c r="DRZ363" s="120"/>
      <c r="DSA363" s="120"/>
      <c r="DSB363" s="120"/>
      <c r="DSC363" s="120"/>
      <c r="DSD363" s="120"/>
      <c r="DSE363" s="120"/>
      <c r="DSF363" s="120"/>
      <c r="DSG363" s="120"/>
      <c r="DSH363" s="120"/>
      <c r="DSI363" s="120"/>
      <c r="DSJ363" s="120"/>
      <c r="DSK363" s="120"/>
      <c r="DSL363" s="120"/>
      <c r="DSM363" s="120"/>
      <c r="DSN363" s="120"/>
      <c r="DSO363" s="120"/>
      <c r="DSP363" s="120"/>
      <c r="DSQ363" s="120"/>
      <c r="DSR363" s="120"/>
      <c r="DSS363" s="120"/>
      <c r="DST363" s="120"/>
      <c r="DSU363" s="120"/>
      <c r="DSV363" s="120"/>
      <c r="DSW363" s="120"/>
      <c r="DSX363" s="120"/>
      <c r="DSY363" s="120"/>
      <c r="DSZ363" s="120"/>
      <c r="DTA363" s="120"/>
      <c r="DTB363" s="120"/>
      <c r="DTC363" s="120"/>
      <c r="DTD363" s="120"/>
      <c r="DTE363" s="120"/>
      <c r="DTF363" s="120"/>
      <c r="DTG363" s="120"/>
      <c r="DTH363" s="120"/>
      <c r="DTI363" s="120"/>
      <c r="DTJ363" s="120"/>
      <c r="DTK363" s="120"/>
      <c r="DTL363" s="120"/>
      <c r="DTM363" s="120"/>
      <c r="DTN363" s="120"/>
      <c r="DTO363" s="120"/>
      <c r="DTP363" s="120"/>
      <c r="DTQ363" s="120"/>
      <c r="DTR363" s="120"/>
      <c r="DTS363" s="120"/>
      <c r="DTT363" s="120"/>
      <c r="DTU363" s="120"/>
      <c r="DTV363" s="120"/>
      <c r="DTW363" s="120"/>
      <c r="DTX363" s="120"/>
      <c r="DTY363" s="120"/>
      <c r="DTZ363" s="120"/>
      <c r="DUA363" s="120"/>
      <c r="DUB363" s="120"/>
      <c r="DUC363" s="120"/>
      <c r="DUD363" s="120"/>
      <c r="DUE363" s="120"/>
      <c r="DUF363" s="120"/>
      <c r="DUG363" s="120"/>
      <c r="DUH363" s="120"/>
      <c r="DUI363" s="120"/>
      <c r="DUJ363" s="120"/>
      <c r="DUK363" s="120"/>
      <c r="DUL363" s="120"/>
      <c r="DUM363" s="120"/>
      <c r="DUN363" s="120"/>
      <c r="DUO363" s="120"/>
      <c r="DUP363" s="120"/>
      <c r="DUQ363" s="120"/>
      <c r="DUR363" s="120"/>
      <c r="DUS363" s="120"/>
      <c r="DUT363" s="120"/>
      <c r="DUU363" s="120"/>
      <c r="DUV363" s="120"/>
      <c r="DUW363" s="120"/>
      <c r="DUX363" s="120"/>
      <c r="DUY363" s="120"/>
      <c r="DUZ363" s="120"/>
      <c r="DVA363" s="120"/>
      <c r="DVB363" s="120"/>
      <c r="DVC363" s="120"/>
      <c r="DVD363" s="120"/>
      <c r="DVE363" s="120"/>
      <c r="DVF363" s="120"/>
      <c r="DVG363" s="120"/>
      <c r="DVH363" s="120"/>
      <c r="DVI363" s="120"/>
      <c r="DVJ363" s="120"/>
      <c r="DVK363" s="120"/>
      <c r="DVL363" s="120"/>
      <c r="DVM363" s="120"/>
      <c r="DVN363" s="120"/>
      <c r="DVO363" s="120"/>
      <c r="DVP363" s="120"/>
      <c r="DVQ363" s="120"/>
      <c r="DVR363" s="120"/>
      <c r="DVS363" s="120"/>
      <c r="DVT363" s="120"/>
      <c r="DVU363" s="120"/>
      <c r="DVV363" s="120"/>
      <c r="DVW363" s="120"/>
      <c r="DVX363" s="120"/>
      <c r="DVY363" s="120"/>
      <c r="DVZ363" s="120"/>
      <c r="DWA363" s="120"/>
      <c r="DWB363" s="120"/>
      <c r="DWC363" s="120"/>
      <c r="DWD363" s="120"/>
      <c r="DWE363" s="120"/>
      <c r="DWF363" s="120"/>
      <c r="DWG363" s="120"/>
      <c r="DWH363" s="120"/>
      <c r="DWI363" s="120"/>
      <c r="DWJ363" s="120"/>
      <c r="DWK363" s="120"/>
      <c r="DWL363" s="120"/>
      <c r="DWM363" s="120"/>
      <c r="DWN363" s="120"/>
      <c r="DWO363" s="120"/>
      <c r="DWP363" s="120"/>
      <c r="DWQ363" s="120"/>
      <c r="DWR363" s="120"/>
      <c r="DWS363" s="120"/>
      <c r="DWT363" s="120"/>
      <c r="DWU363" s="120"/>
      <c r="DWV363" s="120"/>
      <c r="DWW363" s="120"/>
      <c r="DWX363" s="120"/>
      <c r="DWY363" s="120"/>
      <c r="DWZ363" s="120"/>
      <c r="DXA363" s="120"/>
      <c r="DXB363" s="120"/>
      <c r="DXC363" s="120"/>
      <c r="DXD363" s="120"/>
      <c r="DXE363" s="120"/>
      <c r="DXF363" s="120"/>
      <c r="DXG363" s="120"/>
      <c r="DXH363" s="120"/>
      <c r="DXI363" s="120"/>
      <c r="DXJ363" s="120"/>
      <c r="DXK363" s="120"/>
      <c r="DXL363" s="120"/>
      <c r="DXM363" s="120"/>
      <c r="DXN363" s="120"/>
      <c r="DXO363" s="120"/>
      <c r="DXP363" s="120"/>
      <c r="DXQ363" s="120"/>
      <c r="DXR363" s="120"/>
      <c r="DXS363" s="120"/>
      <c r="DXT363" s="120"/>
      <c r="DXU363" s="120"/>
      <c r="DXV363" s="120"/>
      <c r="DXW363" s="120"/>
      <c r="DXX363" s="120"/>
      <c r="DXY363" s="120"/>
      <c r="DXZ363" s="120"/>
      <c r="DYA363" s="120"/>
      <c r="DYB363" s="120"/>
      <c r="DYC363" s="120"/>
      <c r="DYD363" s="120"/>
      <c r="DYE363" s="120"/>
      <c r="DYF363" s="120"/>
      <c r="DYG363" s="120"/>
      <c r="DYH363" s="120"/>
      <c r="DYI363" s="120"/>
      <c r="DYJ363" s="120"/>
      <c r="DYK363" s="120"/>
      <c r="DYL363" s="120"/>
      <c r="DYM363" s="120"/>
      <c r="DYN363" s="120"/>
      <c r="DYO363" s="120"/>
      <c r="DYP363" s="120"/>
      <c r="DYQ363" s="120"/>
      <c r="DYR363" s="120"/>
      <c r="DYS363" s="120"/>
      <c r="DYT363" s="120"/>
      <c r="DYU363" s="120"/>
      <c r="DYV363" s="120"/>
      <c r="DYW363" s="120"/>
      <c r="DYX363" s="120"/>
      <c r="DYY363" s="120"/>
      <c r="DYZ363" s="120"/>
      <c r="DZA363" s="120"/>
      <c r="DZB363" s="120"/>
      <c r="DZC363" s="120"/>
      <c r="DZD363" s="120"/>
      <c r="DZE363" s="120"/>
      <c r="DZF363" s="120"/>
      <c r="DZG363" s="120"/>
      <c r="DZH363" s="120"/>
      <c r="DZI363" s="120"/>
      <c r="DZJ363" s="120"/>
      <c r="DZK363" s="120"/>
      <c r="DZL363" s="120"/>
      <c r="DZM363" s="120"/>
      <c r="DZN363" s="120"/>
      <c r="DZO363" s="120"/>
      <c r="DZP363" s="120"/>
      <c r="DZQ363" s="120"/>
      <c r="DZR363" s="120"/>
      <c r="DZS363" s="120"/>
      <c r="DZT363" s="120"/>
      <c r="DZU363" s="120"/>
      <c r="DZV363" s="120"/>
      <c r="DZW363" s="120"/>
      <c r="DZX363" s="120"/>
      <c r="DZY363" s="120"/>
      <c r="DZZ363" s="120"/>
      <c r="EAA363" s="120"/>
      <c r="EAB363" s="120"/>
      <c r="EAC363" s="120"/>
      <c r="EAD363" s="120"/>
      <c r="EAE363" s="120"/>
      <c r="EAF363" s="120"/>
      <c r="EAG363" s="120"/>
      <c r="EAH363" s="120"/>
      <c r="EAI363" s="120"/>
      <c r="EAJ363" s="120"/>
      <c r="EAK363" s="120"/>
      <c r="EAL363" s="120"/>
      <c r="EAM363" s="120"/>
      <c r="EAN363" s="120"/>
      <c r="EAO363" s="120"/>
      <c r="EAP363" s="120"/>
      <c r="EAQ363" s="120"/>
      <c r="EAR363" s="120"/>
      <c r="EAS363" s="120"/>
      <c r="EAT363" s="120"/>
      <c r="EAU363" s="120"/>
      <c r="EAV363" s="120"/>
      <c r="EAW363" s="120"/>
      <c r="EAX363" s="120"/>
      <c r="EAY363" s="120"/>
      <c r="EAZ363" s="120"/>
      <c r="EBA363" s="120"/>
      <c r="EBB363" s="120"/>
      <c r="EBC363" s="120"/>
      <c r="EBD363" s="120"/>
      <c r="EBE363" s="120"/>
      <c r="EBF363" s="120"/>
      <c r="EBG363" s="120"/>
      <c r="EBH363" s="120"/>
      <c r="EBI363" s="120"/>
      <c r="EBJ363" s="120"/>
      <c r="EBK363" s="120"/>
      <c r="EBL363" s="120"/>
      <c r="EBM363" s="120"/>
      <c r="EBN363" s="120"/>
      <c r="EBO363" s="120"/>
      <c r="EBP363" s="120"/>
      <c r="EBQ363" s="120"/>
      <c r="EBR363" s="120"/>
      <c r="EBS363" s="120"/>
      <c r="EBT363" s="120"/>
      <c r="EBU363" s="120"/>
      <c r="EBV363" s="120"/>
      <c r="EBW363" s="120"/>
      <c r="EBX363" s="120"/>
      <c r="EBY363" s="120"/>
      <c r="EBZ363" s="120"/>
      <c r="ECA363" s="120"/>
      <c r="ECB363" s="120"/>
      <c r="ECC363" s="120"/>
      <c r="ECD363" s="120"/>
      <c r="ECE363" s="120"/>
      <c r="ECF363" s="120"/>
      <c r="ECG363" s="120"/>
      <c r="ECH363" s="120"/>
      <c r="ECI363" s="120"/>
      <c r="ECJ363" s="120"/>
      <c r="ECK363" s="120"/>
      <c r="ECL363" s="120"/>
      <c r="ECM363" s="120"/>
      <c r="ECN363" s="120"/>
      <c r="ECO363" s="120"/>
      <c r="ECP363" s="120"/>
      <c r="ECQ363" s="120"/>
      <c r="ECR363" s="120"/>
      <c r="ECS363" s="120"/>
      <c r="ECT363" s="120"/>
      <c r="ECU363" s="120"/>
      <c r="ECV363" s="120"/>
      <c r="ECW363" s="120"/>
      <c r="ECX363" s="120"/>
      <c r="ECY363" s="120"/>
      <c r="ECZ363" s="120"/>
      <c r="EDA363" s="120"/>
      <c r="EDB363" s="120"/>
      <c r="EDC363" s="120"/>
      <c r="EDD363" s="120"/>
      <c r="EDE363" s="120"/>
      <c r="EDF363" s="120"/>
      <c r="EDG363" s="120"/>
      <c r="EDH363" s="120"/>
      <c r="EDI363" s="120"/>
      <c r="EDJ363" s="120"/>
      <c r="EDK363" s="120"/>
      <c r="EDL363" s="120"/>
      <c r="EDM363" s="120"/>
      <c r="EDN363" s="120"/>
      <c r="EDO363" s="120"/>
      <c r="EDP363" s="120"/>
      <c r="EDQ363" s="120"/>
      <c r="EDR363" s="120"/>
      <c r="EDS363" s="120"/>
      <c r="EDT363" s="120"/>
      <c r="EDU363" s="120"/>
      <c r="EDV363" s="120"/>
      <c r="EDW363" s="120"/>
      <c r="EDX363" s="120"/>
      <c r="EDY363" s="120"/>
      <c r="EDZ363" s="120"/>
      <c r="EEA363" s="120"/>
      <c r="EEB363" s="120"/>
      <c r="EEC363" s="120"/>
      <c r="EED363" s="120"/>
      <c r="EEE363" s="120"/>
      <c r="EEF363" s="120"/>
      <c r="EEG363" s="120"/>
      <c r="EEH363" s="120"/>
      <c r="EEI363" s="120"/>
      <c r="EEJ363" s="120"/>
      <c r="EEK363" s="120"/>
      <c r="EEL363" s="120"/>
      <c r="EEM363" s="120"/>
      <c r="EEN363" s="120"/>
      <c r="EEO363" s="120"/>
      <c r="EEP363" s="120"/>
      <c r="EEQ363" s="120"/>
      <c r="EER363" s="120"/>
      <c r="EES363" s="120"/>
      <c r="EET363" s="120"/>
      <c r="EEU363" s="120"/>
      <c r="EEV363" s="120"/>
      <c r="EEW363" s="120"/>
      <c r="EEX363" s="120"/>
      <c r="EEY363" s="120"/>
      <c r="EEZ363" s="120"/>
      <c r="EFA363" s="120"/>
      <c r="EFB363" s="120"/>
      <c r="EFC363" s="120"/>
      <c r="EFD363" s="120"/>
      <c r="EFE363" s="120"/>
      <c r="EFF363" s="120"/>
      <c r="EFG363" s="120"/>
      <c r="EFH363" s="120"/>
      <c r="EFI363" s="120"/>
      <c r="EFJ363" s="120"/>
      <c r="EFK363" s="120"/>
      <c r="EFL363" s="120"/>
      <c r="EFM363" s="120"/>
      <c r="EFN363" s="120"/>
      <c r="EFO363" s="120"/>
      <c r="EFP363" s="120"/>
      <c r="EFQ363" s="120"/>
      <c r="EFR363" s="120"/>
      <c r="EFS363" s="120"/>
      <c r="EFT363" s="120"/>
      <c r="EFU363" s="120"/>
      <c r="EFV363" s="120"/>
      <c r="EFW363" s="120"/>
      <c r="EFX363" s="120"/>
      <c r="EFY363" s="120"/>
      <c r="EFZ363" s="120"/>
      <c r="EGA363" s="120"/>
      <c r="EGB363" s="120"/>
      <c r="EGC363" s="120"/>
      <c r="EGD363" s="120"/>
      <c r="EGE363" s="120"/>
      <c r="EGF363" s="120"/>
      <c r="EGG363" s="120"/>
      <c r="EGH363" s="120"/>
      <c r="EGI363" s="120"/>
      <c r="EGJ363" s="120"/>
      <c r="EGK363" s="120"/>
      <c r="EGL363" s="120"/>
      <c r="EGM363" s="120"/>
      <c r="EGN363" s="120"/>
      <c r="EGO363" s="120"/>
      <c r="EGP363" s="120"/>
      <c r="EGQ363" s="120"/>
      <c r="EGR363" s="120"/>
      <c r="EGS363" s="120"/>
      <c r="EGT363" s="120"/>
      <c r="EGU363" s="120"/>
      <c r="EGV363" s="120"/>
      <c r="EGW363" s="120"/>
      <c r="EGX363" s="120"/>
      <c r="EGY363" s="120"/>
      <c r="EGZ363" s="120"/>
      <c r="EHA363" s="120"/>
      <c r="EHB363" s="120"/>
      <c r="EHC363" s="120"/>
      <c r="EHD363" s="120"/>
      <c r="EHE363" s="120"/>
      <c r="EHF363" s="120"/>
      <c r="EHG363" s="120"/>
      <c r="EHH363" s="120"/>
      <c r="EHI363" s="120"/>
      <c r="EHJ363" s="120"/>
      <c r="EHK363" s="120"/>
      <c r="EHL363" s="120"/>
      <c r="EHM363" s="120"/>
      <c r="EHN363" s="120"/>
      <c r="EHO363" s="120"/>
      <c r="EHP363" s="120"/>
      <c r="EHQ363" s="120"/>
      <c r="EHR363" s="120"/>
      <c r="EHS363" s="120"/>
      <c r="EHT363" s="120"/>
      <c r="EHU363" s="120"/>
      <c r="EHV363" s="120"/>
      <c r="EHW363" s="120"/>
      <c r="EHX363" s="120"/>
      <c r="EHY363" s="120"/>
      <c r="EHZ363" s="120"/>
      <c r="EIA363" s="120"/>
      <c r="EIB363" s="120"/>
      <c r="EIC363" s="120"/>
      <c r="EID363" s="120"/>
      <c r="EIE363" s="120"/>
      <c r="EIF363" s="120"/>
      <c r="EIG363" s="120"/>
      <c r="EIH363" s="120"/>
      <c r="EII363" s="120"/>
      <c r="EIJ363" s="120"/>
      <c r="EIK363" s="120"/>
      <c r="EIL363" s="120"/>
      <c r="EIM363" s="120"/>
      <c r="EIN363" s="120"/>
      <c r="EIO363" s="120"/>
      <c r="EIP363" s="120"/>
      <c r="EIQ363" s="120"/>
      <c r="EIR363" s="120"/>
      <c r="EIS363" s="120"/>
      <c r="EIT363" s="120"/>
      <c r="EIU363" s="120"/>
      <c r="EIV363" s="120"/>
      <c r="EIW363" s="120"/>
      <c r="EIX363" s="120"/>
      <c r="EIY363" s="120"/>
      <c r="EIZ363" s="120"/>
      <c r="EJA363" s="120"/>
      <c r="EJB363" s="120"/>
      <c r="EJC363" s="120"/>
      <c r="EJD363" s="120"/>
      <c r="EJE363" s="120"/>
      <c r="EJF363" s="120"/>
      <c r="EJG363" s="120"/>
      <c r="EJH363" s="120"/>
      <c r="EJI363" s="120"/>
      <c r="EJJ363" s="120"/>
      <c r="EJK363" s="120"/>
      <c r="EJL363" s="120"/>
      <c r="EJM363" s="120"/>
      <c r="EJN363" s="120"/>
      <c r="EJO363" s="120"/>
      <c r="EJP363" s="120"/>
      <c r="EJQ363" s="120"/>
      <c r="EJR363" s="120"/>
      <c r="EJS363" s="120"/>
      <c r="EJT363" s="120"/>
      <c r="EJU363" s="120"/>
      <c r="EJV363" s="120"/>
      <c r="EJW363" s="120"/>
      <c r="EJX363" s="120"/>
      <c r="EJY363" s="120"/>
      <c r="EJZ363" s="120"/>
      <c r="EKA363" s="120"/>
      <c r="EKB363" s="120"/>
      <c r="EKC363" s="120"/>
      <c r="EKD363" s="120"/>
      <c r="EKE363" s="120"/>
      <c r="EKF363" s="120"/>
      <c r="EKG363" s="120"/>
      <c r="EKH363" s="120"/>
      <c r="EKI363" s="120"/>
      <c r="EKJ363" s="120"/>
      <c r="EKK363" s="120"/>
      <c r="EKL363" s="120"/>
      <c r="EKM363" s="120"/>
      <c r="EKN363" s="120"/>
      <c r="EKO363" s="120"/>
      <c r="EKP363" s="120"/>
      <c r="EKQ363" s="120"/>
      <c r="EKR363" s="120"/>
      <c r="EKS363" s="120"/>
      <c r="EKT363" s="120"/>
      <c r="EKU363" s="120"/>
      <c r="EKV363" s="120"/>
      <c r="EKW363" s="120"/>
      <c r="EKX363" s="120"/>
      <c r="EKY363" s="120"/>
      <c r="EKZ363" s="120"/>
      <c r="ELA363" s="120"/>
      <c r="ELB363" s="120"/>
      <c r="ELC363" s="120"/>
      <c r="ELD363" s="120"/>
      <c r="ELE363" s="120"/>
      <c r="ELF363" s="120"/>
      <c r="ELG363" s="120"/>
      <c r="ELH363" s="120"/>
      <c r="ELI363" s="120"/>
      <c r="ELJ363" s="120"/>
      <c r="ELK363" s="120"/>
      <c r="ELL363" s="120"/>
      <c r="ELM363" s="120"/>
      <c r="ELN363" s="120"/>
      <c r="ELO363" s="120"/>
      <c r="ELP363" s="120"/>
      <c r="ELQ363" s="120"/>
      <c r="ELR363" s="120"/>
      <c r="ELS363" s="120"/>
      <c r="ELT363" s="120"/>
      <c r="ELU363" s="120"/>
      <c r="ELV363" s="120"/>
      <c r="ELW363" s="120"/>
      <c r="ELX363" s="120"/>
      <c r="ELY363" s="120"/>
      <c r="ELZ363" s="120"/>
      <c r="EMA363" s="120"/>
      <c r="EMB363" s="120"/>
      <c r="EMC363" s="120"/>
      <c r="EMD363" s="120"/>
      <c r="EME363" s="120"/>
      <c r="EMF363" s="120"/>
      <c r="EMG363" s="120"/>
      <c r="EMH363" s="120"/>
      <c r="EMI363" s="120"/>
      <c r="EMJ363" s="120"/>
      <c r="EMK363" s="120"/>
      <c r="EML363" s="120"/>
      <c r="EMM363" s="120"/>
      <c r="EMN363" s="120"/>
      <c r="EMO363" s="120"/>
      <c r="EMP363" s="120"/>
      <c r="EMQ363" s="120"/>
      <c r="EMR363" s="120"/>
      <c r="EMS363" s="120"/>
      <c r="EMT363" s="120"/>
      <c r="EMU363" s="120"/>
      <c r="EMV363" s="120"/>
      <c r="EMW363" s="120"/>
      <c r="EMX363" s="120"/>
      <c r="EMY363" s="120"/>
      <c r="EMZ363" s="120"/>
      <c r="ENA363" s="120"/>
      <c r="ENB363" s="120"/>
      <c r="ENC363" s="120"/>
      <c r="END363" s="120"/>
      <c r="ENE363" s="120"/>
      <c r="ENF363" s="120"/>
      <c r="ENG363" s="120"/>
      <c r="ENH363" s="120"/>
      <c r="ENI363" s="120"/>
      <c r="ENJ363" s="120"/>
      <c r="ENK363" s="120"/>
      <c r="ENL363" s="120"/>
      <c r="ENM363" s="120"/>
      <c r="ENN363" s="120"/>
      <c r="ENO363" s="120"/>
      <c r="ENP363" s="120"/>
      <c r="ENQ363" s="120"/>
      <c r="ENR363" s="120"/>
      <c r="ENS363" s="120"/>
      <c r="ENT363" s="120"/>
      <c r="ENU363" s="120"/>
      <c r="ENV363" s="120"/>
      <c r="ENW363" s="120"/>
      <c r="ENX363" s="120"/>
      <c r="ENY363" s="120"/>
      <c r="ENZ363" s="120"/>
      <c r="EOA363" s="120"/>
      <c r="EOB363" s="120"/>
      <c r="EOC363" s="120"/>
      <c r="EOD363" s="120"/>
      <c r="EOE363" s="120"/>
      <c r="EOF363" s="120"/>
      <c r="EOG363" s="120"/>
      <c r="EOH363" s="120"/>
      <c r="EOI363" s="120"/>
      <c r="EOJ363" s="120"/>
      <c r="EOK363" s="120"/>
      <c r="EOL363" s="120"/>
      <c r="EOM363" s="120"/>
      <c r="EON363" s="120"/>
      <c r="EOO363" s="120"/>
      <c r="EOP363" s="120"/>
      <c r="EOQ363" s="120"/>
      <c r="EOR363" s="120"/>
      <c r="EOS363" s="120"/>
      <c r="EOT363" s="120"/>
      <c r="EOU363" s="120"/>
      <c r="EOV363" s="120"/>
      <c r="EOW363" s="120"/>
      <c r="EOX363" s="120"/>
      <c r="EOY363" s="120"/>
      <c r="EOZ363" s="120"/>
      <c r="EPA363" s="120"/>
      <c r="EPB363" s="120"/>
      <c r="EPC363" s="120"/>
      <c r="EPD363" s="120"/>
      <c r="EPE363" s="120"/>
      <c r="EPF363" s="120"/>
      <c r="EPG363" s="120"/>
      <c r="EPH363" s="120"/>
      <c r="EPI363" s="120"/>
      <c r="EPJ363" s="120"/>
      <c r="EPK363" s="120"/>
      <c r="EPL363" s="120"/>
      <c r="EPM363" s="120"/>
      <c r="EPN363" s="120"/>
      <c r="EPO363" s="120"/>
      <c r="EPP363" s="120"/>
      <c r="EPQ363" s="120"/>
      <c r="EPR363" s="120"/>
      <c r="EPS363" s="120"/>
      <c r="EPT363" s="120"/>
      <c r="EPU363" s="120"/>
      <c r="EPV363" s="120"/>
      <c r="EPW363" s="120"/>
      <c r="EPX363" s="120"/>
      <c r="EPY363" s="120"/>
      <c r="EPZ363" s="120"/>
      <c r="EQA363" s="120"/>
      <c r="EQB363" s="120"/>
      <c r="EQC363" s="120"/>
      <c r="EQD363" s="120"/>
      <c r="EQE363" s="120"/>
      <c r="EQF363" s="120"/>
      <c r="EQG363" s="120"/>
      <c r="EQH363" s="120"/>
      <c r="EQI363" s="120"/>
      <c r="EQJ363" s="120"/>
      <c r="EQK363" s="120"/>
      <c r="EQL363" s="120"/>
      <c r="EQM363" s="120"/>
      <c r="EQN363" s="120"/>
      <c r="EQO363" s="120"/>
      <c r="EQP363" s="120"/>
      <c r="EQQ363" s="120"/>
      <c r="EQR363" s="120"/>
      <c r="EQS363" s="120"/>
      <c r="EQT363" s="120"/>
      <c r="EQU363" s="120"/>
      <c r="EQV363" s="120"/>
      <c r="EQW363" s="120"/>
      <c r="EQX363" s="120"/>
      <c r="EQY363" s="120"/>
      <c r="EQZ363" s="120"/>
      <c r="ERA363" s="120"/>
      <c r="ERB363" s="120"/>
      <c r="ERC363" s="120"/>
      <c r="ERD363" s="120"/>
      <c r="ERE363" s="120"/>
      <c r="ERF363" s="120"/>
      <c r="ERG363" s="120"/>
      <c r="ERH363" s="120"/>
      <c r="ERI363" s="120"/>
      <c r="ERJ363" s="120"/>
      <c r="ERK363" s="120"/>
      <c r="ERL363" s="120"/>
      <c r="ERM363" s="120"/>
      <c r="ERN363" s="120"/>
      <c r="ERO363" s="120"/>
      <c r="ERP363" s="120"/>
      <c r="ERQ363" s="120"/>
      <c r="ERR363" s="120"/>
      <c r="ERS363" s="120"/>
      <c r="ERT363" s="120"/>
      <c r="ERU363" s="120"/>
      <c r="ERV363" s="120"/>
      <c r="ERW363" s="120"/>
      <c r="ERX363" s="120"/>
      <c r="ERY363" s="120"/>
      <c r="ERZ363" s="120"/>
      <c r="ESA363" s="120"/>
      <c r="ESB363" s="120"/>
      <c r="ESC363" s="120"/>
      <c r="ESD363" s="120"/>
      <c r="ESE363" s="120"/>
      <c r="ESF363" s="120"/>
      <c r="ESG363" s="120"/>
      <c r="ESH363" s="120"/>
      <c r="ESI363" s="120"/>
      <c r="ESJ363" s="120"/>
      <c r="ESK363" s="120"/>
      <c r="ESL363" s="120"/>
      <c r="ESM363" s="120"/>
      <c r="ESN363" s="120"/>
      <c r="ESO363" s="120"/>
      <c r="ESP363" s="120"/>
      <c r="ESQ363" s="120"/>
      <c r="ESR363" s="120"/>
      <c r="ESS363" s="120"/>
      <c r="EST363" s="120"/>
      <c r="ESU363" s="120"/>
      <c r="ESV363" s="120"/>
      <c r="ESW363" s="120"/>
      <c r="ESX363" s="120"/>
      <c r="ESY363" s="120"/>
      <c r="ESZ363" s="120"/>
      <c r="ETA363" s="120"/>
      <c r="ETB363" s="120"/>
      <c r="ETC363" s="120"/>
      <c r="ETD363" s="120"/>
      <c r="ETE363" s="120"/>
      <c r="ETF363" s="120"/>
      <c r="ETG363" s="120"/>
      <c r="ETH363" s="120"/>
      <c r="ETI363" s="120"/>
      <c r="ETJ363" s="120"/>
      <c r="ETK363" s="120"/>
      <c r="ETL363" s="120"/>
      <c r="ETM363" s="120"/>
      <c r="ETN363" s="120"/>
      <c r="ETO363" s="120"/>
      <c r="ETP363" s="120"/>
      <c r="ETQ363" s="120"/>
      <c r="ETR363" s="120"/>
      <c r="ETS363" s="120"/>
      <c r="ETT363" s="120"/>
      <c r="ETU363" s="120"/>
      <c r="ETV363" s="120"/>
      <c r="ETW363" s="120"/>
      <c r="ETX363" s="120"/>
      <c r="ETY363" s="120"/>
      <c r="ETZ363" s="120"/>
      <c r="EUA363" s="120"/>
      <c r="EUB363" s="120"/>
      <c r="EUC363" s="120"/>
      <c r="EUD363" s="120"/>
      <c r="EUE363" s="120"/>
      <c r="EUF363" s="120"/>
      <c r="EUG363" s="120"/>
      <c r="EUH363" s="120"/>
      <c r="EUI363" s="120"/>
      <c r="EUJ363" s="120"/>
      <c r="EUK363" s="120"/>
      <c r="EUL363" s="120"/>
      <c r="EUM363" s="120"/>
      <c r="EUN363" s="120"/>
      <c r="EUO363" s="120"/>
      <c r="EUP363" s="120"/>
      <c r="EUQ363" s="120"/>
      <c r="EUR363" s="120"/>
      <c r="EUS363" s="120"/>
      <c r="EUT363" s="120"/>
      <c r="EUU363" s="120"/>
      <c r="EUV363" s="120"/>
      <c r="EUW363" s="120"/>
      <c r="EUX363" s="120"/>
      <c r="EUY363" s="120"/>
      <c r="EUZ363" s="120"/>
      <c r="EVA363" s="120"/>
      <c r="EVB363" s="120"/>
      <c r="EVC363" s="120"/>
      <c r="EVD363" s="120"/>
      <c r="EVE363" s="120"/>
      <c r="EVF363" s="120"/>
      <c r="EVG363" s="120"/>
      <c r="EVH363" s="120"/>
      <c r="EVI363" s="120"/>
      <c r="EVJ363" s="120"/>
      <c r="EVK363" s="120"/>
      <c r="EVL363" s="120"/>
      <c r="EVM363" s="120"/>
      <c r="EVN363" s="120"/>
      <c r="EVO363" s="120"/>
      <c r="EVP363" s="120"/>
      <c r="EVQ363" s="120"/>
      <c r="EVR363" s="120"/>
      <c r="EVS363" s="120"/>
      <c r="EVT363" s="120"/>
      <c r="EVU363" s="120"/>
      <c r="EVV363" s="120"/>
      <c r="EVW363" s="120"/>
      <c r="EVX363" s="120"/>
      <c r="EVY363" s="120"/>
      <c r="EVZ363" s="120"/>
      <c r="EWA363" s="120"/>
      <c r="EWB363" s="120"/>
      <c r="EWC363" s="120"/>
      <c r="EWD363" s="120"/>
      <c r="EWE363" s="120"/>
      <c r="EWF363" s="120"/>
      <c r="EWG363" s="120"/>
      <c r="EWH363" s="120"/>
      <c r="EWI363" s="120"/>
      <c r="EWJ363" s="120"/>
      <c r="EWK363" s="120"/>
      <c r="EWL363" s="120"/>
      <c r="EWM363" s="120"/>
      <c r="EWN363" s="120"/>
      <c r="EWO363" s="120"/>
      <c r="EWP363" s="120"/>
      <c r="EWQ363" s="120"/>
      <c r="EWR363" s="120"/>
      <c r="EWS363" s="120"/>
      <c r="EWT363" s="120"/>
      <c r="EWU363" s="120"/>
      <c r="EWV363" s="120"/>
      <c r="EWW363" s="120"/>
      <c r="EWX363" s="120"/>
      <c r="EWY363" s="120"/>
      <c r="EWZ363" s="120"/>
      <c r="EXA363" s="120"/>
      <c r="EXB363" s="120"/>
      <c r="EXC363" s="120"/>
      <c r="EXD363" s="120"/>
      <c r="EXE363" s="120"/>
      <c r="EXF363" s="120"/>
      <c r="EXG363" s="120"/>
      <c r="EXH363" s="120"/>
      <c r="EXI363" s="120"/>
      <c r="EXJ363" s="120"/>
      <c r="EXK363" s="120"/>
      <c r="EXL363" s="120"/>
      <c r="EXM363" s="120"/>
      <c r="EXN363" s="120"/>
      <c r="EXO363" s="120"/>
      <c r="EXP363" s="120"/>
      <c r="EXQ363" s="120"/>
      <c r="EXR363" s="120"/>
      <c r="EXS363" s="120"/>
      <c r="EXT363" s="120"/>
      <c r="EXU363" s="120"/>
      <c r="EXV363" s="120"/>
      <c r="EXW363" s="120"/>
      <c r="EXX363" s="120"/>
      <c r="EXY363" s="120"/>
      <c r="EXZ363" s="120"/>
      <c r="EYA363" s="120"/>
      <c r="EYB363" s="120"/>
      <c r="EYC363" s="120"/>
      <c r="EYD363" s="120"/>
      <c r="EYE363" s="120"/>
      <c r="EYF363" s="120"/>
      <c r="EYG363" s="120"/>
      <c r="EYH363" s="120"/>
      <c r="EYI363" s="120"/>
      <c r="EYJ363" s="120"/>
      <c r="EYK363" s="120"/>
      <c r="EYL363" s="120"/>
      <c r="EYM363" s="120"/>
      <c r="EYN363" s="120"/>
      <c r="EYO363" s="120"/>
      <c r="EYP363" s="120"/>
      <c r="EYQ363" s="120"/>
      <c r="EYR363" s="120"/>
      <c r="EYS363" s="120"/>
      <c r="EYT363" s="120"/>
      <c r="EYU363" s="120"/>
      <c r="EYV363" s="120"/>
      <c r="EYW363" s="120"/>
      <c r="EYX363" s="120"/>
      <c r="EYY363" s="120"/>
      <c r="EYZ363" s="120"/>
      <c r="EZA363" s="120"/>
      <c r="EZB363" s="120"/>
      <c r="EZC363" s="120"/>
      <c r="EZD363" s="120"/>
      <c r="EZE363" s="120"/>
      <c r="EZF363" s="120"/>
      <c r="EZG363" s="120"/>
      <c r="EZH363" s="120"/>
      <c r="EZI363" s="120"/>
      <c r="EZJ363" s="120"/>
      <c r="EZK363" s="120"/>
      <c r="EZL363" s="120"/>
      <c r="EZM363" s="120"/>
      <c r="EZN363" s="120"/>
      <c r="EZO363" s="120"/>
      <c r="EZP363" s="120"/>
      <c r="EZQ363" s="120"/>
      <c r="EZR363" s="120"/>
      <c r="EZS363" s="120"/>
      <c r="EZT363" s="120"/>
      <c r="EZU363" s="120"/>
      <c r="EZV363" s="120"/>
      <c r="EZW363" s="120"/>
      <c r="EZX363" s="120"/>
      <c r="EZY363" s="120"/>
      <c r="EZZ363" s="120"/>
      <c r="FAA363" s="120"/>
      <c r="FAB363" s="120"/>
      <c r="FAC363" s="120"/>
      <c r="FAD363" s="120"/>
      <c r="FAE363" s="120"/>
      <c r="FAF363" s="120"/>
      <c r="FAG363" s="120"/>
      <c r="FAH363" s="120"/>
      <c r="FAI363" s="120"/>
      <c r="FAJ363" s="120"/>
      <c r="FAK363" s="120"/>
      <c r="FAL363" s="120"/>
      <c r="FAM363" s="120"/>
      <c r="FAN363" s="120"/>
      <c r="FAO363" s="120"/>
      <c r="FAP363" s="120"/>
      <c r="FAQ363" s="120"/>
      <c r="FAR363" s="120"/>
      <c r="FAS363" s="120"/>
      <c r="FAT363" s="120"/>
      <c r="FAU363" s="120"/>
      <c r="FAV363" s="120"/>
      <c r="FAW363" s="120"/>
      <c r="FAX363" s="120"/>
      <c r="FAY363" s="120"/>
      <c r="FAZ363" s="120"/>
      <c r="FBA363" s="120"/>
      <c r="FBB363" s="120"/>
      <c r="FBC363" s="120"/>
      <c r="FBD363" s="120"/>
      <c r="FBE363" s="120"/>
      <c r="FBF363" s="120"/>
      <c r="FBG363" s="120"/>
      <c r="FBH363" s="120"/>
      <c r="FBI363" s="120"/>
      <c r="FBJ363" s="120"/>
      <c r="FBK363" s="120"/>
      <c r="FBL363" s="120"/>
      <c r="FBM363" s="120"/>
      <c r="FBN363" s="120"/>
      <c r="FBO363" s="120"/>
      <c r="FBP363" s="120"/>
      <c r="FBQ363" s="120"/>
      <c r="FBR363" s="120"/>
      <c r="FBS363" s="120"/>
      <c r="FBT363" s="120"/>
      <c r="FBU363" s="120"/>
      <c r="FBV363" s="120"/>
      <c r="FBW363" s="120"/>
      <c r="FBX363" s="120"/>
      <c r="FBY363" s="120"/>
      <c r="FBZ363" s="120"/>
      <c r="FCA363" s="120"/>
      <c r="FCB363" s="120"/>
      <c r="FCC363" s="120"/>
      <c r="FCD363" s="120"/>
      <c r="FCE363" s="120"/>
      <c r="FCF363" s="120"/>
      <c r="FCG363" s="120"/>
      <c r="FCH363" s="120"/>
      <c r="FCI363" s="120"/>
      <c r="FCJ363" s="120"/>
      <c r="FCK363" s="120"/>
      <c r="FCL363" s="120"/>
      <c r="FCM363" s="120"/>
      <c r="FCN363" s="120"/>
      <c r="FCO363" s="120"/>
      <c r="FCP363" s="120"/>
      <c r="FCQ363" s="120"/>
      <c r="FCR363" s="120"/>
      <c r="FCS363" s="120"/>
      <c r="FCT363" s="120"/>
      <c r="FCU363" s="120"/>
      <c r="FCV363" s="120"/>
      <c r="FCW363" s="120"/>
      <c r="FCX363" s="120"/>
      <c r="FCY363" s="120"/>
      <c r="FCZ363" s="120"/>
      <c r="FDA363" s="120"/>
      <c r="FDB363" s="120"/>
      <c r="FDC363" s="120"/>
      <c r="FDD363" s="120"/>
      <c r="FDE363" s="120"/>
      <c r="FDF363" s="120"/>
      <c r="FDG363" s="120"/>
      <c r="FDH363" s="120"/>
      <c r="FDI363" s="120"/>
      <c r="FDJ363" s="120"/>
      <c r="FDK363" s="120"/>
      <c r="FDL363" s="120"/>
      <c r="FDM363" s="120"/>
      <c r="FDN363" s="120"/>
      <c r="FDO363" s="120"/>
      <c r="FDP363" s="120"/>
      <c r="FDQ363" s="120"/>
      <c r="FDR363" s="120"/>
      <c r="FDS363" s="120"/>
      <c r="FDT363" s="120"/>
      <c r="FDU363" s="120"/>
      <c r="FDV363" s="120"/>
      <c r="FDW363" s="120"/>
      <c r="FDX363" s="120"/>
      <c r="FDY363" s="120"/>
      <c r="FDZ363" s="120"/>
      <c r="FEA363" s="120"/>
      <c r="FEB363" s="120"/>
      <c r="FEC363" s="120"/>
      <c r="FED363" s="120"/>
      <c r="FEE363" s="120"/>
      <c r="FEF363" s="120"/>
      <c r="FEG363" s="120"/>
      <c r="FEH363" s="120"/>
      <c r="FEI363" s="120"/>
      <c r="FEJ363" s="120"/>
      <c r="FEK363" s="120"/>
      <c r="FEL363" s="120"/>
      <c r="FEM363" s="120"/>
      <c r="FEN363" s="120"/>
      <c r="FEO363" s="120"/>
      <c r="FEP363" s="120"/>
      <c r="FEQ363" s="120"/>
      <c r="FER363" s="120"/>
      <c r="FES363" s="120"/>
      <c r="FET363" s="120"/>
      <c r="FEU363" s="120"/>
      <c r="FEV363" s="120"/>
      <c r="FEW363" s="120"/>
      <c r="FEX363" s="120"/>
      <c r="FEY363" s="120"/>
      <c r="FEZ363" s="120"/>
      <c r="FFA363" s="120"/>
      <c r="FFB363" s="120"/>
      <c r="FFC363" s="120"/>
      <c r="FFD363" s="120"/>
      <c r="FFE363" s="120"/>
      <c r="FFF363" s="120"/>
      <c r="FFG363" s="120"/>
      <c r="FFH363" s="120"/>
      <c r="FFI363" s="120"/>
      <c r="FFJ363" s="120"/>
      <c r="FFK363" s="120"/>
      <c r="FFL363" s="120"/>
      <c r="FFM363" s="120"/>
      <c r="FFN363" s="120"/>
      <c r="FFO363" s="120"/>
      <c r="FFP363" s="120"/>
      <c r="FFQ363" s="120"/>
      <c r="FFR363" s="120"/>
      <c r="FFS363" s="120"/>
      <c r="FFT363" s="120"/>
      <c r="FFU363" s="120"/>
      <c r="FFV363" s="120"/>
      <c r="FFW363" s="120"/>
      <c r="FFX363" s="120"/>
      <c r="FFY363" s="120"/>
      <c r="FFZ363" s="120"/>
      <c r="FGA363" s="120"/>
      <c r="FGB363" s="120"/>
      <c r="FGC363" s="120"/>
      <c r="FGD363" s="120"/>
      <c r="FGE363" s="120"/>
      <c r="FGF363" s="120"/>
      <c r="FGG363" s="120"/>
      <c r="FGH363" s="120"/>
      <c r="FGI363" s="120"/>
      <c r="FGJ363" s="120"/>
      <c r="FGK363" s="120"/>
      <c r="FGL363" s="120"/>
      <c r="FGM363" s="120"/>
      <c r="FGN363" s="120"/>
      <c r="FGO363" s="120"/>
      <c r="FGP363" s="120"/>
      <c r="FGQ363" s="120"/>
      <c r="FGR363" s="120"/>
      <c r="FGS363" s="120"/>
      <c r="FGT363" s="120"/>
      <c r="FGU363" s="120"/>
      <c r="FGV363" s="120"/>
      <c r="FGW363" s="120"/>
      <c r="FGX363" s="120"/>
      <c r="FGY363" s="120"/>
      <c r="FGZ363" s="120"/>
      <c r="FHA363" s="120"/>
      <c r="FHB363" s="120"/>
      <c r="FHC363" s="120"/>
      <c r="FHD363" s="120"/>
      <c r="FHE363" s="120"/>
      <c r="FHF363" s="120"/>
      <c r="FHG363" s="120"/>
      <c r="FHH363" s="120"/>
      <c r="FHI363" s="120"/>
      <c r="FHJ363" s="120"/>
      <c r="FHK363" s="120"/>
      <c r="FHL363" s="120"/>
      <c r="FHM363" s="120"/>
      <c r="FHN363" s="120"/>
      <c r="FHO363" s="120"/>
      <c r="FHP363" s="120"/>
      <c r="FHQ363" s="120"/>
      <c r="FHR363" s="120"/>
      <c r="FHS363" s="120"/>
      <c r="FHT363" s="120"/>
      <c r="FHU363" s="120"/>
      <c r="FHV363" s="120"/>
      <c r="FHW363" s="120"/>
      <c r="FHX363" s="120"/>
      <c r="FHY363" s="120"/>
      <c r="FHZ363" s="120"/>
      <c r="FIA363" s="120"/>
      <c r="FIB363" s="120"/>
      <c r="FIC363" s="120"/>
      <c r="FID363" s="120"/>
      <c r="FIE363" s="120"/>
      <c r="FIF363" s="120"/>
      <c r="FIG363" s="120"/>
      <c r="FIH363" s="120"/>
      <c r="FII363" s="120"/>
      <c r="FIJ363" s="120"/>
      <c r="FIK363" s="120"/>
      <c r="FIL363" s="120"/>
      <c r="FIM363" s="120"/>
      <c r="FIN363" s="120"/>
      <c r="FIO363" s="120"/>
      <c r="FIP363" s="120"/>
      <c r="FIQ363" s="120"/>
      <c r="FIR363" s="120"/>
      <c r="FIS363" s="120"/>
      <c r="FIT363" s="120"/>
      <c r="FIU363" s="120"/>
      <c r="FIV363" s="120"/>
      <c r="FIW363" s="120"/>
      <c r="FIX363" s="120"/>
      <c r="FIY363" s="120"/>
      <c r="FIZ363" s="120"/>
      <c r="FJA363" s="120"/>
      <c r="FJB363" s="120"/>
      <c r="FJC363" s="120"/>
      <c r="FJD363" s="120"/>
      <c r="FJE363" s="120"/>
      <c r="FJF363" s="120"/>
      <c r="FJG363" s="120"/>
      <c r="FJH363" s="120"/>
      <c r="FJI363" s="120"/>
      <c r="FJJ363" s="120"/>
      <c r="FJK363" s="120"/>
      <c r="FJL363" s="120"/>
      <c r="FJM363" s="120"/>
      <c r="FJN363" s="120"/>
      <c r="FJO363" s="120"/>
      <c r="FJP363" s="120"/>
      <c r="FJQ363" s="120"/>
      <c r="FJR363" s="120"/>
      <c r="FJS363" s="120"/>
      <c r="FJT363" s="120"/>
      <c r="FJU363" s="120"/>
      <c r="FJV363" s="120"/>
      <c r="FJW363" s="120"/>
      <c r="FJX363" s="120"/>
      <c r="FJY363" s="120"/>
      <c r="FJZ363" s="120"/>
      <c r="FKA363" s="120"/>
      <c r="FKB363" s="120"/>
      <c r="FKC363" s="120"/>
      <c r="FKD363" s="120"/>
      <c r="FKE363" s="120"/>
      <c r="FKF363" s="120"/>
      <c r="FKG363" s="120"/>
      <c r="FKH363" s="120"/>
      <c r="FKI363" s="120"/>
      <c r="FKJ363" s="120"/>
      <c r="FKK363" s="120"/>
      <c r="FKL363" s="120"/>
      <c r="FKM363" s="120"/>
      <c r="FKN363" s="120"/>
      <c r="FKO363" s="120"/>
      <c r="FKP363" s="120"/>
      <c r="FKQ363" s="120"/>
      <c r="FKR363" s="120"/>
      <c r="FKS363" s="120"/>
      <c r="FKT363" s="120"/>
      <c r="FKU363" s="120"/>
      <c r="FKV363" s="120"/>
      <c r="FKW363" s="120"/>
      <c r="FKX363" s="120"/>
      <c r="FKY363" s="120"/>
      <c r="FKZ363" s="120"/>
      <c r="FLA363" s="120"/>
      <c r="FLB363" s="120"/>
      <c r="FLC363" s="120"/>
      <c r="FLD363" s="120"/>
      <c r="FLE363" s="120"/>
      <c r="FLF363" s="120"/>
      <c r="FLG363" s="120"/>
      <c r="FLH363" s="120"/>
      <c r="FLI363" s="120"/>
      <c r="FLJ363" s="120"/>
      <c r="FLK363" s="120"/>
      <c r="FLL363" s="120"/>
      <c r="FLM363" s="120"/>
      <c r="FLN363" s="120"/>
      <c r="FLO363" s="120"/>
      <c r="FLP363" s="120"/>
      <c r="FLQ363" s="120"/>
      <c r="FLR363" s="120"/>
      <c r="FLS363" s="120"/>
      <c r="FLT363" s="120"/>
      <c r="FLU363" s="120"/>
      <c r="FLV363" s="120"/>
      <c r="FLW363" s="120"/>
      <c r="FLX363" s="120"/>
      <c r="FLY363" s="120"/>
      <c r="FLZ363" s="120"/>
      <c r="FMA363" s="120"/>
      <c r="FMB363" s="120"/>
      <c r="FMC363" s="120"/>
      <c r="FMD363" s="120"/>
      <c r="FME363" s="120"/>
      <c r="FMF363" s="120"/>
      <c r="FMG363" s="120"/>
      <c r="FMH363" s="120"/>
      <c r="FMI363" s="120"/>
      <c r="FMJ363" s="120"/>
      <c r="FMK363" s="120"/>
      <c r="FML363" s="120"/>
      <c r="FMM363" s="120"/>
      <c r="FMN363" s="120"/>
      <c r="FMO363" s="120"/>
      <c r="FMP363" s="120"/>
      <c r="FMQ363" s="120"/>
      <c r="FMR363" s="120"/>
      <c r="FMS363" s="120"/>
      <c r="FMT363" s="120"/>
      <c r="FMU363" s="120"/>
      <c r="FMV363" s="120"/>
      <c r="FMW363" s="120"/>
      <c r="FMX363" s="120"/>
      <c r="FMY363" s="120"/>
      <c r="FMZ363" s="120"/>
      <c r="FNA363" s="120"/>
      <c r="FNB363" s="120"/>
      <c r="FNC363" s="120"/>
      <c r="FND363" s="120"/>
      <c r="FNE363" s="120"/>
      <c r="FNF363" s="120"/>
      <c r="FNG363" s="120"/>
      <c r="FNH363" s="120"/>
      <c r="FNI363" s="120"/>
      <c r="FNJ363" s="120"/>
      <c r="FNK363" s="120"/>
      <c r="FNL363" s="120"/>
      <c r="FNM363" s="120"/>
      <c r="FNN363" s="120"/>
      <c r="FNO363" s="120"/>
      <c r="FNP363" s="120"/>
      <c r="FNQ363" s="120"/>
      <c r="FNR363" s="120"/>
      <c r="FNS363" s="120"/>
      <c r="FNT363" s="120"/>
      <c r="FNU363" s="120"/>
      <c r="FNV363" s="120"/>
      <c r="FNW363" s="120"/>
      <c r="FNX363" s="120"/>
      <c r="FNY363" s="120"/>
      <c r="FNZ363" s="120"/>
      <c r="FOA363" s="120"/>
      <c r="FOB363" s="120"/>
      <c r="FOC363" s="120"/>
      <c r="FOD363" s="120"/>
      <c r="FOE363" s="120"/>
      <c r="FOF363" s="120"/>
      <c r="FOG363" s="120"/>
      <c r="FOH363" s="120"/>
      <c r="FOI363" s="120"/>
      <c r="FOJ363" s="120"/>
      <c r="FOK363" s="120"/>
      <c r="FOL363" s="120"/>
      <c r="FOM363" s="120"/>
      <c r="FON363" s="120"/>
      <c r="FOO363" s="120"/>
      <c r="FOP363" s="120"/>
      <c r="FOQ363" s="120"/>
      <c r="FOR363" s="120"/>
      <c r="FOS363" s="120"/>
      <c r="FOT363" s="120"/>
      <c r="FOU363" s="120"/>
      <c r="FOV363" s="120"/>
      <c r="FOW363" s="120"/>
      <c r="FOX363" s="120"/>
      <c r="FOY363" s="120"/>
      <c r="FOZ363" s="120"/>
      <c r="FPA363" s="120"/>
      <c r="FPB363" s="120"/>
      <c r="FPC363" s="120"/>
      <c r="FPD363" s="120"/>
      <c r="FPE363" s="120"/>
      <c r="FPF363" s="120"/>
      <c r="FPG363" s="120"/>
      <c r="FPH363" s="120"/>
      <c r="FPI363" s="120"/>
      <c r="FPJ363" s="120"/>
      <c r="FPK363" s="120"/>
      <c r="FPL363" s="120"/>
      <c r="FPM363" s="120"/>
      <c r="FPN363" s="120"/>
      <c r="FPO363" s="120"/>
      <c r="FPP363" s="120"/>
      <c r="FPQ363" s="120"/>
      <c r="FPR363" s="120"/>
      <c r="FPS363" s="120"/>
      <c r="FPT363" s="120"/>
      <c r="FPU363" s="120"/>
      <c r="FPV363" s="120"/>
      <c r="FPW363" s="120"/>
      <c r="FPX363" s="120"/>
      <c r="FPY363" s="120"/>
      <c r="FPZ363" s="120"/>
      <c r="FQA363" s="120"/>
      <c r="FQB363" s="120"/>
      <c r="FQC363" s="120"/>
      <c r="FQD363" s="120"/>
      <c r="FQE363" s="120"/>
      <c r="FQF363" s="120"/>
      <c r="FQG363" s="120"/>
      <c r="FQH363" s="120"/>
      <c r="FQI363" s="120"/>
      <c r="FQJ363" s="120"/>
      <c r="FQK363" s="120"/>
      <c r="FQL363" s="120"/>
      <c r="FQM363" s="120"/>
      <c r="FQN363" s="120"/>
      <c r="FQO363" s="120"/>
      <c r="FQP363" s="120"/>
      <c r="FQQ363" s="120"/>
      <c r="FQR363" s="120"/>
      <c r="FQS363" s="120"/>
      <c r="FQT363" s="120"/>
      <c r="FQU363" s="120"/>
      <c r="FQV363" s="120"/>
      <c r="FQW363" s="120"/>
      <c r="FQX363" s="120"/>
      <c r="FQY363" s="120"/>
      <c r="FQZ363" s="120"/>
      <c r="FRA363" s="120"/>
      <c r="FRB363" s="120"/>
      <c r="FRC363" s="120"/>
      <c r="FRD363" s="120"/>
      <c r="FRE363" s="120"/>
      <c r="FRF363" s="120"/>
      <c r="FRG363" s="120"/>
      <c r="FRH363" s="120"/>
      <c r="FRI363" s="120"/>
      <c r="FRJ363" s="120"/>
      <c r="FRK363" s="120"/>
      <c r="FRL363" s="120"/>
      <c r="FRM363" s="120"/>
      <c r="FRN363" s="120"/>
      <c r="FRO363" s="120"/>
      <c r="FRP363" s="120"/>
      <c r="FRQ363" s="120"/>
      <c r="FRR363" s="120"/>
      <c r="FRS363" s="120"/>
      <c r="FRT363" s="120"/>
      <c r="FRU363" s="120"/>
      <c r="FRV363" s="120"/>
      <c r="FRW363" s="120"/>
      <c r="FRX363" s="120"/>
      <c r="FRY363" s="120"/>
      <c r="FRZ363" s="120"/>
      <c r="FSA363" s="120"/>
      <c r="FSB363" s="120"/>
      <c r="FSC363" s="120"/>
      <c r="FSD363" s="120"/>
      <c r="FSE363" s="120"/>
      <c r="FSF363" s="120"/>
      <c r="FSG363" s="120"/>
      <c r="FSH363" s="120"/>
      <c r="FSI363" s="120"/>
      <c r="FSJ363" s="120"/>
      <c r="FSK363" s="120"/>
      <c r="FSL363" s="120"/>
      <c r="FSM363" s="120"/>
      <c r="FSN363" s="120"/>
      <c r="FSO363" s="120"/>
      <c r="FSP363" s="120"/>
      <c r="FSQ363" s="120"/>
      <c r="FSR363" s="120"/>
      <c r="FSS363" s="120"/>
      <c r="FST363" s="120"/>
      <c r="FSU363" s="120"/>
      <c r="FSV363" s="120"/>
      <c r="FSW363" s="120"/>
      <c r="FSX363" s="120"/>
      <c r="FSY363" s="120"/>
      <c r="FSZ363" s="120"/>
      <c r="FTA363" s="120"/>
      <c r="FTB363" s="120"/>
      <c r="FTC363" s="120"/>
      <c r="FTD363" s="120"/>
      <c r="FTE363" s="120"/>
      <c r="FTF363" s="120"/>
      <c r="FTG363" s="120"/>
      <c r="FTH363" s="120"/>
      <c r="FTI363" s="120"/>
      <c r="FTJ363" s="120"/>
      <c r="FTK363" s="120"/>
      <c r="FTL363" s="120"/>
      <c r="FTM363" s="120"/>
      <c r="FTN363" s="120"/>
      <c r="FTO363" s="120"/>
      <c r="FTP363" s="120"/>
      <c r="FTQ363" s="120"/>
      <c r="FTR363" s="120"/>
      <c r="FTS363" s="120"/>
      <c r="FTT363" s="120"/>
      <c r="FTU363" s="120"/>
      <c r="FTV363" s="120"/>
      <c r="FTW363" s="120"/>
      <c r="FTX363" s="120"/>
      <c r="FTY363" s="120"/>
      <c r="FTZ363" s="120"/>
      <c r="FUA363" s="120"/>
      <c r="FUB363" s="120"/>
      <c r="FUC363" s="120"/>
      <c r="FUD363" s="120"/>
      <c r="FUE363" s="120"/>
      <c r="FUF363" s="120"/>
      <c r="FUG363" s="120"/>
      <c r="FUH363" s="120"/>
      <c r="FUI363" s="120"/>
      <c r="FUJ363" s="120"/>
      <c r="FUK363" s="120"/>
      <c r="FUL363" s="120"/>
      <c r="FUM363" s="120"/>
      <c r="FUN363" s="120"/>
      <c r="FUO363" s="120"/>
      <c r="FUP363" s="120"/>
      <c r="FUQ363" s="120"/>
      <c r="FUR363" s="120"/>
      <c r="FUS363" s="120"/>
      <c r="FUT363" s="120"/>
      <c r="FUU363" s="120"/>
      <c r="FUV363" s="120"/>
      <c r="FUW363" s="120"/>
      <c r="FUX363" s="120"/>
      <c r="FUY363" s="120"/>
      <c r="FUZ363" s="120"/>
      <c r="FVA363" s="120"/>
      <c r="FVB363" s="120"/>
      <c r="FVC363" s="120"/>
      <c r="FVD363" s="120"/>
      <c r="FVE363" s="120"/>
      <c r="FVF363" s="120"/>
      <c r="FVG363" s="120"/>
      <c r="FVH363" s="120"/>
      <c r="FVI363" s="120"/>
      <c r="FVJ363" s="120"/>
      <c r="FVK363" s="120"/>
      <c r="FVL363" s="120"/>
      <c r="FVM363" s="120"/>
      <c r="FVN363" s="120"/>
      <c r="FVO363" s="120"/>
      <c r="FVP363" s="120"/>
      <c r="FVQ363" s="120"/>
      <c r="FVR363" s="120"/>
      <c r="FVS363" s="120"/>
      <c r="FVT363" s="120"/>
      <c r="FVU363" s="120"/>
      <c r="FVV363" s="120"/>
      <c r="FVW363" s="120"/>
      <c r="FVX363" s="120"/>
      <c r="FVY363" s="120"/>
      <c r="FVZ363" s="120"/>
      <c r="FWA363" s="120"/>
      <c r="FWB363" s="120"/>
      <c r="FWC363" s="120"/>
      <c r="FWD363" s="120"/>
      <c r="FWE363" s="120"/>
      <c r="FWF363" s="120"/>
      <c r="FWG363" s="120"/>
      <c r="FWH363" s="120"/>
      <c r="FWI363" s="120"/>
      <c r="FWJ363" s="120"/>
      <c r="FWK363" s="120"/>
      <c r="FWL363" s="120"/>
      <c r="FWM363" s="120"/>
      <c r="FWN363" s="120"/>
      <c r="FWO363" s="120"/>
      <c r="FWP363" s="120"/>
      <c r="FWQ363" s="120"/>
      <c r="FWR363" s="120"/>
      <c r="FWS363" s="120"/>
      <c r="FWT363" s="120"/>
      <c r="FWU363" s="120"/>
      <c r="FWV363" s="120"/>
      <c r="FWW363" s="120"/>
      <c r="FWX363" s="120"/>
      <c r="FWY363" s="120"/>
      <c r="FWZ363" s="120"/>
      <c r="FXA363" s="120"/>
      <c r="FXB363" s="120"/>
      <c r="FXC363" s="120"/>
      <c r="FXD363" s="120"/>
      <c r="FXE363" s="120"/>
      <c r="FXF363" s="120"/>
      <c r="FXG363" s="120"/>
      <c r="FXH363" s="120"/>
      <c r="FXI363" s="120"/>
      <c r="FXJ363" s="120"/>
      <c r="FXK363" s="120"/>
      <c r="FXL363" s="120"/>
      <c r="FXM363" s="120"/>
      <c r="FXN363" s="120"/>
      <c r="FXO363" s="120"/>
      <c r="FXP363" s="120"/>
      <c r="FXQ363" s="120"/>
      <c r="FXR363" s="120"/>
      <c r="FXS363" s="120"/>
      <c r="FXT363" s="120"/>
      <c r="FXU363" s="120"/>
      <c r="FXV363" s="120"/>
      <c r="FXW363" s="120"/>
      <c r="FXX363" s="120"/>
      <c r="FXY363" s="120"/>
      <c r="FXZ363" s="120"/>
      <c r="FYA363" s="120"/>
      <c r="FYB363" s="120"/>
      <c r="FYC363" s="120"/>
      <c r="FYD363" s="120"/>
      <c r="FYE363" s="120"/>
      <c r="FYF363" s="120"/>
      <c r="FYG363" s="120"/>
      <c r="FYH363" s="120"/>
      <c r="FYI363" s="120"/>
      <c r="FYJ363" s="120"/>
      <c r="FYK363" s="120"/>
      <c r="FYL363" s="120"/>
      <c r="FYM363" s="120"/>
      <c r="FYN363" s="120"/>
      <c r="FYO363" s="120"/>
      <c r="FYP363" s="120"/>
      <c r="FYQ363" s="120"/>
      <c r="FYR363" s="120"/>
      <c r="FYS363" s="120"/>
      <c r="FYT363" s="120"/>
      <c r="FYU363" s="120"/>
      <c r="FYV363" s="120"/>
      <c r="FYW363" s="120"/>
      <c r="FYX363" s="120"/>
      <c r="FYY363" s="120"/>
      <c r="FYZ363" s="120"/>
      <c r="FZA363" s="120"/>
      <c r="FZB363" s="120"/>
      <c r="FZC363" s="120"/>
      <c r="FZD363" s="120"/>
      <c r="FZE363" s="120"/>
      <c r="FZF363" s="120"/>
      <c r="FZG363" s="120"/>
      <c r="FZH363" s="120"/>
      <c r="FZI363" s="120"/>
      <c r="FZJ363" s="120"/>
      <c r="FZK363" s="120"/>
      <c r="FZL363" s="120"/>
      <c r="FZM363" s="120"/>
      <c r="FZN363" s="120"/>
      <c r="FZO363" s="120"/>
      <c r="FZP363" s="120"/>
      <c r="FZQ363" s="120"/>
      <c r="FZR363" s="120"/>
      <c r="FZS363" s="120"/>
      <c r="FZT363" s="120"/>
      <c r="FZU363" s="120"/>
      <c r="FZV363" s="120"/>
      <c r="FZW363" s="120"/>
      <c r="FZX363" s="120"/>
      <c r="FZY363" s="120"/>
      <c r="FZZ363" s="120"/>
      <c r="GAA363" s="120"/>
      <c r="GAB363" s="120"/>
      <c r="GAC363" s="120"/>
      <c r="GAD363" s="120"/>
      <c r="GAE363" s="120"/>
      <c r="GAF363" s="120"/>
      <c r="GAG363" s="120"/>
      <c r="GAH363" s="120"/>
      <c r="GAI363" s="120"/>
      <c r="GAJ363" s="120"/>
      <c r="GAK363" s="120"/>
      <c r="GAL363" s="120"/>
      <c r="GAM363" s="120"/>
      <c r="GAN363" s="120"/>
      <c r="GAO363" s="120"/>
      <c r="GAP363" s="120"/>
      <c r="GAQ363" s="120"/>
      <c r="GAR363" s="120"/>
      <c r="GAS363" s="120"/>
      <c r="GAT363" s="120"/>
      <c r="GAU363" s="120"/>
      <c r="GAV363" s="120"/>
      <c r="GAW363" s="120"/>
      <c r="GAX363" s="120"/>
      <c r="GAY363" s="120"/>
      <c r="GAZ363" s="120"/>
      <c r="GBA363" s="120"/>
      <c r="GBB363" s="120"/>
      <c r="GBC363" s="120"/>
      <c r="GBD363" s="120"/>
      <c r="GBE363" s="120"/>
      <c r="GBF363" s="120"/>
      <c r="GBG363" s="120"/>
      <c r="GBH363" s="120"/>
      <c r="GBI363" s="120"/>
      <c r="GBJ363" s="120"/>
      <c r="GBK363" s="120"/>
      <c r="GBL363" s="120"/>
      <c r="GBM363" s="120"/>
      <c r="GBN363" s="120"/>
      <c r="GBO363" s="120"/>
      <c r="GBP363" s="120"/>
      <c r="GBQ363" s="120"/>
      <c r="GBR363" s="120"/>
      <c r="GBS363" s="120"/>
      <c r="GBT363" s="120"/>
      <c r="GBU363" s="120"/>
      <c r="GBV363" s="120"/>
      <c r="GBW363" s="120"/>
      <c r="GBX363" s="120"/>
      <c r="GBY363" s="120"/>
      <c r="GBZ363" s="120"/>
      <c r="GCA363" s="120"/>
      <c r="GCB363" s="120"/>
      <c r="GCC363" s="120"/>
      <c r="GCD363" s="120"/>
      <c r="GCE363" s="120"/>
      <c r="GCF363" s="120"/>
      <c r="GCG363" s="120"/>
      <c r="GCH363" s="120"/>
      <c r="GCI363" s="120"/>
      <c r="GCJ363" s="120"/>
      <c r="GCK363" s="120"/>
      <c r="GCL363" s="120"/>
      <c r="GCM363" s="120"/>
      <c r="GCN363" s="120"/>
      <c r="GCO363" s="120"/>
      <c r="GCP363" s="120"/>
      <c r="GCQ363" s="120"/>
      <c r="GCR363" s="120"/>
      <c r="GCS363" s="120"/>
      <c r="GCT363" s="120"/>
      <c r="GCU363" s="120"/>
      <c r="GCV363" s="120"/>
      <c r="GCW363" s="120"/>
      <c r="GCX363" s="120"/>
      <c r="GCY363" s="120"/>
      <c r="GCZ363" s="120"/>
      <c r="GDA363" s="120"/>
      <c r="GDB363" s="120"/>
      <c r="GDC363" s="120"/>
      <c r="GDD363" s="120"/>
      <c r="GDE363" s="120"/>
      <c r="GDF363" s="120"/>
      <c r="GDG363" s="120"/>
      <c r="GDH363" s="120"/>
      <c r="GDI363" s="120"/>
      <c r="GDJ363" s="120"/>
      <c r="GDK363" s="120"/>
      <c r="GDL363" s="120"/>
      <c r="GDM363" s="120"/>
      <c r="GDN363" s="120"/>
      <c r="GDO363" s="120"/>
      <c r="GDP363" s="120"/>
      <c r="GDQ363" s="120"/>
      <c r="GDR363" s="120"/>
      <c r="GDS363" s="120"/>
      <c r="GDT363" s="120"/>
      <c r="GDU363" s="120"/>
      <c r="GDV363" s="120"/>
      <c r="GDW363" s="120"/>
      <c r="GDX363" s="120"/>
      <c r="GDY363" s="120"/>
      <c r="GDZ363" s="120"/>
      <c r="GEA363" s="120"/>
      <c r="GEB363" s="120"/>
      <c r="GEC363" s="120"/>
      <c r="GED363" s="120"/>
      <c r="GEE363" s="120"/>
      <c r="GEF363" s="120"/>
      <c r="GEG363" s="120"/>
      <c r="GEH363" s="120"/>
      <c r="GEI363" s="120"/>
      <c r="GEJ363" s="120"/>
      <c r="GEK363" s="120"/>
      <c r="GEL363" s="120"/>
      <c r="GEM363" s="120"/>
      <c r="GEN363" s="120"/>
      <c r="GEO363" s="120"/>
      <c r="GEP363" s="120"/>
      <c r="GEQ363" s="120"/>
      <c r="GER363" s="120"/>
      <c r="GES363" s="120"/>
      <c r="GET363" s="120"/>
      <c r="GEU363" s="120"/>
      <c r="GEV363" s="120"/>
      <c r="GEW363" s="120"/>
      <c r="GEX363" s="120"/>
      <c r="GEY363" s="120"/>
      <c r="GEZ363" s="120"/>
      <c r="GFA363" s="120"/>
      <c r="GFB363" s="120"/>
      <c r="GFC363" s="120"/>
      <c r="GFD363" s="120"/>
      <c r="GFE363" s="120"/>
      <c r="GFF363" s="120"/>
      <c r="GFG363" s="120"/>
      <c r="GFH363" s="120"/>
      <c r="GFI363" s="120"/>
      <c r="GFJ363" s="120"/>
      <c r="GFK363" s="120"/>
      <c r="GFL363" s="120"/>
      <c r="GFM363" s="120"/>
      <c r="GFN363" s="120"/>
      <c r="GFO363" s="120"/>
      <c r="GFP363" s="120"/>
      <c r="GFQ363" s="120"/>
      <c r="GFR363" s="120"/>
      <c r="GFS363" s="120"/>
      <c r="GFT363" s="120"/>
      <c r="GFU363" s="120"/>
      <c r="GFV363" s="120"/>
      <c r="GFW363" s="120"/>
      <c r="GFX363" s="120"/>
      <c r="GFY363" s="120"/>
      <c r="GFZ363" s="120"/>
      <c r="GGA363" s="120"/>
      <c r="GGB363" s="120"/>
      <c r="GGC363" s="120"/>
      <c r="GGD363" s="120"/>
      <c r="GGE363" s="120"/>
      <c r="GGF363" s="120"/>
      <c r="GGG363" s="120"/>
      <c r="GGH363" s="120"/>
      <c r="GGI363" s="120"/>
      <c r="GGJ363" s="120"/>
      <c r="GGK363" s="120"/>
      <c r="GGL363" s="120"/>
      <c r="GGM363" s="120"/>
      <c r="GGN363" s="120"/>
      <c r="GGO363" s="120"/>
      <c r="GGP363" s="120"/>
      <c r="GGQ363" s="120"/>
      <c r="GGR363" s="120"/>
      <c r="GGS363" s="120"/>
      <c r="GGT363" s="120"/>
      <c r="GGU363" s="120"/>
      <c r="GGV363" s="120"/>
      <c r="GGW363" s="120"/>
      <c r="GGX363" s="120"/>
      <c r="GGY363" s="120"/>
      <c r="GGZ363" s="120"/>
      <c r="GHA363" s="120"/>
      <c r="GHB363" s="120"/>
      <c r="GHC363" s="120"/>
      <c r="GHD363" s="120"/>
      <c r="GHE363" s="120"/>
      <c r="GHF363" s="120"/>
      <c r="GHG363" s="120"/>
      <c r="GHH363" s="120"/>
      <c r="GHI363" s="120"/>
      <c r="GHJ363" s="120"/>
      <c r="GHK363" s="120"/>
      <c r="GHL363" s="120"/>
      <c r="GHM363" s="120"/>
      <c r="GHN363" s="120"/>
      <c r="GHO363" s="120"/>
      <c r="GHP363" s="120"/>
      <c r="GHQ363" s="120"/>
      <c r="GHR363" s="120"/>
      <c r="GHS363" s="120"/>
      <c r="GHT363" s="120"/>
      <c r="GHU363" s="120"/>
      <c r="GHV363" s="120"/>
      <c r="GHW363" s="120"/>
      <c r="GHX363" s="120"/>
      <c r="GHY363" s="120"/>
      <c r="GHZ363" s="120"/>
      <c r="GIA363" s="120"/>
      <c r="GIB363" s="120"/>
      <c r="GIC363" s="120"/>
      <c r="GID363" s="120"/>
      <c r="GIE363" s="120"/>
      <c r="GIF363" s="120"/>
      <c r="GIG363" s="120"/>
      <c r="GIH363" s="120"/>
      <c r="GII363" s="120"/>
      <c r="GIJ363" s="120"/>
      <c r="GIK363" s="120"/>
      <c r="GIL363" s="120"/>
      <c r="GIM363" s="120"/>
      <c r="GIN363" s="120"/>
      <c r="GIO363" s="120"/>
      <c r="GIP363" s="120"/>
      <c r="GIQ363" s="120"/>
      <c r="GIR363" s="120"/>
      <c r="GIS363" s="120"/>
      <c r="GIT363" s="120"/>
      <c r="GIU363" s="120"/>
      <c r="GIV363" s="120"/>
      <c r="GIW363" s="120"/>
      <c r="GIX363" s="120"/>
      <c r="GIY363" s="120"/>
      <c r="GIZ363" s="120"/>
      <c r="GJA363" s="120"/>
      <c r="GJB363" s="120"/>
      <c r="GJC363" s="120"/>
      <c r="GJD363" s="120"/>
      <c r="GJE363" s="120"/>
      <c r="GJF363" s="120"/>
      <c r="GJG363" s="120"/>
      <c r="GJH363" s="120"/>
      <c r="GJI363" s="120"/>
      <c r="GJJ363" s="120"/>
      <c r="GJK363" s="120"/>
      <c r="GJL363" s="120"/>
      <c r="GJM363" s="120"/>
      <c r="GJN363" s="120"/>
      <c r="GJO363" s="120"/>
      <c r="GJP363" s="120"/>
      <c r="GJQ363" s="120"/>
      <c r="GJR363" s="120"/>
      <c r="GJS363" s="120"/>
      <c r="GJT363" s="120"/>
      <c r="GJU363" s="120"/>
      <c r="GJV363" s="120"/>
      <c r="GJW363" s="120"/>
      <c r="GJX363" s="120"/>
      <c r="GJY363" s="120"/>
      <c r="GJZ363" s="120"/>
      <c r="GKA363" s="120"/>
      <c r="GKB363" s="120"/>
      <c r="GKC363" s="120"/>
      <c r="GKD363" s="120"/>
      <c r="GKE363" s="120"/>
      <c r="GKF363" s="120"/>
      <c r="GKG363" s="120"/>
      <c r="GKH363" s="120"/>
      <c r="GKI363" s="120"/>
      <c r="GKJ363" s="120"/>
      <c r="GKK363" s="120"/>
      <c r="GKL363" s="120"/>
      <c r="GKM363" s="120"/>
      <c r="GKN363" s="120"/>
      <c r="GKO363" s="120"/>
      <c r="GKP363" s="120"/>
      <c r="GKQ363" s="120"/>
      <c r="GKR363" s="120"/>
      <c r="GKS363" s="120"/>
      <c r="GKT363" s="120"/>
      <c r="GKU363" s="120"/>
      <c r="GKV363" s="120"/>
      <c r="GKW363" s="120"/>
      <c r="GKX363" s="120"/>
      <c r="GKY363" s="120"/>
      <c r="GKZ363" s="120"/>
      <c r="GLA363" s="120"/>
      <c r="GLB363" s="120"/>
      <c r="GLC363" s="120"/>
      <c r="GLD363" s="120"/>
      <c r="GLE363" s="120"/>
      <c r="GLF363" s="120"/>
      <c r="GLG363" s="120"/>
      <c r="GLH363" s="120"/>
      <c r="GLI363" s="120"/>
      <c r="GLJ363" s="120"/>
      <c r="GLK363" s="120"/>
      <c r="GLL363" s="120"/>
      <c r="GLM363" s="120"/>
      <c r="GLN363" s="120"/>
      <c r="GLO363" s="120"/>
      <c r="GLP363" s="120"/>
      <c r="GLQ363" s="120"/>
      <c r="GLR363" s="120"/>
      <c r="GLS363" s="120"/>
      <c r="GLT363" s="120"/>
      <c r="GLU363" s="120"/>
      <c r="GLV363" s="120"/>
      <c r="GLW363" s="120"/>
      <c r="GLX363" s="120"/>
      <c r="GLY363" s="120"/>
      <c r="GLZ363" s="120"/>
      <c r="GMA363" s="120"/>
      <c r="GMB363" s="120"/>
      <c r="GMC363" s="120"/>
      <c r="GMD363" s="120"/>
      <c r="GME363" s="120"/>
      <c r="GMF363" s="120"/>
      <c r="GMG363" s="120"/>
      <c r="GMH363" s="120"/>
      <c r="GMI363" s="120"/>
      <c r="GMJ363" s="120"/>
      <c r="GMK363" s="120"/>
      <c r="GML363" s="120"/>
      <c r="GMM363" s="120"/>
      <c r="GMN363" s="120"/>
      <c r="GMO363" s="120"/>
      <c r="GMP363" s="120"/>
      <c r="GMQ363" s="120"/>
      <c r="GMR363" s="120"/>
      <c r="GMS363" s="120"/>
      <c r="GMT363" s="120"/>
      <c r="GMU363" s="120"/>
      <c r="GMV363" s="120"/>
      <c r="GMW363" s="120"/>
      <c r="GMX363" s="120"/>
      <c r="GMY363" s="120"/>
      <c r="GMZ363" s="120"/>
      <c r="GNA363" s="120"/>
      <c r="GNB363" s="120"/>
      <c r="GNC363" s="120"/>
      <c r="GND363" s="120"/>
      <c r="GNE363" s="120"/>
      <c r="GNF363" s="120"/>
      <c r="GNG363" s="120"/>
      <c r="GNH363" s="120"/>
      <c r="GNI363" s="120"/>
      <c r="GNJ363" s="120"/>
      <c r="GNK363" s="120"/>
      <c r="GNL363" s="120"/>
      <c r="GNM363" s="120"/>
      <c r="GNN363" s="120"/>
      <c r="GNO363" s="120"/>
      <c r="GNP363" s="120"/>
      <c r="GNQ363" s="120"/>
      <c r="GNR363" s="120"/>
      <c r="GNS363" s="120"/>
      <c r="GNT363" s="120"/>
      <c r="GNU363" s="120"/>
      <c r="GNV363" s="120"/>
      <c r="GNW363" s="120"/>
      <c r="GNX363" s="120"/>
      <c r="GNY363" s="120"/>
      <c r="GNZ363" s="120"/>
      <c r="GOA363" s="120"/>
      <c r="GOB363" s="120"/>
      <c r="GOC363" s="120"/>
      <c r="GOD363" s="120"/>
      <c r="GOE363" s="120"/>
      <c r="GOF363" s="120"/>
      <c r="GOG363" s="120"/>
      <c r="GOH363" s="120"/>
      <c r="GOI363" s="120"/>
      <c r="GOJ363" s="120"/>
      <c r="GOK363" s="120"/>
      <c r="GOL363" s="120"/>
      <c r="GOM363" s="120"/>
      <c r="GON363" s="120"/>
      <c r="GOO363" s="120"/>
      <c r="GOP363" s="120"/>
      <c r="GOQ363" s="120"/>
      <c r="GOR363" s="120"/>
      <c r="GOS363" s="120"/>
      <c r="GOT363" s="120"/>
      <c r="GOU363" s="120"/>
      <c r="GOV363" s="120"/>
      <c r="GOW363" s="120"/>
      <c r="GOX363" s="120"/>
      <c r="GOY363" s="120"/>
      <c r="GOZ363" s="120"/>
      <c r="GPA363" s="120"/>
      <c r="GPB363" s="120"/>
      <c r="GPC363" s="120"/>
      <c r="GPD363" s="120"/>
      <c r="GPE363" s="120"/>
      <c r="GPF363" s="120"/>
      <c r="GPG363" s="120"/>
      <c r="GPH363" s="120"/>
      <c r="GPI363" s="120"/>
      <c r="GPJ363" s="120"/>
      <c r="GPK363" s="120"/>
      <c r="GPL363" s="120"/>
      <c r="GPM363" s="120"/>
      <c r="GPN363" s="120"/>
      <c r="GPO363" s="120"/>
      <c r="GPP363" s="120"/>
      <c r="GPQ363" s="120"/>
      <c r="GPR363" s="120"/>
      <c r="GPS363" s="120"/>
      <c r="GPT363" s="120"/>
      <c r="GPU363" s="120"/>
      <c r="GPV363" s="120"/>
      <c r="GPW363" s="120"/>
      <c r="GPX363" s="120"/>
      <c r="GPY363" s="120"/>
      <c r="GPZ363" s="120"/>
      <c r="GQA363" s="120"/>
      <c r="GQB363" s="120"/>
      <c r="GQC363" s="120"/>
      <c r="GQD363" s="120"/>
      <c r="GQE363" s="120"/>
      <c r="GQF363" s="120"/>
      <c r="GQG363" s="120"/>
      <c r="GQH363" s="120"/>
      <c r="GQI363" s="120"/>
      <c r="GQJ363" s="120"/>
      <c r="GQK363" s="120"/>
      <c r="GQL363" s="120"/>
      <c r="GQM363" s="120"/>
      <c r="GQN363" s="120"/>
      <c r="GQO363" s="120"/>
      <c r="GQP363" s="120"/>
      <c r="GQQ363" s="120"/>
      <c r="GQR363" s="120"/>
      <c r="GQS363" s="120"/>
      <c r="GQT363" s="120"/>
      <c r="GQU363" s="120"/>
      <c r="GQV363" s="120"/>
      <c r="GQW363" s="120"/>
      <c r="GQX363" s="120"/>
      <c r="GQY363" s="120"/>
      <c r="GQZ363" s="120"/>
      <c r="GRA363" s="120"/>
      <c r="GRB363" s="120"/>
      <c r="GRC363" s="120"/>
      <c r="GRD363" s="120"/>
      <c r="GRE363" s="120"/>
      <c r="GRF363" s="120"/>
      <c r="GRG363" s="120"/>
      <c r="GRH363" s="120"/>
      <c r="GRI363" s="120"/>
      <c r="GRJ363" s="120"/>
      <c r="GRK363" s="120"/>
      <c r="GRL363" s="120"/>
      <c r="GRM363" s="120"/>
      <c r="GRN363" s="120"/>
      <c r="GRO363" s="120"/>
      <c r="GRP363" s="120"/>
      <c r="GRQ363" s="120"/>
      <c r="GRR363" s="120"/>
      <c r="GRS363" s="120"/>
      <c r="GRT363" s="120"/>
      <c r="GRU363" s="120"/>
      <c r="GRV363" s="120"/>
      <c r="GRW363" s="120"/>
      <c r="GRX363" s="120"/>
      <c r="GRY363" s="120"/>
      <c r="GRZ363" s="120"/>
      <c r="GSA363" s="120"/>
      <c r="GSB363" s="120"/>
      <c r="GSC363" s="120"/>
      <c r="GSD363" s="120"/>
      <c r="GSE363" s="120"/>
      <c r="GSF363" s="120"/>
      <c r="GSG363" s="120"/>
      <c r="GSH363" s="120"/>
      <c r="GSI363" s="120"/>
      <c r="GSJ363" s="120"/>
      <c r="GSK363" s="120"/>
      <c r="GSL363" s="120"/>
      <c r="GSM363" s="120"/>
      <c r="GSN363" s="120"/>
      <c r="GSO363" s="120"/>
      <c r="GSP363" s="120"/>
      <c r="GSQ363" s="120"/>
      <c r="GSR363" s="120"/>
      <c r="GSS363" s="120"/>
      <c r="GST363" s="120"/>
      <c r="GSU363" s="120"/>
      <c r="GSV363" s="120"/>
      <c r="GSW363" s="120"/>
      <c r="GSX363" s="120"/>
      <c r="GSY363" s="120"/>
      <c r="GSZ363" s="120"/>
      <c r="GTA363" s="120"/>
      <c r="GTB363" s="120"/>
      <c r="GTC363" s="120"/>
      <c r="GTD363" s="120"/>
      <c r="GTE363" s="120"/>
      <c r="GTF363" s="120"/>
      <c r="GTG363" s="120"/>
      <c r="GTH363" s="120"/>
      <c r="GTI363" s="120"/>
      <c r="GTJ363" s="120"/>
      <c r="GTK363" s="120"/>
      <c r="GTL363" s="120"/>
      <c r="GTM363" s="120"/>
      <c r="GTN363" s="120"/>
      <c r="GTO363" s="120"/>
      <c r="GTP363" s="120"/>
      <c r="GTQ363" s="120"/>
      <c r="GTR363" s="120"/>
      <c r="GTS363" s="120"/>
      <c r="GTT363" s="120"/>
      <c r="GTU363" s="120"/>
      <c r="GTV363" s="120"/>
      <c r="GTW363" s="120"/>
      <c r="GTX363" s="120"/>
      <c r="GTY363" s="120"/>
      <c r="GTZ363" s="120"/>
      <c r="GUA363" s="120"/>
      <c r="GUB363" s="120"/>
      <c r="GUC363" s="120"/>
      <c r="GUD363" s="120"/>
      <c r="GUE363" s="120"/>
      <c r="GUF363" s="120"/>
      <c r="GUG363" s="120"/>
      <c r="GUH363" s="120"/>
      <c r="GUI363" s="120"/>
      <c r="GUJ363" s="120"/>
      <c r="GUK363" s="120"/>
      <c r="GUL363" s="120"/>
      <c r="GUM363" s="120"/>
      <c r="GUN363" s="120"/>
      <c r="GUO363" s="120"/>
      <c r="GUP363" s="120"/>
      <c r="GUQ363" s="120"/>
      <c r="GUR363" s="120"/>
      <c r="GUS363" s="120"/>
      <c r="GUT363" s="120"/>
      <c r="GUU363" s="120"/>
      <c r="GUV363" s="120"/>
      <c r="GUW363" s="120"/>
      <c r="GUX363" s="120"/>
      <c r="GUY363" s="120"/>
      <c r="GUZ363" s="120"/>
      <c r="GVA363" s="120"/>
      <c r="GVB363" s="120"/>
      <c r="GVC363" s="120"/>
      <c r="GVD363" s="120"/>
      <c r="GVE363" s="120"/>
      <c r="GVF363" s="120"/>
      <c r="GVG363" s="120"/>
      <c r="GVH363" s="120"/>
      <c r="GVI363" s="120"/>
      <c r="GVJ363" s="120"/>
      <c r="GVK363" s="120"/>
      <c r="GVL363" s="120"/>
      <c r="GVM363" s="120"/>
      <c r="GVN363" s="120"/>
      <c r="GVO363" s="120"/>
      <c r="GVP363" s="120"/>
      <c r="GVQ363" s="120"/>
      <c r="GVR363" s="120"/>
      <c r="GVS363" s="120"/>
      <c r="GVT363" s="120"/>
      <c r="GVU363" s="120"/>
      <c r="GVV363" s="120"/>
      <c r="GVW363" s="120"/>
      <c r="GVX363" s="120"/>
      <c r="GVY363" s="120"/>
      <c r="GVZ363" s="120"/>
      <c r="GWA363" s="120"/>
      <c r="GWB363" s="120"/>
      <c r="GWC363" s="120"/>
      <c r="GWD363" s="120"/>
      <c r="GWE363" s="120"/>
      <c r="GWF363" s="120"/>
      <c r="GWG363" s="120"/>
      <c r="GWH363" s="120"/>
      <c r="GWI363" s="120"/>
      <c r="GWJ363" s="120"/>
      <c r="GWK363" s="120"/>
      <c r="GWL363" s="120"/>
      <c r="GWM363" s="120"/>
      <c r="GWN363" s="120"/>
      <c r="GWO363" s="120"/>
      <c r="GWP363" s="120"/>
      <c r="GWQ363" s="120"/>
      <c r="GWR363" s="120"/>
      <c r="GWS363" s="120"/>
      <c r="GWT363" s="120"/>
      <c r="GWU363" s="120"/>
      <c r="GWV363" s="120"/>
      <c r="GWW363" s="120"/>
      <c r="GWX363" s="120"/>
      <c r="GWY363" s="120"/>
      <c r="GWZ363" s="120"/>
      <c r="GXA363" s="120"/>
      <c r="GXB363" s="120"/>
      <c r="GXC363" s="120"/>
      <c r="GXD363" s="120"/>
      <c r="GXE363" s="120"/>
      <c r="GXF363" s="120"/>
      <c r="GXG363" s="120"/>
      <c r="GXH363" s="120"/>
      <c r="GXI363" s="120"/>
      <c r="GXJ363" s="120"/>
      <c r="GXK363" s="120"/>
      <c r="GXL363" s="120"/>
      <c r="GXM363" s="120"/>
      <c r="GXN363" s="120"/>
      <c r="GXO363" s="120"/>
      <c r="GXP363" s="120"/>
      <c r="GXQ363" s="120"/>
      <c r="GXR363" s="120"/>
      <c r="GXS363" s="120"/>
      <c r="GXT363" s="120"/>
      <c r="GXU363" s="120"/>
      <c r="GXV363" s="120"/>
      <c r="GXW363" s="120"/>
      <c r="GXX363" s="120"/>
      <c r="GXY363" s="120"/>
      <c r="GXZ363" s="120"/>
      <c r="GYA363" s="120"/>
      <c r="GYB363" s="120"/>
      <c r="GYC363" s="120"/>
      <c r="GYD363" s="120"/>
      <c r="GYE363" s="120"/>
      <c r="GYF363" s="120"/>
      <c r="GYG363" s="120"/>
      <c r="GYH363" s="120"/>
      <c r="GYI363" s="120"/>
      <c r="GYJ363" s="120"/>
      <c r="GYK363" s="120"/>
      <c r="GYL363" s="120"/>
      <c r="GYM363" s="120"/>
      <c r="GYN363" s="120"/>
      <c r="GYO363" s="120"/>
      <c r="GYP363" s="120"/>
      <c r="GYQ363" s="120"/>
      <c r="GYR363" s="120"/>
      <c r="GYS363" s="120"/>
      <c r="GYT363" s="120"/>
      <c r="GYU363" s="120"/>
      <c r="GYV363" s="120"/>
      <c r="GYW363" s="120"/>
      <c r="GYX363" s="120"/>
      <c r="GYY363" s="120"/>
      <c r="GYZ363" s="120"/>
      <c r="GZA363" s="120"/>
      <c r="GZB363" s="120"/>
      <c r="GZC363" s="120"/>
      <c r="GZD363" s="120"/>
      <c r="GZE363" s="120"/>
      <c r="GZF363" s="120"/>
      <c r="GZG363" s="120"/>
      <c r="GZH363" s="120"/>
      <c r="GZI363" s="120"/>
      <c r="GZJ363" s="120"/>
      <c r="GZK363" s="120"/>
      <c r="GZL363" s="120"/>
      <c r="GZM363" s="120"/>
      <c r="GZN363" s="120"/>
      <c r="GZO363" s="120"/>
      <c r="GZP363" s="120"/>
      <c r="GZQ363" s="120"/>
      <c r="GZR363" s="120"/>
      <c r="GZS363" s="120"/>
      <c r="GZT363" s="120"/>
      <c r="GZU363" s="120"/>
      <c r="GZV363" s="120"/>
      <c r="GZW363" s="120"/>
      <c r="GZX363" s="120"/>
      <c r="GZY363" s="120"/>
      <c r="GZZ363" s="120"/>
      <c r="HAA363" s="120"/>
      <c r="HAB363" s="120"/>
      <c r="HAC363" s="120"/>
      <c r="HAD363" s="120"/>
      <c r="HAE363" s="120"/>
      <c r="HAF363" s="120"/>
      <c r="HAG363" s="120"/>
      <c r="HAH363" s="120"/>
      <c r="HAI363" s="120"/>
      <c r="HAJ363" s="120"/>
      <c r="HAK363" s="120"/>
      <c r="HAL363" s="120"/>
      <c r="HAM363" s="120"/>
      <c r="HAN363" s="120"/>
      <c r="HAO363" s="120"/>
      <c r="HAP363" s="120"/>
      <c r="HAQ363" s="120"/>
      <c r="HAR363" s="120"/>
      <c r="HAS363" s="120"/>
      <c r="HAT363" s="120"/>
      <c r="HAU363" s="120"/>
      <c r="HAV363" s="120"/>
      <c r="HAW363" s="120"/>
      <c r="HAX363" s="120"/>
      <c r="HAY363" s="120"/>
      <c r="HAZ363" s="120"/>
      <c r="HBA363" s="120"/>
      <c r="HBB363" s="120"/>
      <c r="HBC363" s="120"/>
      <c r="HBD363" s="120"/>
      <c r="HBE363" s="120"/>
      <c r="HBF363" s="120"/>
      <c r="HBG363" s="120"/>
      <c r="HBH363" s="120"/>
      <c r="HBI363" s="120"/>
      <c r="HBJ363" s="120"/>
      <c r="HBK363" s="120"/>
      <c r="HBL363" s="120"/>
      <c r="HBM363" s="120"/>
      <c r="HBN363" s="120"/>
      <c r="HBO363" s="120"/>
      <c r="HBP363" s="120"/>
      <c r="HBQ363" s="120"/>
      <c r="HBR363" s="120"/>
      <c r="HBS363" s="120"/>
      <c r="HBT363" s="120"/>
      <c r="HBU363" s="120"/>
      <c r="HBV363" s="120"/>
      <c r="HBW363" s="120"/>
      <c r="HBX363" s="120"/>
      <c r="HBY363" s="120"/>
      <c r="HBZ363" s="120"/>
      <c r="HCA363" s="120"/>
      <c r="HCB363" s="120"/>
      <c r="HCC363" s="120"/>
      <c r="HCD363" s="120"/>
      <c r="HCE363" s="120"/>
      <c r="HCF363" s="120"/>
      <c r="HCG363" s="120"/>
      <c r="HCH363" s="120"/>
      <c r="HCI363" s="120"/>
      <c r="HCJ363" s="120"/>
      <c r="HCK363" s="120"/>
      <c r="HCL363" s="120"/>
      <c r="HCM363" s="120"/>
      <c r="HCN363" s="120"/>
      <c r="HCO363" s="120"/>
      <c r="HCP363" s="120"/>
      <c r="HCQ363" s="120"/>
      <c r="HCR363" s="120"/>
      <c r="HCS363" s="120"/>
      <c r="HCT363" s="120"/>
      <c r="HCU363" s="120"/>
      <c r="HCV363" s="120"/>
      <c r="HCW363" s="120"/>
      <c r="HCX363" s="120"/>
      <c r="HCY363" s="120"/>
      <c r="HCZ363" s="120"/>
      <c r="HDA363" s="120"/>
      <c r="HDB363" s="120"/>
      <c r="HDC363" s="120"/>
      <c r="HDD363" s="120"/>
      <c r="HDE363" s="120"/>
      <c r="HDF363" s="120"/>
      <c r="HDG363" s="120"/>
      <c r="HDH363" s="120"/>
      <c r="HDI363" s="120"/>
      <c r="HDJ363" s="120"/>
      <c r="HDK363" s="120"/>
      <c r="HDL363" s="120"/>
      <c r="HDM363" s="120"/>
      <c r="HDN363" s="120"/>
      <c r="HDO363" s="120"/>
      <c r="HDP363" s="120"/>
      <c r="HDQ363" s="120"/>
      <c r="HDR363" s="120"/>
      <c r="HDS363" s="120"/>
      <c r="HDT363" s="120"/>
      <c r="HDU363" s="120"/>
      <c r="HDV363" s="120"/>
      <c r="HDW363" s="120"/>
      <c r="HDX363" s="120"/>
      <c r="HDY363" s="120"/>
      <c r="HDZ363" s="120"/>
      <c r="HEA363" s="120"/>
      <c r="HEB363" s="120"/>
      <c r="HEC363" s="120"/>
      <c r="HED363" s="120"/>
      <c r="HEE363" s="120"/>
      <c r="HEF363" s="120"/>
      <c r="HEG363" s="120"/>
      <c r="HEH363" s="120"/>
      <c r="HEI363" s="120"/>
      <c r="HEJ363" s="120"/>
      <c r="HEK363" s="120"/>
      <c r="HEL363" s="120"/>
      <c r="HEM363" s="120"/>
      <c r="HEN363" s="120"/>
      <c r="HEO363" s="120"/>
      <c r="HEP363" s="120"/>
      <c r="HEQ363" s="120"/>
      <c r="HER363" s="120"/>
      <c r="HES363" s="120"/>
      <c r="HET363" s="120"/>
      <c r="HEU363" s="120"/>
      <c r="HEV363" s="120"/>
      <c r="HEW363" s="120"/>
      <c r="HEX363" s="120"/>
      <c r="HEY363" s="120"/>
      <c r="HEZ363" s="120"/>
      <c r="HFA363" s="120"/>
      <c r="HFB363" s="120"/>
      <c r="HFC363" s="120"/>
      <c r="HFD363" s="120"/>
      <c r="HFE363" s="120"/>
      <c r="HFF363" s="120"/>
      <c r="HFG363" s="120"/>
      <c r="HFH363" s="120"/>
      <c r="HFI363" s="120"/>
      <c r="HFJ363" s="120"/>
      <c r="HFK363" s="120"/>
      <c r="HFL363" s="120"/>
      <c r="HFM363" s="120"/>
      <c r="HFN363" s="120"/>
      <c r="HFO363" s="120"/>
      <c r="HFP363" s="120"/>
      <c r="HFQ363" s="120"/>
      <c r="HFR363" s="120"/>
      <c r="HFS363" s="120"/>
      <c r="HFT363" s="120"/>
      <c r="HFU363" s="120"/>
      <c r="HFV363" s="120"/>
      <c r="HFW363" s="120"/>
      <c r="HFX363" s="120"/>
      <c r="HFY363" s="120"/>
      <c r="HFZ363" s="120"/>
      <c r="HGA363" s="120"/>
      <c r="HGB363" s="120"/>
      <c r="HGC363" s="120"/>
      <c r="HGD363" s="120"/>
      <c r="HGE363" s="120"/>
      <c r="HGF363" s="120"/>
      <c r="HGG363" s="120"/>
      <c r="HGH363" s="120"/>
      <c r="HGI363" s="120"/>
      <c r="HGJ363" s="120"/>
      <c r="HGK363" s="120"/>
      <c r="HGL363" s="120"/>
      <c r="HGM363" s="120"/>
      <c r="HGN363" s="120"/>
      <c r="HGO363" s="120"/>
      <c r="HGP363" s="120"/>
      <c r="HGQ363" s="120"/>
      <c r="HGR363" s="120"/>
      <c r="HGS363" s="120"/>
      <c r="HGT363" s="120"/>
      <c r="HGU363" s="120"/>
      <c r="HGV363" s="120"/>
      <c r="HGW363" s="120"/>
      <c r="HGX363" s="120"/>
      <c r="HGY363" s="120"/>
      <c r="HGZ363" s="120"/>
      <c r="HHA363" s="120"/>
      <c r="HHB363" s="120"/>
      <c r="HHC363" s="120"/>
      <c r="HHD363" s="120"/>
      <c r="HHE363" s="120"/>
      <c r="HHF363" s="120"/>
      <c r="HHG363" s="120"/>
      <c r="HHH363" s="120"/>
      <c r="HHI363" s="120"/>
      <c r="HHJ363" s="120"/>
      <c r="HHK363" s="120"/>
      <c r="HHL363" s="120"/>
      <c r="HHM363" s="120"/>
      <c r="HHN363" s="120"/>
      <c r="HHO363" s="120"/>
      <c r="HHP363" s="120"/>
      <c r="HHQ363" s="120"/>
      <c r="HHR363" s="120"/>
      <c r="HHS363" s="120"/>
      <c r="HHT363" s="120"/>
      <c r="HHU363" s="120"/>
      <c r="HHV363" s="120"/>
      <c r="HHW363" s="120"/>
      <c r="HHX363" s="120"/>
      <c r="HHY363" s="120"/>
      <c r="HHZ363" s="120"/>
      <c r="HIA363" s="120"/>
      <c r="HIB363" s="120"/>
      <c r="HIC363" s="120"/>
      <c r="HID363" s="120"/>
      <c r="HIE363" s="120"/>
      <c r="HIF363" s="120"/>
      <c r="HIG363" s="120"/>
      <c r="HIH363" s="120"/>
      <c r="HII363" s="120"/>
      <c r="HIJ363" s="120"/>
      <c r="HIK363" s="120"/>
      <c r="HIL363" s="120"/>
      <c r="HIM363" s="120"/>
      <c r="HIN363" s="120"/>
      <c r="HIO363" s="120"/>
      <c r="HIP363" s="120"/>
      <c r="HIQ363" s="120"/>
      <c r="HIR363" s="120"/>
      <c r="HIS363" s="120"/>
      <c r="HIT363" s="120"/>
      <c r="HIU363" s="120"/>
      <c r="HIV363" s="120"/>
      <c r="HIW363" s="120"/>
      <c r="HIX363" s="120"/>
      <c r="HIY363" s="120"/>
      <c r="HIZ363" s="120"/>
      <c r="HJA363" s="120"/>
      <c r="HJB363" s="120"/>
      <c r="HJC363" s="120"/>
      <c r="HJD363" s="120"/>
      <c r="HJE363" s="120"/>
      <c r="HJF363" s="120"/>
      <c r="HJG363" s="120"/>
      <c r="HJH363" s="120"/>
      <c r="HJI363" s="120"/>
      <c r="HJJ363" s="120"/>
      <c r="HJK363" s="120"/>
      <c r="HJL363" s="120"/>
      <c r="HJM363" s="120"/>
      <c r="HJN363" s="120"/>
      <c r="HJO363" s="120"/>
      <c r="HJP363" s="120"/>
      <c r="HJQ363" s="120"/>
      <c r="HJR363" s="120"/>
      <c r="HJS363" s="120"/>
      <c r="HJT363" s="120"/>
      <c r="HJU363" s="120"/>
      <c r="HJV363" s="120"/>
      <c r="HJW363" s="120"/>
      <c r="HJX363" s="120"/>
      <c r="HJY363" s="120"/>
      <c r="HJZ363" s="120"/>
      <c r="HKA363" s="120"/>
      <c r="HKB363" s="120"/>
      <c r="HKC363" s="120"/>
      <c r="HKD363" s="120"/>
      <c r="HKE363" s="120"/>
      <c r="HKF363" s="120"/>
      <c r="HKG363" s="120"/>
      <c r="HKH363" s="120"/>
      <c r="HKI363" s="120"/>
      <c r="HKJ363" s="120"/>
      <c r="HKK363" s="120"/>
      <c r="HKL363" s="120"/>
      <c r="HKM363" s="120"/>
      <c r="HKN363" s="120"/>
      <c r="HKO363" s="120"/>
      <c r="HKP363" s="120"/>
      <c r="HKQ363" s="120"/>
      <c r="HKR363" s="120"/>
      <c r="HKS363" s="120"/>
      <c r="HKT363" s="120"/>
      <c r="HKU363" s="120"/>
      <c r="HKV363" s="120"/>
      <c r="HKW363" s="120"/>
      <c r="HKX363" s="120"/>
      <c r="HKY363" s="120"/>
      <c r="HKZ363" s="120"/>
      <c r="HLA363" s="120"/>
      <c r="HLB363" s="120"/>
      <c r="HLC363" s="120"/>
      <c r="HLD363" s="120"/>
      <c r="HLE363" s="120"/>
      <c r="HLF363" s="120"/>
      <c r="HLG363" s="120"/>
      <c r="HLH363" s="120"/>
      <c r="HLI363" s="120"/>
      <c r="HLJ363" s="120"/>
      <c r="HLK363" s="120"/>
      <c r="HLL363" s="120"/>
      <c r="HLM363" s="120"/>
      <c r="HLN363" s="120"/>
      <c r="HLO363" s="120"/>
      <c r="HLP363" s="120"/>
      <c r="HLQ363" s="120"/>
      <c r="HLR363" s="120"/>
      <c r="HLS363" s="120"/>
      <c r="HLT363" s="120"/>
      <c r="HLU363" s="120"/>
      <c r="HLV363" s="120"/>
      <c r="HLW363" s="120"/>
      <c r="HLX363" s="120"/>
      <c r="HLY363" s="120"/>
      <c r="HLZ363" s="120"/>
      <c r="HMA363" s="120"/>
      <c r="HMB363" s="120"/>
      <c r="HMC363" s="120"/>
      <c r="HMD363" s="120"/>
      <c r="HME363" s="120"/>
      <c r="HMF363" s="120"/>
      <c r="HMG363" s="120"/>
      <c r="HMH363" s="120"/>
      <c r="HMI363" s="120"/>
      <c r="HMJ363" s="120"/>
      <c r="HMK363" s="120"/>
      <c r="HML363" s="120"/>
      <c r="HMM363" s="120"/>
      <c r="HMN363" s="120"/>
      <c r="HMO363" s="120"/>
      <c r="HMP363" s="120"/>
      <c r="HMQ363" s="120"/>
      <c r="HMR363" s="120"/>
      <c r="HMS363" s="120"/>
      <c r="HMT363" s="120"/>
      <c r="HMU363" s="120"/>
      <c r="HMV363" s="120"/>
      <c r="HMW363" s="120"/>
      <c r="HMX363" s="120"/>
      <c r="HMY363" s="120"/>
      <c r="HMZ363" s="120"/>
      <c r="HNA363" s="120"/>
      <c r="HNB363" s="120"/>
      <c r="HNC363" s="120"/>
      <c r="HND363" s="120"/>
      <c r="HNE363" s="120"/>
      <c r="HNF363" s="120"/>
      <c r="HNG363" s="120"/>
      <c r="HNH363" s="120"/>
      <c r="HNI363" s="120"/>
      <c r="HNJ363" s="120"/>
      <c r="HNK363" s="120"/>
      <c r="HNL363" s="120"/>
      <c r="HNM363" s="120"/>
      <c r="HNN363" s="120"/>
      <c r="HNO363" s="120"/>
      <c r="HNP363" s="120"/>
      <c r="HNQ363" s="120"/>
      <c r="HNR363" s="120"/>
      <c r="HNS363" s="120"/>
      <c r="HNT363" s="120"/>
      <c r="HNU363" s="120"/>
      <c r="HNV363" s="120"/>
      <c r="HNW363" s="120"/>
      <c r="HNX363" s="120"/>
      <c r="HNY363" s="120"/>
      <c r="HNZ363" s="120"/>
      <c r="HOA363" s="120"/>
      <c r="HOB363" s="120"/>
      <c r="HOC363" s="120"/>
      <c r="HOD363" s="120"/>
      <c r="HOE363" s="120"/>
      <c r="HOF363" s="120"/>
      <c r="HOG363" s="120"/>
      <c r="HOH363" s="120"/>
      <c r="HOI363" s="120"/>
      <c r="HOJ363" s="120"/>
      <c r="HOK363" s="120"/>
      <c r="HOL363" s="120"/>
      <c r="HOM363" s="120"/>
      <c r="HON363" s="120"/>
      <c r="HOO363" s="120"/>
      <c r="HOP363" s="120"/>
      <c r="HOQ363" s="120"/>
      <c r="HOR363" s="120"/>
      <c r="HOS363" s="120"/>
      <c r="HOT363" s="120"/>
      <c r="HOU363" s="120"/>
      <c r="HOV363" s="120"/>
      <c r="HOW363" s="120"/>
      <c r="HOX363" s="120"/>
      <c r="HOY363" s="120"/>
      <c r="HOZ363" s="120"/>
      <c r="HPA363" s="120"/>
      <c r="HPB363" s="120"/>
      <c r="HPC363" s="120"/>
      <c r="HPD363" s="120"/>
      <c r="HPE363" s="120"/>
      <c r="HPF363" s="120"/>
      <c r="HPG363" s="120"/>
      <c r="HPH363" s="120"/>
      <c r="HPI363" s="120"/>
      <c r="HPJ363" s="120"/>
      <c r="HPK363" s="120"/>
      <c r="HPL363" s="120"/>
      <c r="HPM363" s="120"/>
      <c r="HPN363" s="120"/>
      <c r="HPO363" s="120"/>
      <c r="HPP363" s="120"/>
      <c r="HPQ363" s="120"/>
      <c r="HPR363" s="120"/>
      <c r="HPS363" s="120"/>
      <c r="HPT363" s="120"/>
      <c r="HPU363" s="120"/>
      <c r="HPV363" s="120"/>
      <c r="HPW363" s="120"/>
      <c r="HPX363" s="120"/>
      <c r="HPY363" s="120"/>
      <c r="HPZ363" s="120"/>
      <c r="HQA363" s="120"/>
      <c r="HQB363" s="120"/>
      <c r="HQC363" s="120"/>
      <c r="HQD363" s="120"/>
      <c r="HQE363" s="120"/>
      <c r="HQF363" s="120"/>
      <c r="HQG363" s="120"/>
      <c r="HQH363" s="120"/>
      <c r="HQI363" s="120"/>
      <c r="HQJ363" s="120"/>
      <c r="HQK363" s="120"/>
      <c r="HQL363" s="120"/>
      <c r="HQM363" s="120"/>
      <c r="HQN363" s="120"/>
      <c r="HQO363" s="120"/>
      <c r="HQP363" s="120"/>
      <c r="HQQ363" s="120"/>
      <c r="HQR363" s="120"/>
      <c r="HQS363" s="120"/>
      <c r="HQT363" s="120"/>
      <c r="HQU363" s="120"/>
      <c r="HQV363" s="120"/>
      <c r="HQW363" s="120"/>
      <c r="HQX363" s="120"/>
      <c r="HQY363" s="120"/>
      <c r="HQZ363" s="120"/>
      <c r="HRA363" s="120"/>
      <c r="HRB363" s="120"/>
      <c r="HRC363" s="120"/>
      <c r="HRD363" s="120"/>
      <c r="HRE363" s="120"/>
      <c r="HRF363" s="120"/>
      <c r="HRG363" s="120"/>
      <c r="HRH363" s="120"/>
      <c r="HRI363" s="120"/>
      <c r="HRJ363" s="120"/>
      <c r="HRK363" s="120"/>
      <c r="HRL363" s="120"/>
      <c r="HRM363" s="120"/>
      <c r="HRN363" s="120"/>
      <c r="HRO363" s="120"/>
      <c r="HRP363" s="120"/>
      <c r="HRQ363" s="120"/>
      <c r="HRR363" s="120"/>
      <c r="HRS363" s="120"/>
      <c r="HRT363" s="120"/>
      <c r="HRU363" s="120"/>
      <c r="HRV363" s="120"/>
      <c r="HRW363" s="120"/>
      <c r="HRX363" s="120"/>
      <c r="HRY363" s="120"/>
      <c r="HRZ363" s="120"/>
      <c r="HSA363" s="120"/>
      <c r="HSB363" s="120"/>
      <c r="HSC363" s="120"/>
      <c r="HSD363" s="120"/>
      <c r="HSE363" s="120"/>
      <c r="HSF363" s="120"/>
      <c r="HSG363" s="120"/>
      <c r="HSH363" s="120"/>
      <c r="HSI363" s="120"/>
      <c r="HSJ363" s="120"/>
      <c r="HSK363" s="120"/>
      <c r="HSL363" s="120"/>
      <c r="HSM363" s="120"/>
      <c r="HSN363" s="120"/>
      <c r="HSO363" s="120"/>
      <c r="HSP363" s="120"/>
      <c r="HSQ363" s="120"/>
      <c r="HSR363" s="120"/>
      <c r="HSS363" s="120"/>
      <c r="HST363" s="120"/>
      <c r="HSU363" s="120"/>
      <c r="HSV363" s="120"/>
      <c r="HSW363" s="120"/>
      <c r="HSX363" s="120"/>
      <c r="HSY363" s="120"/>
      <c r="HSZ363" s="120"/>
      <c r="HTA363" s="120"/>
      <c r="HTB363" s="120"/>
      <c r="HTC363" s="120"/>
      <c r="HTD363" s="120"/>
      <c r="HTE363" s="120"/>
      <c r="HTF363" s="120"/>
      <c r="HTG363" s="120"/>
      <c r="HTH363" s="120"/>
      <c r="HTI363" s="120"/>
      <c r="HTJ363" s="120"/>
      <c r="HTK363" s="120"/>
      <c r="HTL363" s="120"/>
      <c r="HTM363" s="120"/>
      <c r="HTN363" s="120"/>
      <c r="HTO363" s="120"/>
      <c r="HTP363" s="120"/>
      <c r="HTQ363" s="120"/>
      <c r="HTR363" s="120"/>
      <c r="HTS363" s="120"/>
      <c r="HTT363" s="120"/>
      <c r="HTU363" s="120"/>
      <c r="HTV363" s="120"/>
      <c r="HTW363" s="120"/>
      <c r="HTX363" s="120"/>
      <c r="HTY363" s="120"/>
      <c r="HTZ363" s="120"/>
      <c r="HUA363" s="120"/>
      <c r="HUB363" s="120"/>
      <c r="HUC363" s="120"/>
      <c r="HUD363" s="120"/>
      <c r="HUE363" s="120"/>
      <c r="HUF363" s="120"/>
      <c r="HUG363" s="120"/>
      <c r="HUH363" s="120"/>
      <c r="HUI363" s="120"/>
      <c r="HUJ363" s="120"/>
      <c r="HUK363" s="120"/>
      <c r="HUL363" s="120"/>
      <c r="HUM363" s="120"/>
      <c r="HUN363" s="120"/>
      <c r="HUO363" s="120"/>
      <c r="HUP363" s="120"/>
      <c r="HUQ363" s="120"/>
      <c r="HUR363" s="120"/>
      <c r="HUS363" s="120"/>
      <c r="HUT363" s="120"/>
      <c r="HUU363" s="120"/>
      <c r="HUV363" s="120"/>
      <c r="HUW363" s="120"/>
      <c r="HUX363" s="120"/>
      <c r="HUY363" s="120"/>
      <c r="HUZ363" s="120"/>
      <c r="HVA363" s="120"/>
      <c r="HVB363" s="120"/>
      <c r="HVC363" s="120"/>
      <c r="HVD363" s="120"/>
      <c r="HVE363" s="120"/>
      <c r="HVF363" s="120"/>
      <c r="HVG363" s="120"/>
      <c r="HVH363" s="120"/>
      <c r="HVI363" s="120"/>
      <c r="HVJ363" s="120"/>
      <c r="HVK363" s="120"/>
      <c r="HVL363" s="120"/>
      <c r="HVM363" s="120"/>
      <c r="HVN363" s="120"/>
      <c r="HVO363" s="120"/>
      <c r="HVP363" s="120"/>
      <c r="HVQ363" s="120"/>
      <c r="HVR363" s="120"/>
      <c r="HVS363" s="120"/>
      <c r="HVT363" s="120"/>
      <c r="HVU363" s="120"/>
      <c r="HVV363" s="120"/>
      <c r="HVW363" s="120"/>
      <c r="HVX363" s="120"/>
      <c r="HVY363" s="120"/>
      <c r="HVZ363" s="120"/>
      <c r="HWA363" s="120"/>
      <c r="HWB363" s="120"/>
      <c r="HWC363" s="120"/>
      <c r="HWD363" s="120"/>
      <c r="HWE363" s="120"/>
      <c r="HWF363" s="120"/>
      <c r="HWG363" s="120"/>
      <c r="HWH363" s="120"/>
      <c r="HWI363" s="120"/>
      <c r="HWJ363" s="120"/>
      <c r="HWK363" s="120"/>
      <c r="HWL363" s="120"/>
      <c r="HWM363" s="120"/>
      <c r="HWN363" s="120"/>
      <c r="HWO363" s="120"/>
      <c r="HWP363" s="120"/>
      <c r="HWQ363" s="120"/>
      <c r="HWR363" s="120"/>
      <c r="HWS363" s="120"/>
      <c r="HWT363" s="120"/>
      <c r="HWU363" s="120"/>
      <c r="HWV363" s="120"/>
      <c r="HWW363" s="120"/>
      <c r="HWX363" s="120"/>
      <c r="HWY363" s="120"/>
      <c r="HWZ363" s="120"/>
      <c r="HXA363" s="120"/>
      <c r="HXB363" s="120"/>
      <c r="HXC363" s="120"/>
      <c r="HXD363" s="120"/>
      <c r="HXE363" s="120"/>
      <c r="HXF363" s="120"/>
      <c r="HXG363" s="120"/>
      <c r="HXH363" s="120"/>
      <c r="HXI363" s="120"/>
      <c r="HXJ363" s="120"/>
      <c r="HXK363" s="120"/>
      <c r="HXL363" s="120"/>
      <c r="HXM363" s="120"/>
      <c r="HXN363" s="120"/>
      <c r="HXO363" s="120"/>
      <c r="HXP363" s="120"/>
      <c r="HXQ363" s="120"/>
      <c r="HXR363" s="120"/>
      <c r="HXS363" s="120"/>
      <c r="HXT363" s="120"/>
      <c r="HXU363" s="120"/>
      <c r="HXV363" s="120"/>
      <c r="HXW363" s="120"/>
      <c r="HXX363" s="120"/>
      <c r="HXY363" s="120"/>
      <c r="HXZ363" s="120"/>
      <c r="HYA363" s="120"/>
      <c r="HYB363" s="120"/>
      <c r="HYC363" s="120"/>
      <c r="HYD363" s="120"/>
      <c r="HYE363" s="120"/>
      <c r="HYF363" s="120"/>
      <c r="HYG363" s="120"/>
      <c r="HYH363" s="120"/>
      <c r="HYI363" s="120"/>
      <c r="HYJ363" s="120"/>
      <c r="HYK363" s="120"/>
      <c r="HYL363" s="120"/>
      <c r="HYM363" s="120"/>
      <c r="HYN363" s="120"/>
      <c r="HYO363" s="120"/>
      <c r="HYP363" s="120"/>
      <c r="HYQ363" s="120"/>
      <c r="HYR363" s="120"/>
      <c r="HYS363" s="120"/>
      <c r="HYT363" s="120"/>
      <c r="HYU363" s="120"/>
      <c r="HYV363" s="120"/>
      <c r="HYW363" s="120"/>
      <c r="HYX363" s="120"/>
      <c r="HYY363" s="120"/>
      <c r="HYZ363" s="120"/>
      <c r="HZA363" s="120"/>
      <c r="HZB363" s="120"/>
      <c r="HZC363" s="120"/>
      <c r="HZD363" s="120"/>
      <c r="HZE363" s="120"/>
      <c r="HZF363" s="120"/>
      <c r="HZG363" s="120"/>
      <c r="HZH363" s="120"/>
      <c r="HZI363" s="120"/>
      <c r="HZJ363" s="120"/>
      <c r="HZK363" s="120"/>
      <c r="HZL363" s="120"/>
      <c r="HZM363" s="120"/>
      <c r="HZN363" s="120"/>
      <c r="HZO363" s="120"/>
      <c r="HZP363" s="120"/>
      <c r="HZQ363" s="120"/>
      <c r="HZR363" s="120"/>
      <c r="HZS363" s="120"/>
      <c r="HZT363" s="120"/>
      <c r="HZU363" s="120"/>
      <c r="HZV363" s="120"/>
      <c r="HZW363" s="120"/>
      <c r="HZX363" s="120"/>
      <c r="HZY363" s="120"/>
      <c r="HZZ363" s="120"/>
      <c r="IAA363" s="120"/>
      <c r="IAB363" s="120"/>
      <c r="IAC363" s="120"/>
      <c r="IAD363" s="120"/>
      <c r="IAE363" s="120"/>
      <c r="IAF363" s="120"/>
      <c r="IAG363" s="120"/>
      <c r="IAH363" s="120"/>
      <c r="IAI363" s="120"/>
      <c r="IAJ363" s="120"/>
      <c r="IAK363" s="120"/>
      <c r="IAL363" s="120"/>
      <c r="IAM363" s="120"/>
      <c r="IAN363" s="120"/>
      <c r="IAO363" s="120"/>
      <c r="IAP363" s="120"/>
      <c r="IAQ363" s="120"/>
      <c r="IAR363" s="120"/>
      <c r="IAS363" s="120"/>
      <c r="IAT363" s="120"/>
      <c r="IAU363" s="120"/>
      <c r="IAV363" s="120"/>
      <c r="IAW363" s="120"/>
      <c r="IAX363" s="120"/>
      <c r="IAY363" s="120"/>
      <c r="IAZ363" s="120"/>
      <c r="IBA363" s="120"/>
      <c r="IBB363" s="120"/>
      <c r="IBC363" s="120"/>
      <c r="IBD363" s="120"/>
      <c r="IBE363" s="120"/>
      <c r="IBF363" s="120"/>
      <c r="IBG363" s="120"/>
      <c r="IBH363" s="120"/>
      <c r="IBI363" s="120"/>
      <c r="IBJ363" s="120"/>
      <c r="IBK363" s="120"/>
      <c r="IBL363" s="120"/>
      <c r="IBM363" s="120"/>
      <c r="IBN363" s="120"/>
      <c r="IBO363" s="120"/>
      <c r="IBP363" s="120"/>
      <c r="IBQ363" s="120"/>
      <c r="IBR363" s="120"/>
      <c r="IBS363" s="120"/>
      <c r="IBT363" s="120"/>
      <c r="IBU363" s="120"/>
      <c r="IBV363" s="120"/>
      <c r="IBW363" s="120"/>
      <c r="IBX363" s="120"/>
      <c r="IBY363" s="120"/>
      <c r="IBZ363" s="120"/>
      <c r="ICA363" s="120"/>
      <c r="ICB363" s="120"/>
      <c r="ICC363" s="120"/>
      <c r="ICD363" s="120"/>
      <c r="ICE363" s="120"/>
      <c r="ICF363" s="120"/>
      <c r="ICG363" s="120"/>
      <c r="ICH363" s="120"/>
      <c r="ICI363" s="120"/>
      <c r="ICJ363" s="120"/>
      <c r="ICK363" s="120"/>
      <c r="ICL363" s="120"/>
      <c r="ICM363" s="120"/>
      <c r="ICN363" s="120"/>
      <c r="ICO363" s="120"/>
      <c r="ICP363" s="120"/>
      <c r="ICQ363" s="120"/>
      <c r="ICR363" s="120"/>
      <c r="ICS363" s="120"/>
      <c r="ICT363" s="120"/>
      <c r="ICU363" s="120"/>
      <c r="ICV363" s="120"/>
      <c r="ICW363" s="120"/>
      <c r="ICX363" s="120"/>
      <c r="ICY363" s="120"/>
      <c r="ICZ363" s="120"/>
      <c r="IDA363" s="120"/>
      <c r="IDB363" s="120"/>
      <c r="IDC363" s="120"/>
      <c r="IDD363" s="120"/>
      <c r="IDE363" s="120"/>
      <c r="IDF363" s="120"/>
      <c r="IDG363" s="120"/>
      <c r="IDH363" s="120"/>
      <c r="IDI363" s="120"/>
      <c r="IDJ363" s="120"/>
      <c r="IDK363" s="120"/>
      <c r="IDL363" s="120"/>
      <c r="IDM363" s="120"/>
      <c r="IDN363" s="120"/>
      <c r="IDO363" s="120"/>
      <c r="IDP363" s="120"/>
      <c r="IDQ363" s="120"/>
      <c r="IDR363" s="120"/>
      <c r="IDS363" s="120"/>
      <c r="IDT363" s="120"/>
      <c r="IDU363" s="120"/>
      <c r="IDV363" s="120"/>
      <c r="IDW363" s="120"/>
      <c r="IDX363" s="120"/>
      <c r="IDY363" s="120"/>
      <c r="IDZ363" s="120"/>
      <c r="IEA363" s="120"/>
      <c r="IEB363" s="120"/>
      <c r="IEC363" s="120"/>
      <c r="IED363" s="120"/>
      <c r="IEE363" s="120"/>
      <c r="IEF363" s="120"/>
      <c r="IEG363" s="120"/>
      <c r="IEH363" s="120"/>
      <c r="IEI363" s="120"/>
      <c r="IEJ363" s="120"/>
      <c r="IEK363" s="120"/>
      <c r="IEL363" s="120"/>
      <c r="IEM363" s="120"/>
      <c r="IEN363" s="120"/>
      <c r="IEO363" s="120"/>
      <c r="IEP363" s="120"/>
      <c r="IEQ363" s="120"/>
      <c r="IER363" s="120"/>
      <c r="IES363" s="120"/>
      <c r="IET363" s="120"/>
      <c r="IEU363" s="120"/>
      <c r="IEV363" s="120"/>
      <c r="IEW363" s="120"/>
      <c r="IEX363" s="120"/>
      <c r="IEY363" s="120"/>
      <c r="IEZ363" s="120"/>
      <c r="IFA363" s="120"/>
      <c r="IFB363" s="120"/>
      <c r="IFC363" s="120"/>
      <c r="IFD363" s="120"/>
      <c r="IFE363" s="120"/>
      <c r="IFF363" s="120"/>
      <c r="IFG363" s="120"/>
      <c r="IFH363" s="120"/>
      <c r="IFI363" s="120"/>
      <c r="IFJ363" s="120"/>
      <c r="IFK363" s="120"/>
      <c r="IFL363" s="120"/>
      <c r="IFM363" s="120"/>
      <c r="IFN363" s="120"/>
      <c r="IFO363" s="120"/>
      <c r="IFP363" s="120"/>
      <c r="IFQ363" s="120"/>
      <c r="IFR363" s="120"/>
      <c r="IFS363" s="120"/>
      <c r="IFT363" s="120"/>
      <c r="IFU363" s="120"/>
      <c r="IFV363" s="120"/>
      <c r="IFW363" s="120"/>
      <c r="IFX363" s="120"/>
      <c r="IFY363" s="120"/>
      <c r="IFZ363" s="120"/>
      <c r="IGA363" s="120"/>
      <c r="IGB363" s="120"/>
      <c r="IGC363" s="120"/>
      <c r="IGD363" s="120"/>
      <c r="IGE363" s="120"/>
      <c r="IGF363" s="120"/>
      <c r="IGG363" s="120"/>
      <c r="IGH363" s="120"/>
      <c r="IGI363" s="120"/>
      <c r="IGJ363" s="120"/>
      <c r="IGK363" s="120"/>
      <c r="IGL363" s="120"/>
      <c r="IGM363" s="120"/>
      <c r="IGN363" s="120"/>
      <c r="IGO363" s="120"/>
      <c r="IGP363" s="120"/>
      <c r="IGQ363" s="120"/>
      <c r="IGR363" s="120"/>
      <c r="IGS363" s="120"/>
      <c r="IGT363" s="120"/>
      <c r="IGU363" s="120"/>
      <c r="IGV363" s="120"/>
      <c r="IGW363" s="120"/>
      <c r="IGX363" s="120"/>
      <c r="IGY363" s="120"/>
      <c r="IGZ363" s="120"/>
      <c r="IHA363" s="120"/>
      <c r="IHB363" s="120"/>
      <c r="IHC363" s="120"/>
      <c r="IHD363" s="120"/>
      <c r="IHE363" s="120"/>
      <c r="IHF363" s="120"/>
      <c r="IHG363" s="120"/>
      <c r="IHH363" s="120"/>
      <c r="IHI363" s="120"/>
      <c r="IHJ363" s="120"/>
      <c r="IHK363" s="120"/>
      <c r="IHL363" s="120"/>
      <c r="IHM363" s="120"/>
      <c r="IHN363" s="120"/>
      <c r="IHO363" s="120"/>
      <c r="IHP363" s="120"/>
      <c r="IHQ363" s="120"/>
      <c r="IHR363" s="120"/>
      <c r="IHS363" s="120"/>
      <c r="IHT363" s="120"/>
      <c r="IHU363" s="120"/>
      <c r="IHV363" s="120"/>
      <c r="IHW363" s="120"/>
      <c r="IHX363" s="120"/>
      <c r="IHY363" s="120"/>
      <c r="IHZ363" s="120"/>
      <c r="IIA363" s="120"/>
      <c r="IIB363" s="120"/>
      <c r="IIC363" s="120"/>
      <c r="IID363" s="120"/>
      <c r="IIE363" s="120"/>
      <c r="IIF363" s="120"/>
      <c r="IIG363" s="120"/>
      <c r="IIH363" s="120"/>
      <c r="III363" s="120"/>
      <c r="IIJ363" s="120"/>
      <c r="IIK363" s="120"/>
      <c r="IIL363" s="120"/>
      <c r="IIM363" s="120"/>
      <c r="IIN363" s="120"/>
      <c r="IIO363" s="120"/>
      <c r="IIP363" s="120"/>
      <c r="IIQ363" s="120"/>
      <c r="IIR363" s="120"/>
      <c r="IIS363" s="120"/>
      <c r="IIT363" s="120"/>
      <c r="IIU363" s="120"/>
      <c r="IIV363" s="120"/>
      <c r="IIW363" s="120"/>
      <c r="IIX363" s="120"/>
      <c r="IIY363" s="120"/>
      <c r="IIZ363" s="120"/>
      <c r="IJA363" s="120"/>
      <c r="IJB363" s="120"/>
      <c r="IJC363" s="120"/>
      <c r="IJD363" s="120"/>
      <c r="IJE363" s="120"/>
      <c r="IJF363" s="120"/>
      <c r="IJG363" s="120"/>
      <c r="IJH363" s="120"/>
      <c r="IJI363" s="120"/>
      <c r="IJJ363" s="120"/>
      <c r="IJK363" s="120"/>
      <c r="IJL363" s="120"/>
      <c r="IJM363" s="120"/>
      <c r="IJN363" s="120"/>
      <c r="IJO363" s="120"/>
      <c r="IJP363" s="120"/>
      <c r="IJQ363" s="120"/>
      <c r="IJR363" s="120"/>
      <c r="IJS363" s="120"/>
      <c r="IJT363" s="120"/>
      <c r="IJU363" s="120"/>
      <c r="IJV363" s="120"/>
      <c r="IJW363" s="120"/>
      <c r="IJX363" s="120"/>
      <c r="IJY363" s="120"/>
      <c r="IJZ363" s="120"/>
      <c r="IKA363" s="120"/>
      <c r="IKB363" s="120"/>
      <c r="IKC363" s="120"/>
      <c r="IKD363" s="120"/>
      <c r="IKE363" s="120"/>
      <c r="IKF363" s="120"/>
      <c r="IKG363" s="120"/>
      <c r="IKH363" s="120"/>
      <c r="IKI363" s="120"/>
      <c r="IKJ363" s="120"/>
      <c r="IKK363" s="120"/>
      <c r="IKL363" s="120"/>
      <c r="IKM363" s="120"/>
      <c r="IKN363" s="120"/>
      <c r="IKO363" s="120"/>
      <c r="IKP363" s="120"/>
      <c r="IKQ363" s="120"/>
      <c r="IKR363" s="120"/>
      <c r="IKS363" s="120"/>
      <c r="IKT363" s="120"/>
      <c r="IKU363" s="120"/>
      <c r="IKV363" s="120"/>
      <c r="IKW363" s="120"/>
      <c r="IKX363" s="120"/>
      <c r="IKY363" s="120"/>
      <c r="IKZ363" s="120"/>
      <c r="ILA363" s="120"/>
      <c r="ILB363" s="120"/>
      <c r="ILC363" s="120"/>
      <c r="ILD363" s="120"/>
      <c r="ILE363" s="120"/>
      <c r="ILF363" s="120"/>
      <c r="ILG363" s="120"/>
      <c r="ILH363" s="120"/>
      <c r="ILI363" s="120"/>
      <c r="ILJ363" s="120"/>
      <c r="ILK363" s="120"/>
      <c r="ILL363" s="120"/>
      <c r="ILM363" s="120"/>
      <c r="ILN363" s="120"/>
      <c r="ILO363" s="120"/>
      <c r="ILP363" s="120"/>
      <c r="ILQ363" s="120"/>
      <c r="ILR363" s="120"/>
      <c r="ILS363" s="120"/>
      <c r="ILT363" s="120"/>
      <c r="ILU363" s="120"/>
      <c r="ILV363" s="120"/>
      <c r="ILW363" s="120"/>
      <c r="ILX363" s="120"/>
      <c r="ILY363" s="120"/>
      <c r="ILZ363" s="120"/>
      <c r="IMA363" s="120"/>
      <c r="IMB363" s="120"/>
      <c r="IMC363" s="120"/>
      <c r="IMD363" s="120"/>
      <c r="IME363" s="120"/>
      <c r="IMF363" s="120"/>
      <c r="IMG363" s="120"/>
      <c r="IMH363" s="120"/>
      <c r="IMI363" s="120"/>
      <c r="IMJ363" s="120"/>
      <c r="IMK363" s="120"/>
      <c r="IML363" s="120"/>
      <c r="IMM363" s="120"/>
      <c r="IMN363" s="120"/>
      <c r="IMO363" s="120"/>
      <c r="IMP363" s="120"/>
      <c r="IMQ363" s="120"/>
      <c r="IMR363" s="120"/>
      <c r="IMS363" s="120"/>
      <c r="IMT363" s="120"/>
      <c r="IMU363" s="120"/>
      <c r="IMV363" s="120"/>
      <c r="IMW363" s="120"/>
      <c r="IMX363" s="120"/>
      <c r="IMY363" s="120"/>
      <c r="IMZ363" s="120"/>
      <c r="INA363" s="120"/>
      <c r="INB363" s="120"/>
      <c r="INC363" s="120"/>
      <c r="IND363" s="120"/>
      <c r="INE363" s="120"/>
      <c r="INF363" s="120"/>
      <c r="ING363" s="120"/>
      <c r="INH363" s="120"/>
      <c r="INI363" s="120"/>
      <c r="INJ363" s="120"/>
      <c r="INK363" s="120"/>
      <c r="INL363" s="120"/>
      <c r="INM363" s="120"/>
      <c r="INN363" s="120"/>
      <c r="INO363" s="120"/>
      <c r="INP363" s="120"/>
      <c r="INQ363" s="120"/>
      <c r="INR363" s="120"/>
      <c r="INS363" s="120"/>
      <c r="INT363" s="120"/>
      <c r="INU363" s="120"/>
      <c r="INV363" s="120"/>
      <c r="INW363" s="120"/>
      <c r="INX363" s="120"/>
      <c r="INY363" s="120"/>
      <c r="INZ363" s="120"/>
      <c r="IOA363" s="120"/>
      <c r="IOB363" s="120"/>
      <c r="IOC363" s="120"/>
      <c r="IOD363" s="120"/>
      <c r="IOE363" s="120"/>
      <c r="IOF363" s="120"/>
      <c r="IOG363" s="120"/>
      <c r="IOH363" s="120"/>
      <c r="IOI363" s="120"/>
      <c r="IOJ363" s="120"/>
      <c r="IOK363" s="120"/>
      <c r="IOL363" s="120"/>
      <c r="IOM363" s="120"/>
      <c r="ION363" s="120"/>
      <c r="IOO363" s="120"/>
      <c r="IOP363" s="120"/>
      <c r="IOQ363" s="120"/>
      <c r="IOR363" s="120"/>
      <c r="IOS363" s="120"/>
      <c r="IOT363" s="120"/>
      <c r="IOU363" s="120"/>
      <c r="IOV363" s="120"/>
      <c r="IOW363" s="120"/>
      <c r="IOX363" s="120"/>
      <c r="IOY363" s="120"/>
      <c r="IOZ363" s="120"/>
      <c r="IPA363" s="120"/>
      <c r="IPB363" s="120"/>
      <c r="IPC363" s="120"/>
      <c r="IPD363" s="120"/>
      <c r="IPE363" s="120"/>
      <c r="IPF363" s="120"/>
      <c r="IPG363" s="120"/>
      <c r="IPH363" s="120"/>
      <c r="IPI363" s="120"/>
      <c r="IPJ363" s="120"/>
      <c r="IPK363" s="120"/>
      <c r="IPL363" s="120"/>
      <c r="IPM363" s="120"/>
      <c r="IPN363" s="120"/>
      <c r="IPO363" s="120"/>
      <c r="IPP363" s="120"/>
      <c r="IPQ363" s="120"/>
      <c r="IPR363" s="120"/>
      <c r="IPS363" s="120"/>
      <c r="IPT363" s="120"/>
      <c r="IPU363" s="120"/>
      <c r="IPV363" s="120"/>
      <c r="IPW363" s="120"/>
      <c r="IPX363" s="120"/>
      <c r="IPY363" s="120"/>
      <c r="IPZ363" s="120"/>
      <c r="IQA363" s="120"/>
      <c r="IQB363" s="120"/>
      <c r="IQC363" s="120"/>
      <c r="IQD363" s="120"/>
      <c r="IQE363" s="120"/>
      <c r="IQF363" s="120"/>
      <c r="IQG363" s="120"/>
      <c r="IQH363" s="120"/>
      <c r="IQI363" s="120"/>
      <c r="IQJ363" s="120"/>
      <c r="IQK363" s="120"/>
      <c r="IQL363" s="120"/>
      <c r="IQM363" s="120"/>
      <c r="IQN363" s="120"/>
      <c r="IQO363" s="120"/>
      <c r="IQP363" s="120"/>
      <c r="IQQ363" s="120"/>
      <c r="IQR363" s="120"/>
      <c r="IQS363" s="120"/>
      <c r="IQT363" s="120"/>
      <c r="IQU363" s="120"/>
      <c r="IQV363" s="120"/>
      <c r="IQW363" s="120"/>
      <c r="IQX363" s="120"/>
      <c r="IQY363" s="120"/>
      <c r="IQZ363" s="120"/>
      <c r="IRA363" s="120"/>
      <c r="IRB363" s="120"/>
      <c r="IRC363" s="120"/>
      <c r="IRD363" s="120"/>
      <c r="IRE363" s="120"/>
      <c r="IRF363" s="120"/>
      <c r="IRG363" s="120"/>
      <c r="IRH363" s="120"/>
      <c r="IRI363" s="120"/>
      <c r="IRJ363" s="120"/>
      <c r="IRK363" s="120"/>
      <c r="IRL363" s="120"/>
      <c r="IRM363" s="120"/>
      <c r="IRN363" s="120"/>
      <c r="IRO363" s="120"/>
      <c r="IRP363" s="120"/>
      <c r="IRQ363" s="120"/>
      <c r="IRR363" s="120"/>
      <c r="IRS363" s="120"/>
      <c r="IRT363" s="120"/>
      <c r="IRU363" s="120"/>
      <c r="IRV363" s="120"/>
      <c r="IRW363" s="120"/>
      <c r="IRX363" s="120"/>
      <c r="IRY363" s="120"/>
      <c r="IRZ363" s="120"/>
      <c r="ISA363" s="120"/>
      <c r="ISB363" s="120"/>
      <c r="ISC363" s="120"/>
      <c r="ISD363" s="120"/>
      <c r="ISE363" s="120"/>
      <c r="ISF363" s="120"/>
      <c r="ISG363" s="120"/>
      <c r="ISH363" s="120"/>
      <c r="ISI363" s="120"/>
      <c r="ISJ363" s="120"/>
      <c r="ISK363" s="120"/>
      <c r="ISL363" s="120"/>
      <c r="ISM363" s="120"/>
      <c r="ISN363" s="120"/>
      <c r="ISO363" s="120"/>
      <c r="ISP363" s="120"/>
      <c r="ISQ363" s="120"/>
      <c r="ISR363" s="120"/>
      <c r="ISS363" s="120"/>
      <c r="IST363" s="120"/>
      <c r="ISU363" s="120"/>
      <c r="ISV363" s="120"/>
      <c r="ISW363" s="120"/>
      <c r="ISX363" s="120"/>
      <c r="ISY363" s="120"/>
      <c r="ISZ363" s="120"/>
      <c r="ITA363" s="120"/>
      <c r="ITB363" s="120"/>
      <c r="ITC363" s="120"/>
      <c r="ITD363" s="120"/>
      <c r="ITE363" s="120"/>
      <c r="ITF363" s="120"/>
      <c r="ITG363" s="120"/>
      <c r="ITH363" s="120"/>
      <c r="ITI363" s="120"/>
      <c r="ITJ363" s="120"/>
      <c r="ITK363" s="120"/>
      <c r="ITL363" s="120"/>
      <c r="ITM363" s="120"/>
      <c r="ITN363" s="120"/>
      <c r="ITO363" s="120"/>
      <c r="ITP363" s="120"/>
      <c r="ITQ363" s="120"/>
      <c r="ITR363" s="120"/>
      <c r="ITS363" s="120"/>
      <c r="ITT363" s="120"/>
      <c r="ITU363" s="120"/>
      <c r="ITV363" s="120"/>
      <c r="ITW363" s="120"/>
      <c r="ITX363" s="120"/>
      <c r="ITY363" s="120"/>
      <c r="ITZ363" s="120"/>
      <c r="IUA363" s="120"/>
      <c r="IUB363" s="120"/>
      <c r="IUC363" s="120"/>
      <c r="IUD363" s="120"/>
      <c r="IUE363" s="120"/>
      <c r="IUF363" s="120"/>
      <c r="IUG363" s="120"/>
      <c r="IUH363" s="120"/>
      <c r="IUI363" s="120"/>
      <c r="IUJ363" s="120"/>
      <c r="IUK363" s="120"/>
      <c r="IUL363" s="120"/>
      <c r="IUM363" s="120"/>
      <c r="IUN363" s="120"/>
      <c r="IUO363" s="120"/>
      <c r="IUP363" s="120"/>
      <c r="IUQ363" s="120"/>
      <c r="IUR363" s="120"/>
      <c r="IUS363" s="120"/>
      <c r="IUT363" s="120"/>
      <c r="IUU363" s="120"/>
      <c r="IUV363" s="120"/>
      <c r="IUW363" s="120"/>
      <c r="IUX363" s="120"/>
      <c r="IUY363" s="120"/>
      <c r="IUZ363" s="120"/>
      <c r="IVA363" s="120"/>
      <c r="IVB363" s="120"/>
      <c r="IVC363" s="120"/>
      <c r="IVD363" s="120"/>
      <c r="IVE363" s="120"/>
      <c r="IVF363" s="120"/>
      <c r="IVG363" s="120"/>
      <c r="IVH363" s="120"/>
      <c r="IVI363" s="120"/>
      <c r="IVJ363" s="120"/>
      <c r="IVK363" s="120"/>
      <c r="IVL363" s="120"/>
      <c r="IVM363" s="120"/>
      <c r="IVN363" s="120"/>
      <c r="IVO363" s="120"/>
      <c r="IVP363" s="120"/>
      <c r="IVQ363" s="120"/>
      <c r="IVR363" s="120"/>
      <c r="IVS363" s="120"/>
      <c r="IVT363" s="120"/>
      <c r="IVU363" s="120"/>
      <c r="IVV363" s="120"/>
      <c r="IVW363" s="120"/>
      <c r="IVX363" s="120"/>
      <c r="IVY363" s="120"/>
      <c r="IVZ363" s="120"/>
      <c r="IWA363" s="120"/>
      <c r="IWB363" s="120"/>
      <c r="IWC363" s="120"/>
      <c r="IWD363" s="120"/>
      <c r="IWE363" s="120"/>
      <c r="IWF363" s="120"/>
      <c r="IWG363" s="120"/>
      <c r="IWH363" s="120"/>
      <c r="IWI363" s="120"/>
      <c r="IWJ363" s="120"/>
      <c r="IWK363" s="120"/>
      <c r="IWL363" s="120"/>
      <c r="IWM363" s="120"/>
      <c r="IWN363" s="120"/>
      <c r="IWO363" s="120"/>
      <c r="IWP363" s="120"/>
      <c r="IWQ363" s="120"/>
      <c r="IWR363" s="120"/>
      <c r="IWS363" s="120"/>
      <c r="IWT363" s="120"/>
      <c r="IWU363" s="120"/>
      <c r="IWV363" s="120"/>
      <c r="IWW363" s="120"/>
      <c r="IWX363" s="120"/>
      <c r="IWY363" s="120"/>
      <c r="IWZ363" s="120"/>
      <c r="IXA363" s="120"/>
      <c r="IXB363" s="120"/>
      <c r="IXC363" s="120"/>
      <c r="IXD363" s="120"/>
      <c r="IXE363" s="120"/>
      <c r="IXF363" s="120"/>
      <c r="IXG363" s="120"/>
      <c r="IXH363" s="120"/>
      <c r="IXI363" s="120"/>
      <c r="IXJ363" s="120"/>
      <c r="IXK363" s="120"/>
      <c r="IXL363" s="120"/>
      <c r="IXM363" s="120"/>
      <c r="IXN363" s="120"/>
      <c r="IXO363" s="120"/>
      <c r="IXP363" s="120"/>
      <c r="IXQ363" s="120"/>
      <c r="IXR363" s="120"/>
      <c r="IXS363" s="120"/>
      <c r="IXT363" s="120"/>
      <c r="IXU363" s="120"/>
      <c r="IXV363" s="120"/>
      <c r="IXW363" s="120"/>
      <c r="IXX363" s="120"/>
      <c r="IXY363" s="120"/>
      <c r="IXZ363" s="120"/>
      <c r="IYA363" s="120"/>
      <c r="IYB363" s="120"/>
      <c r="IYC363" s="120"/>
      <c r="IYD363" s="120"/>
      <c r="IYE363" s="120"/>
      <c r="IYF363" s="120"/>
      <c r="IYG363" s="120"/>
      <c r="IYH363" s="120"/>
      <c r="IYI363" s="120"/>
      <c r="IYJ363" s="120"/>
      <c r="IYK363" s="120"/>
      <c r="IYL363" s="120"/>
      <c r="IYM363" s="120"/>
      <c r="IYN363" s="120"/>
      <c r="IYO363" s="120"/>
      <c r="IYP363" s="120"/>
      <c r="IYQ363" s="120"/>
      <c r="IYR363" s="120"/>
      <c r="IYS363" s="120"/>
      <c r="IYT363" s="120"/>
      <c r="IYU363" s="120"/>
      <c r="IYV363" s="120"/>
      <c r="IYW363" s="120"/>
      <c r="IYX363" s="120"/>
      <c r="IYY363" s="120"/>
      <c r="IYZ363" s="120"/>
      <c r="IZA363" s="120"/>
      <c r="IZB363" s="120"/>
      <c r="IZC363" s="120"/>
      <c r="IZD363" s="120"/>
      <c r="IZE363" s="120"/>
      <c r="IZF363" s="120"/>
      <c r="IZG363" s="120"/>
      <c r="IZH363" s="120"/>
      <c r="IZI363" s="120"/>
      <c r="IZJ363" s="120"/>
      <c r="IZK363" s="120"/>
      <c r="IZL363" s="120"/>
      <c r="IZM363" s="120"/>
      <c r="IZN363" s="120"/>
      <c r="IZO363" s="120"/>
      <c r="IZP363" s="120"/>
      <c r="IZQ363" s="120"/>
      <c r="IZR363" s="120"/>
      <c r="IZS363" s="120"/>
      <c r="IZT363" s="120"/>
      <c r="IZU363" s="120"/>
      <c r="IZV363" s="120"/>
      <c r="IZW363" s="120"/>
      <c r="IZX363" s="120"/>
      <c r="IZY363" s="120"/>
      <c r="IZZ363" s="120"/>
      <c r="JAA363" s="120"/>
      <c r="JAB363" s="120"/>
      <c r="JAC363" s="120"/>
      <c r="JAD363" s="120"/>
      <c r="JAE363" s="120"/>
      <c r="JAF363" s="120"/>
      <c r="JAG363" s="120"/>
      <c r="JAH363" s="120"/>
      <c r="JAI363" s="120"/>
      <c r="JAJ363" s="120"/>
      <c r="JAK363" s="120"/>
      <c r="JAL363" s="120"/>
      <c r="JAM363" s="120"/>
      <c r="JAN363" s="120"/>
      <c r="JAO363" s="120"/>
      <c r="JAP363" s="120"/>
      <c r="JAQ363" s="120"/>
      <c r="JAR363" s="120"/>
      <c r="JAS363" s="120"/>
      <c r="JAT363" s="120"/>
      <c r="JAU363" s="120"/>
      <c r="JAV363" s="120"/>
      <c r="JAW363" s="120"/>
      <c r="JAX363" s="120"/>
      <c r="JAY363" s="120"/>
      <c r="JAZ363" s="120"/>
      <c r="JBA363" s="120"/>
      <c r="JBB363" s="120"/>
      <c r="JBC363" s="120"/>
      <c r="JBD363" s="120"/>
      <c r="JBE363" s="120"/>
      <c r="JBF363" s="120"/>
      <c r="JBG363" s="120"/>
      <c r="JBH363" s="120"/>
      <c r="JBI363" s="120"/>
      <c r="JBJ363" s="120"/>
      <c r="JBK363" s="120"/>
      <c r="JBL363" s="120"/>
      <c r="JBM363" s="120"/>
      <c r="JBN363" s="120"/>
      <c r="JBO363" s="120"/>
      <c r="JBP363" s="120"/>
      <c r="JBQ363" s="120"/>
      <c r="JBR363" s="120"/>
      <c r="JBS363" s="120"/>
      <c r="JBT363" s="120"/>
      <c r="JBU363" s="120"/>
      <c r="JBV363" s="120"/>
      <c r="JBW363" s="120"/>
      <c r="JBX363" s="120"/>
      <c r="JBY363" s="120"/>
      <c r="JBZ363" s="120"/>
      <c r="JCA363" s="120"/>
      <c r="JCB363" s="120"/>
      <c r="JCC363" s="120"/>
      <c r="JCD363" s="120"/>
      <c r="JCE363" s="120"/>
      <c r="JCF363" s="120"/>
      <c r="JCG363" s="120"/>
      <c r="JCH363" s="120"/>
      <c r="JCI363" s="120"/>
      <c r="JCJ363" s="120"/>
      <c r="JCK363" s="120"/>
      <c r="JCL363" s="120"/>
      <c r="JCM363" s="120"/>
      <c r="JCN363" s="120"/>
      <c r="JCO363" s="120"/>
      <c r="JCP363" s="120"/>
      <c r="JCQ363" s="120"/>
      <c r="JCR363" s="120"/>
      <c r="JCS363" s="120"/>
      <c r="JCT363" s="120"/>
      <c r="JCU363" s="120"/>
      <c r="JCV363" s="120"/>
      <c r="JCW363" s="120"/>
      <c r="JCX363" s="120"/>
      <c r="JCY363" s="120"/>
      <c r="JCZ363" s="120"/>
      <c r="JDA363" s="120"/>
      <c r="JDB363" s="120"/>
      <c r="JDC363" s="120"/>
      <c r="JDD363" s="120"/>
      <c r="JDE363" s="120"/>
      <c r="JDF363" s="120"/>
      <c r="JDG363" s="120"/>
      <c r="JDH363" s="120"/>
      <c r="JDI363" s="120"/>
      <c r="JDJ363" s="120"/>
      <c r="JDK363" s="120"/>
      <c r="JDL363" s="120"/>
      <c r="JDM363" s="120"/>
      <c r="JDN363" s="120"/>
      <c r="JDO363" s="120"/>
      <c r="JDP363" s="120"/>
      <c r="JDQ363" s="120"/>
      <c r="JDR363" s="120"/>
      <c r="JDS363" s="120"/>
      <c r="JDT363" s="120"/>
      <c r="JDU363" s="120"/>
      <c r="JDV363" s="120"/>
      <c r="JDW363" s="120"/>
      <c r="JDX363" s="120"/>
      <c r="JDY363" s="120"/>
      <c r="JDZ363" s="120"/>
      <c r="JEA363" s="120"/>
      <c r="JEB363" s="120"/>
      <c r="JEC363" s="120"/>
      <c r="JED363" s="120"/>
      <c r="JEE363" s="120"/>
      <c r="JEF363" s="120"/>
      <c r="JEG363" s="120"/>
      <c r="JEH363" s="120"/>
      <c r="JEI363" s="120"/>
      <c r="JEJ363" s="120"/>
      <c r="JEK363" s="120"/>
      <c r="JEL363" s="120"/>
      <c r="JEM363" s="120"/>
      <c r="JEN363" s="120"/>
      <c r="JEO363" s="120"/>
      <c r="JEP363" s="120"/>
      <c r="JEQ363" s="120"/>
      <c r="JER363" s="120"/>
      <c r="JES363" s="120"/>
      <c r="JET363" s="120"/>
      <c r="JEU363" s="120"/>
      <c r="JEV363" s="120"/>
      <c r="JEW363" s="120"/>
      <c r="JEX363" s="120"/>
      <c r="JEY363" s="120"/>
      <c r="JEZ363" s="120"/>
      <c r="JFA363" s="120"/>
      <c r="JFB363" s="120"/>
      <c r="JFC363" s="120"/>
      <c r="JFD363" s="120"/>
      <c r="JFE363" s="120"/>
      <c r="JFF363" s="120"/>
      <c r="JFG363" s="120"/>
      <c r="JFH363" s="120"/>
      <c r="JFI363" s="120"/>
      <c r="JFJ363" s="120"/>
      <c r="JFK363" s="120"/>
      <c r="JFL363" s="120"/>
      <c r="JFM363" s="120"/>
      <c r="JFN363" s="120"/>
      <c r="JFO363" s="120"/>
      <c r="JFP363" s="120"/>
      <c r="JFQ363" s="120"/>
      <c r="JFR363" s="120"/>
      <c r="JFS363" s="120"/>
      <c r="JFT363" s="120"/>
      <c r="JFU363" s="120"/>
      <c r="JFV363" s="120"/>
      <c r="JFW363" s="120"/>
      <c r="JFX363" s="120"/>
      <c r="JFY363" s="120"/>
      <c r="JFZ363" s="120"/>
      <c r="JGA363" s="120"/>
      <c r="JGB363" s="120"/>
      <c r="JGC363" s="120"/>
      <c r="JGD363" s="120"/>
      <c r="JGE363" s="120"/>
      <c r="JGF363" s="120"/>
      <c r="JGG363" s="120"/>
      <c r="JGH363" s="120"/>
      <c r="JGI363" s="120"/>
      <c r="JGJ363" s="120"/>
      <c r="JGK363" s="120"/>
      <c r="JGL363" s="120"/>
      <c r="JGM363" s="120"/>
      <c r="JGN363" s="120"/>
      <c r="JGO363" s="120"/>
      <c r="JGP363" s="120"/>
      <c r="JGQ363" s="120"/>
      <c r="JGR363" s="120"/>
      <c r="JGS363" s="120"/>
      <c r="JGT363" s="120"/>
      <c r="JGU363" s="120"/>
      <c r="JGV363" s="120"/>
      <c r="JGW363" s="120"/>
      <c r="JGX363" s="120"/>
      <c r="JGY363" s="120"/>
      <c r="JGZ363" s="120"/>
      <c r="JHA363" s="120"/>
      <c r="JHB363" s="120"/>
      <c r="JHC363" s="120"/>
      <c r="JHD363" s="120"/>
      <c r="JHE363" s="120"/>
      <c r="JHF363" s="120"/>
      <c r="JHG363" s="120"/>
      <c r="JHH363" s="120"/>
      <c r="JHI363" s="120"/>
      <c r="JHJ363" s="120"/>
      <c r="JHK363" s="120"/>
      <c r="JHL363" s="120"/>
      <c r="JHM363" s="120"/>
      <c r="JHN363" s="120"/>
      <c r="JHO363" s="120"/>
      <c r="JHP363" s="120"/>
      <c r="JHQ363" s="120"/>
      <c r="JHR363" s="120"/>
      <c r="JHS363" s="120"/>
      <c r="JHT363" s="120"/>
      <c r="JHU363" s="120"/>
      <c r="JHV363" s="120"/>
      <c r="JHW363" s="120"/>
      <c r="JHX363" s="120"/>
      <c r="JHY363" s="120"/>
      <c r="JHZ363" s="120"/>
      <c r="JIA363" s="120"/>
      <c r="JIB363" s="120"/>
      <c r="JIC363" s="120"/>
      <c r="JID363" s="120"/>
      <c r="JIE363" s="120"/>
      <c r="JIF363" s="120"/>
      <c r="JIG363" s="120"/>
      <c r="JIH363" s="120"/>
      <c r="JII363" s="120"/>
      <c r="JIJ363" s="120"/>
      <c r="JIK363" s="120"/>
      <c r="JIL363" s="120"/>
      <c r="JIM363" s="120"/>
      <c r="JIN363" s="120"/>
      <c r="JIO363" s="120"/>
      <c r="JIP363" s="120"/>
      <c r="JIQ363" s="120"/>
      <c r="JIR363" s="120"/>
      <c r="JIS363" s="120"/>
      <c r="JIT363" s="120"/>
      <c r="JIU363" s="120"/>
      <c r="JIV363" s="120"/>
      <c r="JIW363" s="120"/>
      <c r="JIX363" s="120"/>
      <c r="JIY363" s="120"/>
      <c r="JIZ363" s="120"/>
      <c r="JJA363" s="120"/>
      <c r="JJB363" s="120"/>
      <c r="JJC363" s="120"/>
      <c r="JJD363" s="120"/>
      <c r="JJE363" s="120"/>
      <c r="JJF363" s="120"/>
      <c r="JJG363" s="120"/>
      <c r="JJH363" s="120"/>
      <c r="JJI363" s="120"/>
      <c r="JJJ363" s="120"/>
      <c r="JJK363" s="120"/>
      <c r="JJL363" s="120"/>
      <c r="JJM363" s="120"/>
      <c r="JJN363" s="120"/>
      <c r="JJO363" s="120"/>
      <c r="JJP363" s="120"/>
      <c r="JJQ363" s="120"/>
      <c r="JJR363" s="120"/>
      <c r="JJS363" s="120"/>
      <c r="JJT363" s="120"/>
      <c r="JJU363" s="120"/>
      <c r="JJV363" s="120"/>
      <c r="JJW363" s="120"/>
      <c r="JJX363" s="120"/>
      <c r="JJY363" s="120"/>
      <c r="JJZ363" s="120"/>
      <c r="JKA363" s="120"/>
      <c r="JKB363" s="120"/>
      <c r="JKC363" s="120"/>
      <c r="JKD363" s="120"/>
      <c r="JKE363" s="120"/>
      <c r="JKF363" s="120"/>
      <c r="JKG363" s="120"/>
      <c r="JKH363" s="120"/>
      <c r="JKI363" s="120"/>
      <c r="JKJ363" s="120"/>
      <c r="JKK363" s="120"/>
      <c r="JKL363" s="120"/>
      <c r="JKM363" s="120"/>
      <c r="JKN363" s="120"/>
      <c r="JKO363" s="120"/>
      <c r="JKP363" s="120"/>
      <c r="JKQ363" s="120"/>
      <c r="JKR363" s="120"/>
      <c r="JKS363" s="120"/>
      <c r="JKT363" s="120"/>
      <c r="JKU363" s="120"/>
      <c r="JKV363" s="120"/>
      <c r="JKW363" s="120"/>
      <c r="JKX363" s="120"/>
      <c r="JKY363" s="120"/>
      <c r="JKZ363" s="120"/>
      <c r="JLA363" s="120"/>
      <c r="JLB363" s="120"/>
      <c r="JLC363" s="120"/>
      <c r="JLD363" s="120"/>
      <c r="JLE363" s="120"/>
      <c r="JLF363" s="120"/>
      <c r="JLG363" s="120"/>
      <c r="JLH363" s="120"/>
      <c r="JLI363" s="120"/>
      <c r="JLJ363" s="120"/>
      <c r="JLK363" s="120"/>
      <c r="JLL363" s="120"/>
      <c r="JLM363" s="120"/>
      <c r="JLN363" s="120"/>
      <c r="JLO363" s="120"/>
      <c r="JLP363" s="120"/>
      <c r="JLQ363" s="120"/>
      <c r="JLR363" s="120"/>
      <c r="JLS363" s="120"/>
      <c r="JLT363" s="120"/>
      <c r="JLU363" s="120"/>
      <c r="JLV363" s="120"/>
      <c r="JLW363" s="120"/>
      <c r="JLX363" s="120"/>
      <c r="JLY363" s="120"/>
      <c r="JLZ363" s="120"/>
      <c r="JMA363" s="120"/>
      <c r="JMB363" s="120"/>
      <c r="JMC363" s="120"/>
      <c r="JMD363" s="120"/>
      <c r="JME363" s="120"/>
      <c r="JMF363" s="120"/>
      <c r="JMG363" s="120"/>
      <c r="JMH363" s="120"/>
      <c r="JMI363" s="120"/>
      <c r="JMJ363" s="120"/>
      <c r="JMK363" s="120"/>
      <c r="JML363" s="120"/>
      <c r="JMM363" s="120"/>
      <c r="JMN363" s="120"/>
      <c r="JMO363" s="120"/>
      <c r="JMP363" s="120"/>
      <c r="JMQ363" s="120"/>
      <c r="JMR363" s="120"/>
      <c r="JMS363" s="120"/>
      <c r="JMT363" s="120"/>
      <c r="JMU363" s="120"/>
      <c r="JMV363" s="120"/>
      <c r="JMW363" s="120"/>
      <c r="JMX363" s="120"/>
      <c r="JMY363" s="120"/>
      <c r="JMZ363" s="120"/>
      <c r="JNA363" s="120"/>
      <c r="JNB363" s="120"/>
      <c r="JNC363" s="120"/>
      <c r="JND363" s="120"/>
      <c r="JNE363" s="120"/>
      <c r="JNF363" s="120"/>
      <c r="JNG363" s="120"/>
      <c r="JNH363" s="120"/>
      <c r="JNI363" s="120"/>
      <c r="JNJ363" s="120"/>
      <c r="JNK363" s="120"/>
      <c r="JNL363" s="120"/>
      <c r="JNM363" s="120"/>
      <c r="JNN363" s="120"/>
      <c r="JNO363" s="120"/>
      <c r="JNP363" s="120"/>
      <c r="JNQ363" s="120"/>
      <c r="JNR363" s="120"/>
      <c r="JNS363" s="120"/>
      <c r="JNT363" s="120"/>
      <c r="JNU363" s="120"/>
      <c r="JNV363" s="120"/>
      <c r="JNW363" s="120"/>
      <c r="JNX363" s="120"/>
      <c r="JNY363" s="120"/>
      <c r="JNZ363" s="120"/>
      <c r="JOA363" s="120"/>
      <c r="JOB363" s="120"/>
      <c r="JOC363" s="120"/>
      <c r="JOD363" s="120"/>
      <c r="JOE363" s="120"/>
      <c r="JOF363" s="120"/>
      <c r="JOG363" s="120"/>
      <c r="JOH363" s="120"/>
      <c r="JOI363" s="120"/>
      <c r="JOJ363" s="120"/>
      <c r="JOK363" s="120"/>
      <c r="JOL363" s="120"/>
      <c r="JOM363" s="120"/>
      <c r="JON363" s="120"/>
      <c r="JOO363" s="120"/>
      <c r="JOP363" s="120"/>
      <c r="JOQ363" s="120"/>
      <c r="JOR363" s="120"/>
      <c r="JOS363" s="120"/>
      <c r="JOT363" s="120"/>
      <c r="JOU363" s="120"/>
      <c r="JOV363" s="120"/>
      <c r="JOW363" s="120"/>
      <c r="JOX363" s="120"/>
      <c r="JOY363" s="120"/>
      <c r="JOZ363" s="120"/>
      <c r="JPA363" s="120"/>
      <c r="JPB363" s="120"/>
      <c r="JPC363" s="120"/>
      <c r="JPD363" s="120"/>
      <c r="JPE363" s="120"/>
      <c r="JPF363" s="120"/>
      <c r="JPG363" s="120"/>
      <c r="JPH363" s="120"/>
      <c r="JPI363" s="120"/>
      <c r="JPJ363" s="120"/>
      <c r="JPK363" s="120"/>
      <c r="JPL363" s="120"/>
      <c r="JPM363" s="120"/>
      <c r="JPN363" s="120"/>
      <c r="JPO363" s="120"/>
      <c r="JPP363" s="120"/>
      <c r="JPQ363" s="120"/>
      <c r="JPR363" s="120"/>
      <c r="JPS363" s="120"/>
      <c r="JPT363" s="120"/>
      <c r="JPU363" s="120"/>
      <c r="JPV363" s="120"/>
      <c r="JPW363" s="120"/>
      <c r="JPX363" s="120"/>
      <c r="JPY363" s="120"/>
      <c r="JPZ363" s="120"/>
      <c r="JQA363" s="120"/>
      <c r="JQB363" s="120"/>
      <c r="JQC363" s="120"/>
      <c r="JQD363" s="120"/>
      <c r="JQE363" s="120"/>
      <c r="JQF363" s="120"/>
      <c r="JQG363" s="120"/>
      <c r="JQH363" s="120"/>
      <c r="JQI363" s="120"/>
      <c r="JQJ363" s="120"/>
      <c r="JQK363" s="120"/>
      <c r="JQL363" s="120"/>
      <c r="JQM363" s="120"/>
      <c r="JQN363" s="120"/>
      <c r="JQO363" s="120"/>
      <c r="JQP363" s="120"/>
      <c r="JQQ363" s="120"/>
      <c r="JQR363" s="120"/>
      <c r="JQS363" s="120"/>
      <c r="JQT363" s="120"/>
      <c r="JQU363" s="120"/>
      <c r="JQV363" s="120"/>
      <c r="JQW363" s="120"/>
      <c r="JQX363" s="120"/>
      <c r="JQY363" s="120"/>
      <c r="JQZ363" s="120"/>
      <c r="JRA363" s="120"/>
      <c r="JRB363" s="120"/>
      <c r="JRC363" s="120"/>
      <c r="JRD363" s="120"/>
      <c r="JRE363" s="120"/>
      <c r="JRF363" s="120"/>
      <c r="JRG363" s="120"/>
      <c r="JRH363" s="120"/>
      <c r="JRI363" s="120"/>
      <c r="JRJ363" s="120"/>
      <c r="JRK363" s="120"/>
      <c r="JRL363" s="120"/>
      <c r="JRM363" s="120"/>
      <c r="JRN363" s="120"/>
      <c r="JRO363" s="120"/>
      <c r="JRP363" s="120"/>
      <c r="JRQ363" s="120"/>
      <c r="JRR363" s="120"/>
      <c r="JRS363" s="120"/>
      <c r="JRT363" s="120"/>
      <c r="JRU363" s="120"/>
      <c r="JRV363" s="120"/>
      <c r="JRW363" s="120"/>
      <c r="JRX363" s="120"/>
      <c r="JRY363" s="120"/>
      <c r="JRZ363" s="120"/>
      <c r="JSA363" s="120"/>
      <c r="JSB363" s="120"/>
      <c r="JSC363" s="120"/>
      <c r="JSD363" s="120"/>
      <c r="JSE363" s="120"/>
      <c r="JSF363" s="120"/>
      <c r="JSG363" s="120"/>
      <c r="JSH363" s="120"/>
      <c r="JSI363" s="120"/>
      <c r="JSJ363" s="120"/>
      <c r="JSK363" s="120"/>
      <c r="JSL363" s="120"/>
      <c r="JSM363" s="120"/>
      <c r="JSN363" s="120"/>
      <c r="JSO363" s="120"/>
      <c r="JSP363" s="120"/>
      <c r="JSQ363" s="120"/>
      <c r="JSR363" s="120"/>
      <c r="JSS363" s="120"/>
      <c r="JST363" s="120"/>
      <c r="JSU363" s="120"/>
      <c r="JSV363" s="120"/>
      <c r="JSW363" s="120"/>
      <c r="JSX363" s="120"/>
      <c r="JSY363" s="120"/>
      <c r="JSZ363" s="120"/>
      <c r="JTA363" s="120"/>
      <c r="JTB363" s="120"/>
      <c r="JTC363" s="120"/>
      <c r="JTD363" s="120"/>
      <c r="JTE363" s="120"/>
      <c r="JTF363" s="120"/>
      <c r="JTG363" s="120"/>
      <c r="JTH363" s="120"/>
      <c r="JTI363" s="120"/>
      <c r="JTJ363" s="120"/>
      <c r="JTK363" s="120"/>
      <c r="JTL363" s="120"/>
      <c r="JTM363" s="120"/>
      <c r="JTN363" s="120"/>
      <c r="JTO363" s="120"/>
      <c r="JTP363" s="120"/>
      <c r="JTQ363" s="120"/>
      <c r="JTR363" s="120"/>
      <c r="JTS363" s="120"/>
      <c r="JTT363" s="120"/>
      <c r="JTU363" s="120"/>
      <c r="JTV363" s="120"/>
      <c r="JTW363" s="120"/>
      <c r="JTX363" s="120"/>
      <c r="JTY363" s="120"/>
      <c r="JTZ363" s="120"/>
      <c r="JUA363" s="120"/>
      <c r="JUB363" s="120"/>
      <c r="JUC363" s="120"/>
      <c r="JUD363" s="120"/>
      <c r="JUE363" s="120"/>
      <c r="JUF363" s="120"/>
      <c r="JUG363" s="120"/>
      <c r="JUH363" s="120"/>
      <c r="JUI363" s="120"/>
      <c r="JUJ363" s="120"/>
      <c r="JUK363" s="120"/>
      <c r="JUL363" s="120"/>
      <c r="JUM363" s="120"/>
      <c r="JUN363" s="120"/>
      <c r="JUO363" s="120"/>
      <c r="JUP363" s="120"/>
      <c r="JUQ363" s="120"/>
      <c r="JUR363" s="120"/>
      <c r="JUS363" s="120"/>
      <c r="JUT363" s="120"/>
      <c r="JUU363" s="120"/>
      <c r="JUV363" s="120"/>
      <c r="JUW363" s="120"/>
      <c r="JUX363" s="120"/>
      <c r="JUY363" s="120"/>
      <c r="JUZ363" s="120"/>
      <c r="JVA363" s="120"/>
      <c r="JVB363" s="120"/>
      <c r="JVC363" s="120"/>
      <c r="JVD363" s="120"/>
      <c r="JVE363" s="120"/>
      <c r="JVF363" s="120"/>
      <c r="JVG363" s="120"/>
      <c r="JVH363" s="120"/>
      <c r="JVI363" s="120"/>
      <c r="JVJ363" s="120"/>
      <c r="JVK363" s="120"/>
      <c r="JVL363" s="120"/>
      <c r="JVM363" s="120"/>
      <c r="JVN363" s="120"/>
      <c r="JVO363" s="120"/>
      <c r="JVP363" s="120"/>
      <c r="JVQ363" s="120"/>
      <c r="JVR363" s="120"/>
      <c r="JVS363" s="120"/>
      <c r="JVT363" s="120"/>
      <c r="JVU363" s="120"/>
      <c r="JVV363" s="120"/>
      <c r="JVW363" s="120"/>
      <c r="JVX363" s="120"/>
      <c r="JVY363" s="120"/>
      <c r="JVZ363" s="120"/>
      <c r="JWA363" s="120"/>
      <c r="JWB363" s="120"/>
      <c r="JWC363" s="120"/>
      <c r="JWD363" s="120"/>
      <c r="JWE363" s="120"/>
      <c r="JWF363" s="120"/>
      <c r="JWG363" s="120"/>
      <c r="JWH363" s="120"/>
      <c r="JWI363" s="120"/>
      <c r="JWJ363" s="120"/>
      <c r="JWK363" s="120"/>
      <c r="JWL363" s="120"/>
      <c r="JWM363" s="120"/>
      <c r="JWN363" s="120"/>
      <c r="JWO363" s="120"/>
      <c r="JWP363" s="120"/>
      <c r="JWQ363" s="120"/>
      <c r="JWR363" s="120"/>
      <c r="JWS363" s="120"/>
      <c r="JWT363" s="120"/>
      <c r="JWU363" s="120"/>
      <c r="JWV363" s="120"/>
      <c r="JWW363" s="120"/>
      <c r="JWX363" s="120"/>
      <c r="JWY363" s="120"/>
      <c r="JWZ363" s="120"/>
      <c r="JXA363" s="120"/>
      <c r="JXB363" s="120"/>
      <c r="JXC363" s="120"/>
      <c r="JXD363" s="120"/>
      <c r="JXE363" s="120"/>
      <c r="JXF363" s="120"/>
      <c r="JXG363" s="120"/>
      <c r="JXH363" s="120"/>
      <c r="JXI363" s="120"/>
      <c r="JXJ363" s="120"/>
      <c r="JXK363" s="120"/>
      <c r="JXL363" s="120"/>
      <c r="JXM363" s="120"/>
      <c r="JXN363" s="120"/>
      <c r="JXO363" s="120"/>
      <c r="JXP363" s="120"/>
      <c r="JXQ363" s="120"/>
      <c r="JXR363" s="120"/>
      <c r="JXS363" s="120"/>
      <c r="JXT363" s="120"/>
      <c r="JXU363" s="120"/>
      <c r="JXV363" s="120"/>
      <c r="JXW363" s="120"/>
      <c r="JXX363" s="120"/>
      <c r="JXY363" s="120"/>
      <c r="JXZ363" s="120"/>
      <c r="JYA363" s="120"/>
      <c r="JYB363" s="120"/>
      <c r="JYC363" s="120"/>
      <c r="JYD363" s="120"/>
      <c r="JYE363" s="120"/>
      <c r="JYF363" s="120"/>
      <c r="JYG363" s="120"/>
      <c r="JYH363" s="120"/>
      <c r="JYI363" s="120"/>
      <c r="JYJ363" s="120"/>
      <c r="JYK363" s="120"/>
      <c r="JYL363" s="120"/>
      <c r="JYM363" s="120"/>
      <c r="JYN363" s="120"/>
      <c r="JYO363" s="120"/>
      <c r="JYP363" s="120"/>
      <c r="JYQ363" s="120"/>
      <c r="JYR363" s="120"/>
      <c r="JYS363" s="120"/>
      <c r="JYT363" s="120"/>
      <c r="JYU363" s="120"/>
      <c r="JYV363" s="120"/>
      <c r="JYW363" s="120"/>
      <c r="JYX363" s="120"/>
      <c r="JYY363" s="120"/>
      <c r="JYZ363" s="120"/>
      <c r="JZA363" s="120"/>
      <c r="JZB363" s="120"/>
      <c r="JZC363" s="120"/>
      <c r="JZD363" s="120"/>
      <c r="JZE363" s="120"/>
      <c r="JZF363" s="120"/>
      <c r="JZG363" s="120"/>
      <c r="JZH363" s="120"/>
      <c r="JZI363" s="120"/>
      <c r="JZJ363" s="120"/>
      <c r="JZK363" s="120"/>
      <c r="JZL363" s="120"/>
      <c r="JZM363" s="120"/>
      <c r="JZN363" s="120"/>
      <c r="JZO363" s="120"/>
      <c r="JZP363" s="120"/>
      <c r="JZQ363" s="120"/>
      <c r="JZR363" s="120"/>
      <c r="JZS363" s="120"/>
      <c r="JZT363" s="120"/>
      <c r="JZU363" s="120"/>
      <c r="JZV363" s="120"/>
      <c r="JZW363" s="120"/>
      <c r="JZX363" s="120"/>
      <c r="JZY363" s="120"/>
      <c r="JZZ363" s="120"/>
      <c r="KAA363" s="120"/>
      <c r="KAB363" s="120"/>
      <c r="KAC363" s="120"/>
      <c r="KAD363" s="120"/>
      <c r="KAE363" s="120"/>
      <c r="KAF363" s="120"/>
      <c r="KAG363" s="120"/>
      <c r="KAH363" s="120"/>
      <c r="KAI363" s="120"/>
      <c r="KAJ363" s="120"/>
      <c r="KAK363" s="120"/>
      <c r="KAL363" s="120"/>
      <c r="KAM363" s="120"/>
      <c r="KAN363" s="120"/>
      <c r="KAO363" s="120"/>
      <c r="KAP363" s="120"/>
      <c r="KAQ363" s="120"/>
      <c r="KAR363" s="120"/>
      <c r="KAS363" s="120"/>
      <c r="KAT363" s="120"/>
      <c r="KAU363" s="120"/>
      <c r="KAV363" s="120"/>
      <c r="KAW363" s="120"/>
      <c r="KAX363" s="120"/>
      <c r="KAY363" s="120"/>
      <c r="KAZ363" s="120"/>
      <c r="KBA363" s="120"/>
      <c r="KBB363" s="120"/>
      <c r="KBC363" s="120"/>
      <c r="KBD363" s="120"/>
      <c r="KBE363" s="120"/>
      <c r="KBF363" s="120"/>
      <c r="KBG363" s="120"/>
      <c r="KBH363" s="120"/>
      <c r="KBI363" s="120"/>
      <c r="KBJ363" s="120"/>
      <c r="KBK363" s="120"/>
      <c r="KBL363" s="120"/>
      <c r="KBM363" s="120"/>
      <c r="KBN363" s="120"/>
      <c r="KBO363" s="120"/>
      <c r="KBP363" s="120"/>
      <c r="KBQ363" s="120"/>
      <c r="KBR363" s="120"/>
      <c r="KBS363" s="120"/>
      <c r="KBT363" s="120"/>
      <c r="KBU363" s="120"/>
      <c r="KBV363" s="120"/>
      <c r="KBW363" s="120"/>
      <c r="KBX363" s="120"/>
      <c r="KBY363" s="120"/>
      <c r="KBZ363" s="120"/>
      <c r="KCA363" s="120"/>
      <c r="KCB363" s="120"/>
      <c r="KCC363" s="120"/>
      <c r="KCD363" s="120"/>
      <c r="KCE363" s="120"/>
      <c r="KCF363" s="120"/>
      <c r="KCG363" s="120"/>
      <c r="KCH363" s="120"/>
      <c r="KCI363" s="120"/>
      <c r="KCJ363" s="120"/>
      <c r="KCK363" s="120"/>
      <c r="KCL363" s="120"/>
      <c r="KCM363" s="120"/>
      <c r="KCN363" s="120"/>
      <c r="KCO363" s="120"/>
      <c r="KCP363" s="120"/>
      <c r="KCQ363" s="120"/>
      <c r="KCR363" s="120"/>
      <c r="KCS363" s="120"/>
      <c r="KCT363" s="120"/>
      <c r="KCU363" s="120"/>
      <c r="KCV363" s="120"/>
      <c r="KCW363" s="120"/>
      <c r="KCX363" s="120"/>
      <c r="KCY363" s="120"/>
      <c r="KCZ363" s="120"/>
      <c r="KDA363" s="120"/>
      <c r="KDB363" s="120"/>
      <c r="KDC363" s="120"/>
      <c r="KDD363" s="120"/>
      <c r="KDE363" s="120"/>
      <c r="KDF363" s="120"/>
      <c r="KDG363" s="120"/>
      <c r="KDH363" s="120"/>
      <c r="KDI363" s="120"/>
      <c r="KDJ363" s="120"/>
      <c r="KDK363" s="120"/>
      <c r="KDL363" s="120"/>
      <c r="KDM363" s="120"/>
      <c r="KDN363" s="120"/>
      <c r="KDO363" s="120"/>
      <c r="KDP363" s="120"/>
      <c r="KDQ363" s="120"/>
      <c r="KDR363" s="120"/>
      <c r="KDS363" s="120"/>
      <c r="KDT363" s="120"/>
      <c r="KDU363" s="120"/>
      <c r="KDV363" s="120"/>
      <c r="KDW363" s="120"/>
      <c r="KDX363" s="120"/>
      <c r="KDY363" s="120"/>
      <c r="KDZ363" s="120"/>
      <c r="KEA363" s="120"/>
      <c r="KEB363" s="120"/>
      <c r="KEC363" s="120"/>
      <c r="KED363" s="120"/>
      <c r="KEE363" s="120"/>
      <c r="KEF363" s="120"/>
      <c r="KEG363" s="120"/>
      <c r="KEH363" s="120"/>
      <c r="KEI363" s="120"/>
      <c r="KEJ363" s="120"/>
      <c r="KEK363" s="120"/>
      <c r="KEL363" s="120"/>
      <c r="KEM363" s="120"/>
      <c r="KEN363" s="120"/>
      <c r="KEO363" s="120"/>
      <c r="KEP363" s="120"/>
      <c r="KEQ363" s="120"/>
      <c r="KER363" s="120"/>
      <c r="KES363" s="120"/>
      <c r="KET363" s="120"/>
      <c r="KEU363" s="120"/>
      <c r="KEV363" s="120"/>
      <c r="KEW363" s="120"/>
      <c r="KEX363" s="120"/>
      <c r="KEY363" s="120"/>
      <c r="KEZ363" s="120"/>
      <c r="KFA363" s="120"/>
      <c r="KFB363" s="120"/>
      <c r="KFC363" s="120"/>
      <c r="KFD363" s="120"/>
      <c r="KFE363" s="120"/>
      <c r="KFF363" s="120"/>
      <c r="KFG363" s="120"/>
      <c r="KFH363" s="120"/>
      <c r="KFI363" s="120"/>
      <c r="KFJ363" s="120"/>
      <c r="KFK363" s="120"/>
      <c r="KFL363" s="120"/>
      <c r="KFM363" s="120"/>
      <c r="KFN363" s="120"/>
      <c r="KFO363" s="120"/>
      <c r="KFP363" s="120"/>
      <c r="KFQ363" s="120"/>
      <c r="KFR363" s="120"/>
      <c r="KFS363" s="120"/>
      <c r="KFT363" s="120"/>
      <c r="KFU363" s="120"/>
      <c r="KFV363" s="120"/>
      <c r="KFW363" s="120"/>
      <c r="KFX363" s="120"/>
      <c r="KFY363" s="120"/>
      <c r="KFZ363" s="120"/>
      <c r="KGA363" s="120"/>
      <c r="KGB363" s="120"/>
      <c r="KGC363" s="120"/>
      <c r="KGD363" s="120"/>
      <c r="KGE363" s="120"/>
      <c r="KGF363" s="120"/>
      <c r="KGG363" s="120"/>
      <c r="KGH363" s="120"/>
      <c r="KGI363" s="120"/>
      <c r="KGJ363" s="120"/>
      <c r="KGK363" s="120"/>
      <c r="KGL363" s="120"/>
      <c r="KGM363" s="120"/>
      <c r="KGN363" s="120"/>
      <c r="KGO363" s="120"/>
      <c r="KGP363" s="120"/>
      <c r="KGQ363" s="120"/>
      <c r="KGR363" s="120"/>
      <c r="KGS363" s="120"/>
      <c r="KGT363" s="120"/>
      <c r="KGU363" s="120"/>
      <c r="KGV363" s="120"/>
      <c r="KGW363" s="120"/>
      <c r="KGX363" s="120"/>
      <c r="KGY363" s="120"/>
      <c r="KGZ363" s="120"/>
      <c r="KHA363" s="120"/>
      <c r="KHB363" s="120"/>
      <c r="KHC363" s="120"/>
      <c r="KHD363" s="120"/>
      <c r="KHE363" s="120"/>
      <c r="KHF363" s="120"/>
      <c r="KHG363" s="120"/>
      <c r="KHH363" s="120"/>
      <c r="KHI363" s="120"/>
      <c r="KHJ363" s="120"/>
      <c r="KHK363" s="120"/>
      <c r="KHL363" s="120"/>
      <c r="KHM363" s="120"/>
      <c r="KHN363" s="120"/>
      <c r="KHO363" s="120"/>
      <c r="KHP363" s="120"/>
      <c r="KHQ363" s="120"/>
      <c r="KHR363" s="120"/>
      <c r="KHS363" s="120"/>
      <c r="KHT363" s="120"/>
      <c r="KHU363" s="120"/>
      <c r="KHV363" s="120"/>
      <c r="KHW363" s="120"/>
      <c r="KHX363" s="120"/>
      <c r="KHY363" s="120"/>
      <c r="KHZ363" s="120"/>
      <c r="KIA363" s="120"/>
      <c r="KIB363" s="120"/>
      <c r="KIC363" s="120"/>
      <c r="KID363" s="120"/>
      <c r="KIE363" s="120"/>
      <c r="KIF363" s="120"/>
      <c r="KIG363" s="120"/>
      <c r="KIH363" s="120"/>
      <c r="KII363" s="120"/>
      <c r="KIJ363" s="120"/>
      <c r="KIK363" s="120"/>
      <c r="KIL363" s="120"/>
      <c r="KIM363" s="120"/>
      <c r="KIN363" s="120"/>
      <c r="KIO363" s="120"/>
      <c r="KIP363" s="120"/>
      <c r="KIQ363" s="120"/>
      <c r="KIR363" s="120"/>
      <c r="KIS363" s="120"/>
      <c r="KIT363" s="120"/>
      <c r="KIU363" s="120"/>
      <c r="KIV363" s="120"/>
      <c r="KIW363" s="120"/>
      <c r="KIX363" s="120"/>
      <c r="KIY363" s="120"/>
      <c r="KIZ363" s="120"/>
      <c r="KJA363" s="120"/>
      <c r="KJB363" s="120"/>
      <c r="KJC363" s="120"/>
      <c r="KJD363" s="120"/>
      <c r="KJE363" s="120"/>
      <c r="KJF363" s="120"/>
      <c r="KJG363" s="120"/>
      <c r="KJH363" s="120"/>
      <c r="KJI363" s="120"/>
      <c r="KJJ363" s="120"/>
      <c r="KJK363" s="120"/>
      <c r="KJL363" s="120"/>
      <c r="KJM363" s="120"/>
      <c r="KJN363" s="120"/>
      <c r="KJO363" s="120"/>
      <c r="KJP363" s="120"/>
      <c r="KJQ363" s="120"/>
      <c r="KJR363" s="120"/>
      <c r="KJS363" s="120"/>
      <c r="KJT363" s="120"/>
      <c r="KJU363" s="120"/>
      <c r="KJV363" s="120"/>
      <c r="KJW363" s="120"/>
      <c r="KJX363" s="120"/>
      <c r="KJY363" s="120"/>
      <c r="KJZ363" s="120"/>
      <c r="KKA363" s="120"/>
      <c r="KKB363" s="120"/>
      <c r="KKC363" s="120"/>
      <c r="KKD363" s="120"/>
      <c r="KKE363" s="120"/>
      <c r="KKF363" s="120"/>
      <c r="KKG363" s="120"/>
      <c r="KKH363" s="120"/>
      <c r="KKI363" s="120"/>
      <c r="KKJ363" s="120"/>
      <c r="KKK363" s="120"/>
      <c r="KKL363" s="120"/>
      <c r="KKM363" s="120"/>
      <c r="KKN363" s="120"/>
      <c r="KKO363" s="120"/>
      <c r="KKP363" s="120"/>
      <c r="KKQ363" s="120"/>
      <c r="KKR363" s="120"/>
      <c r="KKS363" s="120"/>
      <c r="KKT363" s="120"/>
      <c r="KKU363" s="120"/>
      <c r="KKV363" s="120"/>
      <c r="KKW363" s="120"/>
      <c r="KKX363" s="120"/>
      <c r="KKY363" s="120"/>
      <c r="KKZ363" s="120"/>
      <c r="KLA363" s="120"/>
      <c r="KLB363" s="120"/>
      <c r="KLC363" s="120"/>
      <c r="KLD363" s="120"/>
      <c r="KLE363" s="120"/>
      <c r="KLF363" s="120"/>
      <c r="KLG363" s="120"/>
      <c r="KLH363" s="120"/>
      <c r="KLI363" s="120"/>
      <c r="KLJ363" s="120"/>
      <c r="KLK363" s="120"/>
      <c r="KLL363" s="120"/>
      <c r="KLM363" s="120"/>
      <c r="KLN363" s="120"/>
      <c r="KLO363" s="120"/>
      <c r="KLP363" s="120"/>
      <c r="KLQ363" s="120"/>
      <c r="KLR363" s="120"/>
      <c r="KLS363" s="120"/>
      <c r="KLT363" s="120"/>
      <c r="KLU363" s="120"/>
      <c r="KLV363" s="120"/>
      <c r="KLW363" s="120"/>
      <c r="KLX363" s="120"/>
      <c r="KLY363" s="120"/>
      <c r="KLZ363" s="120"/>
      <c r="KMA363" s="120"/>
      <c r="KMB363" s="120"/>
      <c r="KMC363" s="120"/>
      <c r="KMD363" s="120"/>
      <c r="KME363" s="120"/>
      <c r="KMF363" s="120"/>
      <c r="KMG363" s="120"/>
      <c r="KMH363" s="120"/>
      <c r="KMI363" s="120"/>
      <c r="KMJ363" s="120"/>
      <c r="KMK363" s="120"/>
      <c r="KML363" s="120"/>
      <c r="KMM363" s="120"/>
      <c r="KMN363" s="120"/>
      <c r="KMO363" s="120"/>
      <c r="KMP363" s="120"/>
      <c r="KMQ363" s="120"/>
      <c r="KMR363" s="120"/>
      <c r="KMS363" s="120"/>
      <c r="KMT363" s="120"/>
      <c r="KMU363" s="120"/>
      <c r="KMV363" s="120"/>
      <c r="KMW363" s="120"/>
      <c r="KMX363" s="120"/>
      <c r="KMY363" s="120"/>
      <c r="KMZ363" s="120"/>
      <c r="KNA363" s="120"/>
      <c r="KNB363" s="120"/>
      <c r="KNC363" s="120"/>
      <c r="KND363" s="120"/>
      <c r="KNE363" s="120"/>
      <c r="KNF363" s="120"/>
      <c r="KNG363" s="120"/>
      <c r="KNH363" s="120"/>
      <c r="KNI363" s="120"/>
      <c r="KNJ363" s="120"/>
      <c r="KNK363" s="120"/>
      <c r="KNL363" s="120"/>
      <c r="KNM363" s="120"/>
      <c r="KNN363" s="120"/>
      <c r="KNO363" s="120"/>
      <c r="KNP363" s="120"/>
      <c r="KNQ363" s="120"/>
      <c r="KNR363" s="120"/>
      <c r="KNS363" s="120"/>
      <c r="KNT363" s="120"/>
      <c r="KNU363" s="120"/>
      <c r="KNV363" s="120"/>
      <c r="KNW363" s="120"/>
      <c r="KNX363" s="120"/>
      <c r="KNY363" s="120"/>
      <c r="KNZ363" s="120"/>
      <c r="KOA363" s="120"/>
      <c r="KOB363" s="120"/>
      <c r="KOC363" s="120"/>
      <c r="KOD363" s="120"/>
      <c r="KOE363" s="120"/>
      <c r="KOF363" s="120"/>
      <c r="KOG363" s="120"/>
      <c r="KOH363" s="120"/>
      <c r="KOI363" s="120"/>
      <c r="KOJ363" s="120"/>
      <c r="KOK363" s="120"/>
      <c r="KOL363" s="120"/>
      <c r="KOM363" s="120"/>
      <c r="KON363" s="120"/>
      <c r="KOO363" s="120"/>
      <c r="KOP363" s="120"/>
      <c r="KOQ363" s="120"/>
      <c r="KOR363" s="120"/>
      <c r="KOS363" s="120"/>
      <c r="KOT363" s="120"/>
      <c r="KOU363" s="120"/>
      <c r="KOV363" s="120"/>
      <c r="KOW363" s="120"/>
      <c r="KOX363" s="120"/>
      <c r="KOY363" s="120"/>
      <c r="KOZ363" s="120"/>
      <c r="KPA363" s="120"/>
      <c r="KPB363" s="120"/>
      <c r="KPC363" s="120"/>
      <c r="KPD363" s="120"/>
      <c r="KPE363" s="120"/>
      <c r="KPF363" s="120"/>
      <c r="KPG363" s="120"/>
      <c r="KPH363" s="120"/>
      <c r="KPI363" s="120"/>
      <c r="KPJ363" s="120"/>
      <c r="KPK363" s="120"/>
      <c r="KPL363" s="120"/>
      <c r="KPM363" s="120"/>
      <c r="KPN363" s="120"/>
      <c r="KPO363" s="120"/>
      <c r="KPP363" s="120"/>
      <c r="KPQ363" s="120"/>
      <c r="KPR363" s="120"/>
      <c r="KPS363" s="120"/>
      <c r="KPT363" s="120"/>
      <c r="KPU363" s="120"/>
      <c r="KPV363" s="120"/>
      <c r="KPW363" s="120"/>
      <c r="KPX363" s="120"/>
      <c r="KPY363" s="120"/>
      <c r="KPZ363" s="120"/>
      <c r="KQA363" s="120"/>
      <c r="KQB363" s="120"/>
      <c r="KQC363" s="120"/>
      <c r="KQD363" s="120"/>
      <c r="KQE363" s="120"/>
      <c r="KQF363" s="120"/>
      <c r="KQG363" s="120"/>
      <c r="KQH363" s="120"/>
      <c r="KQI363" s="120"/>
      <c r="KQJ363" s="120"/>
      <c r="KQK363" s="120"/>
      <c r="KQL363" s="120"/>
      <c r="KQM363" s="120"/>
      <c r="KQN363" s="120"/>
      <c r="KQO363" s="120"/>
      <c r="KQP363" s="120"/>
      <c r="KQQ363" s="120"/>
      <c r="KQR363" s="120"/>
      <c r="KQS363" s="120"/>
      <c r="KQT363" s="120"/>
      <c r="KQU363" s="120"/>
      <c r="KQV363" s="120"/>
      <c r="KQW363" s="120"/>
      <c r="KQX363" s="120"/>
      <c r="KQY363" s="120"/>
      <c r="KQZ363" s="120"/>
      <c r="KRA363" s="120"/>
      <c r="KRB363" s="120"/>
      <c r="KRC363" s="120"/>
      <c r="KRD363" s="120"/>
      <c r="KRE363" s="120"/>
      <c r="KRF363" s="120"/>
      <c r="KRG363" s="120"/>
      <c r="KRH363" s="120"/>
      <c r="KRI363" s="120"/>
      <c r="KRJ363" s="120"/>
      <c r="KRK363" s="120"/>
      <c r="KRL363" s="120"/>
      <c r="KRM363" s="120"/>
      <c r="KRN363" s="120"/>
      <c r="KRO363" s="120"/>
      <c r="KRP363" s="120"/>
      <c r="KRQ363" s="120"/>
      <c r="KRR363" s="120"/>
      <c r="KRS363" s="120"/>
      <c r="KRT363" s="120"/>
      <c r="KRU363" s="120"/>
      <c r="KRV363" s="120"/>
      <c r="KRW363" s="120"/>
      <c r="KRX363" s="120"/>
      <c r="KRY363" s="120"/>
      <c r="KRZ363" s="120"/>
      <c r="KSA363" s="120"/>
      <c r="KSB363" s="120"/>
      <c r="KSC363" s="120"/>
      <c r="KSD363" s="120"/>
      <c r="KSE363" s="120"/>
      <c r="KSF363" s="120"/>
      <c r="KSG363" s="120"/>
      <c r="KSH363" s="120"/>
      <c r="KSI363" s="120"/>
      <c r="KSJ363" s="120"/>
      <c r="KSK363" s="120"/>
      <c r="KSL363" s="120"/>
      <c r="KSM363" s="120"/>
      <c r="KSN363" s="120"/>
      <c r="KSO363" s="120"/>
      <c r="KSP363" s="120"/>
      <c r="KSQ363" s="120"/>
      <c r="KSR363" s="120"/>
      <c r="KSS363" s="120"/>
      <c r="KST363" s="120"/>
      <c r="KSU363" s="120"/>
      <c r="KSV363" s="120"/>
      <c r="KSW363" s="120"/>
      <c r="KSX363" s="120"/>
      <c r="KSY363" s="120"/>
      <c r="KSZ363" s="120"/>
      <c r="KTA363" s="120"/>
      <c r="KTB363" s="120"/>
      <c r="KTC363" s="120"/>
      <c r="KTD363" s="120"/>
      <c r="KTE363" s="120"/>
      <c r="KTF363" s="120"/>
      <c r="KTG363" s="120"/>
      <c r="KTH363" s="120"/>
      <c r="KTI363" s="120"/>
      <c r="KTJ363" s="120"/>
      <c r="KTK363" s="120"/>
      <c r="KTL363" s="120"/>
      <c r="KTM363" s="120"/>
      <c r="KTN363" s="120"/>
      <c r="KTO363" s="120"/>
      <c r="KTP363" s="120"/>
      <c r="KTQ363" s="120"/>
      <c r="KTR363" s="120"/>
      <c r="KTS363" s="120"/>
      <c r="KTT363" s="120"/>
      <c r="KTU363" s="120"/>
      <c r="KTV363" s="120"/>
      <c r="KTW363" s="120"/>
      <c r="KTX363" s="120"/>
      <c r="KTY363" s="120"/>
      <c r="KTZ363" s="120"/>
      <c r="KUA363" s="120"/>
      <c r="KUB363" s="120"/>
      <c r="KUC363" s="120"/>
      <c r="KUD363" s="120"/>
      <c r="KUE363" s="120"/>
      <c r="KUF363" s="120"/>
      <c r="KUG363" s="120"/>
      <c r="KUH363" s="120"/>
      <c r="KUI363" s="120"/>
      <c r="KUJ363" s="120"/>
      <c r="KUK363" s="120"/>
      <c r="KUL363" s="120"/>
      <c r="KUM363" s="120"/>
      <c r="KUN363" s="120"/>
      <c r="KUO363" s="120"/>
      <c r="KUP363" s="120"/>
      <c r="KUQ363" s="120"/>
      <c r="KUR363" s="120"/>
      <c r="KUS363" s="120"/>
      <c r="KUT363" s="120"/>
      <c r="KUU363" s="120"/>
      <c r="KUV363" s="120"/>
      <c r="KUW363" s="120"/>
      <c r="KUX363" s="120"/>
      <c r="KUY363" s="120"/>
      <c r="KUZ363" s="120"/>
      <c r="KVA363" s="120"/>
      <c r="KVB363" s="120"/>
      <c r="KVC363" s="120"/>
      <c r="KVD363" s="120"/>
      <c r="KVE363" s="120"/>
      <c r="KVF363" s="120"/>
      <c r="KVG363" s="120"/>
      <c r="KVH363" s="120"/>
      <c r="KVI363" s="120"/>
      <c r="KVJ363" s="120"/>
      <c r="KVK363" s="120"/>
      <c r="KVL363" s="120"/>
      <c r="KVM363" s="120"/>
      <c r="KVN363" s="120"/>
      <c r="KVO363" s="120"/>
      <c r="KVP363" s="120"/>
      <c r="KVQ363" s="120"/>
      <c r="KVR363" s="120"/>
      <c r="KVS363" s="120"/>
      <c r="KVT363" s="120"/>
      <c r="KVU363" s="120"/>
      <c r="KVV363" s="120"/>
      <c r="KVW363" s="120"/>
      <c r="KVX363" s="120"/>
      <c r="KVY363" s="120"/>
      <c r="KVZ363" s="120"/>
      <c r="KWA363" s="120"/>
      <c r="KWB363" s="120"/>
      <c r="KWC363" s="120"/>
      <c r="KWD363" s="120"/>
      <c r="KWE363" s="120"/>
      <c r="KWF363" s="120"/>
      <c r="KWG363" s="120"/>
      <c r="KWH363" s="120"/>
      <c r="KWI363" s="120"/>
      <c r="KWJ363" s="120"/>
      <c r="KWK363" s="120"/>
      <c r="KWL363" s="120"/>
      <c r="KWM363" s="120"/>
      <c r="KWN363" s="120"/>
      <c r="KWO363" s="120"/>
      <c r="KWP363" s="120"/>
      <c r="KWQ363" s="120"/>
      <c r="KWR363" s="120"/>
      <c r="KWS363" s="120"/>
      <c r="KWT363" s="120"/>
      <c r="KWU363" s="120"/>
      <c r="KWV363" s="120"/>
      <c r="KWW363" s="120"/>
      <c r="KWX363" s="120"/>
      <c r="KWY363" s="120"/>
      <c r="KWZ363" s="120"/>
      <c r="KXA363" s="120"/>
      <c r="KXB363" s="120"/>
      <c r="KXC363" s="120"/>
      <c r="KXD363" s="120"/>
      <c r="KXE363" s="120"/>
      <c r="KXF363" s="120"/>
      <c r="KXG363" s="120"/>
      <c r="KXH363" s="120"/>
      <c r="KXI363" s="120"/>
      <c r="KXJ363" s="120"/>
      <c r="KXK363" s="120"/>
      <c r="KXL363" s="120"/>
      <c r="KXM363" s="120"/>
      <c r="KXN363" s="120"/>
      <c r="KXO363" s="120"/>
      <c r="KXP363" s="120"/>
      <c r="KXQ363" s="120"/>
      <c r="KXR363" s="120"/>
      <c r="KXS363" s="120"/>
      <c r="KXT363" s="120"/>
      <c r="KXU363" s="120"/>
      <c r="KXV363" s="120"/>
      <c r="KXW363" s="120"/>
      <c r="KXX363" s="120"/>
      <c r="KXY363" s="120"/>
      <c r="KXZ363" s="120"/>
      <c r="KYA363" s="120"/>
      <c r="KYB363" s="120"/>
      <c r="KYC363" s="120"/>
      <c r="KYD363" s="120"/>
      <c r="KYE363" s="120"/>
      <c r="KYF363" s="120"/>
      <c r="KYG363" s="120"/>
      <c r="KYH363" s="120"/>
      <c r="KYI363" s="120"/>
      <c r="KYJ363" s="120"/>
      <c r="KYK363" s="120"/>
      <c r="KYL363" s="120"/>
      <c r="KYM363" s="120"/>
      <c r="KYN363" s="120"/>
      <c r="KYO363" s="120"/>
      <c r="KYP363" s="120"/>
      <c r="KYQ363" s="120"/>
      <c r="KYR363" s="120"/>
      <c r="KYS363" s="120"/>
      <c r="KYT363" s="120"/>
      <c r="KYU363" s="120"/>
      <c r="KYV363" s="120"/>
      <c r="KYW363" s="120"/>
      <c r="KYX363" s="120"/>
      <c r="KYY363" s="120"/>
      <c r="KYZ363" s="120"/>
      <c r="KZA363" s="120"/>
      <c r="KZB363" s="120"/>
      <c r="KZC363" s="120"/>
      <c r="KZD363" s="120"/>
      <c r="KZE363" s="120"/>
      <c r="KZF363" s="120"/>
      <c r="KZG363" s="120"/>
      <c r="KZH363" s="120"/>
      <c r="KZI363" s="120"/>
      <c r="KZJ363" s="120"/>
      <c r="KZK363" s="120"/>
      <c r="KZL363" s="120"/>
      <c r="KZM363" s="120"/>
      <c r="KZN363" s="120"/>
      <c r="KZO363" s="120"/>
      <c r="KZP363" s="120"/>
      <c r="KZQ363" s="120"/>
      <c r="KZR363" s="120"/>
      <c r="KZS363" s="120"/>
      <c r="KZT363" s="120"/>
      <c r="KZU363" s="120"/>
      <c r="KZV363" s="120"/>
      <c r="KZW363" s="120"/>
      <c r="KZX363" s="120"/>
      <c r="KZY363" s="120"/>
      <c r="KZZ363" s="120"/>
      <c r="LAA363" s="120"/>
      <c r="LAB363" s="120"/>
      <c r="LAC363" s="120"/>
      <c r="LAD363" s="120"/>
      <c r="LAE363" s="120"/>
      <c r="LAF363" s="120"/>
      <c r="LAG363" s="120"/>
      <c r="LAH363" s="120"/>
      <c r="LAI363" s="120"/>
      <c r="LAJ363" s="120"/>
      <c r="LAK363" s="120"/>
      <c r="LAL363" s="120"/>
      <c r="LAM363" s="120"/>
      <c r="LAN363" s="120"/>
      <c r="LAO363" s="120"/>
      <c r="LAP363" s="120"/>
      <c r="LAQ363" s="120"/>
      <c r="LAR363" s="120"/>
      <c r="LAS363" s="120"/>
      <c r="LAT363" s="120"/>
      <c r="LAU363" s="120"/>
      <c r="LAV363" s="120"/>
      <c r="LAW363" s="120"/>
      <c r="LAX363" s="120"/>
      <c r="LAY363" s="120"/>
      <c r="LAZ363" s="120"/>
      <c r="LBA363" s="120"/>
      <c r="LBB363" s="120"/>
      <c r="LBC363" s="120"/>
      <c r="LBD363" s="120"/>
      <c r="LBE363" s="120"/>
      <c r="LBF363" s="120"/>
      <c r="LBG363" s="120"/>
      <c r="LBH363" s="120"/>
      <c r="LBI363" s="120"/>
      <c r="LBJ363" s="120"/>
      <c r="LBK363" s="120"/>
      <c r="LBL363" s="120"/>
      <c r="LBM363" s="120"/>
      <c r="LBN363" s="120"/>
      <c r="LBO363" s="120"/>
      <c r="LBP363" s="120"/>
      <c r="LBQ363" s="120"/>
      <c r="LBR363" s="120"/>
      <c r="LBS363" s="120"/>
      <c r="LBT363" s="120"/>
      <c r="LBU363" s="120"/>
      <c r="LBV363" s="120"/>
      <c r="LBW363" s="120"/>
      <c r="LBX363" s="120"/>
      <c r="LBY363" s="120"/>
      <c r="LBZ363" s="120"/>
      <c r="LCA363" s="120"/>
      <c r="LCB363" s="120"/>
      <c r="LCC363" s="120"/>
      <c r="LCD363" s="120"/>
      <c r="LCE363" s="120"/>
      <c r="LCF363" s="120"/>
      <c r="LCG363" s="120"/>
      <c r="LCH363" s="120"/>
      <c r="LCI363" s="120"/>
      <c r="LCJ363" s="120"/>
      <c r="LCK363" s="120"/>
      <c r="LCL363" s="120"/>
      <c r="LCM363" s="120"/>
      <c r="LCN363" s="120"/>
      <c r="LCO363" s="120"/>
      <c r="LCP363" s="120"/>
      <c r="LCQ363" s="120"/>
      <c r="LCR363" s="120"/>
      <c r="LCS363" s="120"/>
      <c r="LCT363" s="120"/>
      <c r="LCU363" s="120"/>
      <c r="LCV363" s="120"/>
      <c r="LCW363" s="120"/>
      <c r="LCX363" s="120"/>
      <c r="LCY363" s="120"/>
      <c r="LCZ363" s="120"/>
      <c r="LDA363" s="120"/>
      <c r="LDB363" s="120"/>
      <c r="LDC363" s="120"/>
      <c r="LDD363" s="120"/>
      <c r="LDE363" s="120"/>
      <c r="LDF363" s="120"/>
      <c r="LDG363" s="120"/>
      <c r="LDH363" s="120"/>
      <c r="LDI363" s="120"/>
      <c r="LDJ363" s="120"/>
      <c r="LDK363" s="120"/>
      <c r="LDL363" s="120"/>
      <c r="LDM363" s="120"/>
      <c r="LDN363" s="120"/>
      <c r="LDO363" s="120"/>
      <c r="LDP363" s="120"/>
      <c r="LDQ363" s="120"/>
      <c r="LDR363" s="120"/>
      <c r="LDS363" s="120"/>
      <c r="LDT363" s="120"/>
      <c r="LDU363" s="120"/>
      <c r="LDV363" s="120"/>
      <c r="LDW363" s="120"/>
      <c r="LDX363" s="120"/>
      <c r="LDY363" s="120"/>
      <c r="LDZ363" s="120"/>
      <c r="LEA363" s="120"/>
      <c r="LEB363" s="120"/>
      <c r="LEC363" s="120"/>
      <c r="LED363" s="120"/>
      <c r="LEE363" s="120"/>
      <c r="LEF363" s="120"/>
      <c r="LEG363" s="120"/>
      <c r="LEH363" s="120"/>
      <c r="LEI363" s="120"/>
      <c r="LEJ363" s="120"/>
      <c r="LEK363" s="120"/>
      <c r="LEL363" s="120"/>
      <c r="LEM363" s="120"/>
      <c r="LEN363" s="120"/>
      <c r="LEO363" s="120"/>
      <c r="LEP363" s="120"/>
      <c r="LEQ363" s="120"/>
      <c r="LER363" s="120"/>
      <c r="LES363" s="120"/>
      <c r="LET363" s="120"/>
      <c r="LEU363" s="120"/>
      <c r="LEV363" s="120"/>
      <c r="LEW363" s="120"/>
      <c r="LEX363" s="120"/>
      <c r="LEY363" s="120"/>
      <c r="LEZ363" s="120"/>
      <c r="LFA363" s="120"/>
      <c r="LFB363" s="120"/>
      <c r="LFC363" s="120"/>
      <c r="LFD363" s="120"/>
      <c r="LFE363" s="120"/>
      <c r="LFF363" s="120"/>
      <c r="LFG363" s="120"/>
      <c r="LFH363" s="120"/>
      <c r="LFI363" s="120"/>
      <c r="LFJ363" s="120"/>
      <c r="LFK363" s="120"/>
      <c r="LFL363" s="120"/>
      <c r="LFM363" s="120"/>
      <c r="LFN363" s="120"/>
      <c r="LFO363" s="120"/>
      <c r="LFP363" s="120"/>
      <c r="LFQ363" s="120"/>
      <c r="LFR363" s="120"/>
      <c r="LFS363" s="120"/>
      <c r="LFT363" s="120"/>
      <c r="LFU363" s="120"/>
      <c r="LFV363" s="120"/>
      <c r="LFW363" s="120"/>
      <c r="LFX363" s="120"/>
      <c r="LFY363" s="120"/>
      <c r="LFZ363" s="120"/>
      <c r="LGA363" s="120"/>
      <c r="LGB363" s="120"/>
      <c r="LGC363" s="120"/>
      <c r="LGD363" s="120"/>
      <c r="LGE363" s="120"/>
      <c r="LGF363" s="120"/>
      <c r="LGG363" s="120"/>
      <c r="LGH363" s="120"/>
      <c r="LGI363" s="120"/>
      <c r="LGJ363" s="120"/>
      <c r="LGK363" s="120"/>
      <c r="LGL363" s="120"/>
      <c r="LGM363" s="120"/>
      <c r="LGN363" s="120"/>
      <c r="LGO363" s="120"/>
      <c r="LGP363" s="120"/>
      <c r="LGQ363" s="120"/>
      <c r="LGR363" s="120"/>
      <c r="LGS363" s="120"/>
      <c r="LGT363" s="120"/>
      <c r="LGU363" s="120"/>
      <c r="LGV363" s="120"/>
      <c r="LGW363" s="120"/>
      <c r="LGX363" s="120"/>
      <c r="LGY363" s="120"/>
      <c r="LGZ363" s="120"/>
      <c r="LHA363" s="120"/>
      <c r="LHB363" s="120"/>
      <c r="LHC363" s="120"/>
      <c r="LHD363" s="120"/>
      <c r="LHE363" s="120"/>
      <c r="LHF363" s="120"/>
      <c r="LHG363" s="120"/>
      <c r="LHH363" s="120"/>
      <c r="LHI363" s="120"/>
      <c r="LHJ363" s="120"/>
      <c r="LHK363" s="120"/>
      <c r="LHL363" s="120"/>
      <c r="LHM363" s="120"/>
      <c r="LHN363" s="120"/>
      <c r="LHO363" s="120"/>
      <c r="LHP363" s="120"/>
      <c r="LHQ363" s="120"/>
      <c r="LHR363" s="120"/>
      <c r="LHS363" s="120"/>
      <c r="LHT363" s="120"/>
      <c r="LHU363" s="120"/>
      <c r="LHV363" s="120"/>
      <c r="LHW363" s="120"/>
      <c r="LHX363" s="120"/>
      <c r="LHY363" s="120"/>
      <c r="LHZ363" s="120"/>
      <c r="LIA363" s="120"/>
      <c r="LIB363" s="120"/>
      <c r="LIC363" s="120"/>
      <c r="LID363" s="120"/>
      <c r="LIE363" s="120"/>
      <c r="LIF363" s="120"/>
      <c r="LIG363" s="120"/>
      <c r="LIH363" s="120"/>
      <c r="LII363" s="120"/>
      <c r="LIJ363" s="120"/>
      <c r="LIK363" s="120"/>
      <c r="LIL363" s="120"/>
      <c r="LIM363" s="120"/>
      <c r="LIN363" s="120"/>
      <c r="LIO363" s="120"/>
      <c r="LIP363" s="120"/>
      <c r="LIQ363" s="120"/>
      <c r="LIR363" s="120"/>
      <c r="LIS363" s="120"/>
      <c r="LIT363" s="120"/>
      <c r="LIU363" s="120"/>
      <c r="LIV363" s="120"/>
      <c r="LIW363" s="120"/>
      <c r="LIX363" s="120"/>
      <c r="LIY363" s="120"/>
      <c r="LIZ363" s="120"/>
      <c r="LJA363" s="120"/>
      <c r="LJB363" s="120"/>
      <c r="LJC363" s="120"/>
      <c r="LJD363" s="120"/>
      <c r="LJE363" s="120"/>
      <c r="LJF363" s="120"/>
      <c r="LJG363" s="120"/>
      <c r="LJH363" s="120"/>
      <c r="LJI363" s="120"/>
      <c r="LJJ363" s="120"/>
      <c r="LJK363" s="120"/>
      <c r="LJL363" s="120"/>
      <c r="LJM363" s="120"/>
      <c r="LJN363" s="120"/>
      <c r="LJO363" s="120"/>
      <c r="LJP363" s="120"/>
      <c r="LJQ363" s="120"/>
      <c r="LJR363" s="120"/>
      <c r="LJS363" s="120"/>
      <c r="LJT363" s="120"/>
      <c r="LJU363" s="120"/>
      <c r="LJV363" s="120"/>
      <c r="LJW363" s="120"/>
      <c r="LJX363" s="120"/>
      <c r="LJY363" s="120"/>
      <c r="LJZ363" s="120"/>
      <c r="LKA363" s="120"/>
      <c r="LKB363" s="120"/>
      <c r="LKC363" s="120"/>
      <c r="LKD363" s="120"/>
      <c r="LKE363" s="120"/>
      <c r="LKF363" s="120"/>
      <c r="LKG363" s="120"/>
      <c r="LKH363" s="120"/>
      <c r="LKI363" s="120"/>
      <c r="LKJ363" s="120"/>
      <c r="LKK363" s="120"/>
      <c r="LKL363" s="120"/>
      <c r="LKM363" s="120"/>
      <c r="LKN363" s="120"/>
      <c r="LKO363" s="120"/>
      <c r="LKP363" s="120"/>
      <c r="LKQ363" s="120"/>
      <c r="LKR363" s="120"/>
      <c r="LKS363" s="120"/>
      <c r="LKT363" s="120"/>
      <c r="LKU363" s="120"/>
      <c r="LKV363" s="120"/>
      <c r="LKW363" s="120"/>
      <c r="LKX363" s="120"/>
      <c r="LKY363" s="120"/>
      <c r="LKZ363" s="120"/>
      <c r="LLA363" s="120"/>
      <c r="LLB363" s="120"/>
      <c r="LLC363" s="120"/>
      <c r="LLD363" s="120"/>
      <c r="LLE363" s="120"/>
      <c r="LLF363" s="120"/>
      <c r="LLG363" s="120"/>
      <c r="LLH363" s="120"/>
      <c r="LLI363" s="120"/>
      <c r="LLJ363" s="120"/>
      <c r="LLK363" s="120"/>
      <c r="LLL363" s="120"/>
      <c r="LLM363" s="120"/>
      <c r="LLN363" s="120"/>
      <c r="LLO363" s="120"/>
      <c r="LLP363" s="120"/>
      <c r="LLQ363" s="120"/>
      <c r="LLR363" s="120"/>
      <c r="LLS363" s="120"/>
      <c r="LLT363" s="120"/>
      <c r="LLU363" s="120"/>
      <c r="LLV363" s="120"/>
      <c r="LLW363" s="120"/>
      <c r="LLX363" s="120"/>
      <c r="LLY363" s="120"/>
      <c r="LLZ363" s="120"/>
      <c r="LMA363" s="120"/>
      <c r="LMB363" s="120"/>
      <c r="LMC363" s="120"/>
      <c r="LMD363" s="120"/>
      <c r="LME363" s="120"/>
      <c r="LMF363" s="120"/>
      <c r="LMG363" s="120"/>
      <c r="LMH363" s="120"/>
      <c r="LMI363" s="120"/>
      <c r="LMJ363" s="120"/>
      <c r="LMK363" s="120"/>
      <c r="LML363" s="120"/>
      <c r="LMM363" s="120"/>
      <c r="LMN363" s="120"/>
      <c r="LMO363" s="120"/>
      <c r="LMP363" s="120"/>
      <c r="LMQ363" s="120"/>
      <c r="LMR363" s="120"/>
      <c r="LMS363" s="120"/>
      <c r="LMT363" s="120"/>
      <c r="LMU363" s="120"/>
      <c r="LMV363" s="120"/>
      <c r="LMW363" s="120"/>
      <c r="LMX363" s="120"/>
      <c r="LMY363" s="120"/>
      <c r="LMZ363" s="120"/>
      <c r="LNA363" s="120"/>
      <c r="LNB363" s="120"/>
      <c r="LNC363" s="120"/>
      <c r="LND363" s="120"/>
      <c r="LNE363" s="120"/>
      <c r="LNF363" s="120"/>
      <c r="LNG363" s="120"/>
      <c r="LNH363" s="120"/>
      <c r="LNI363" s="120"/>
      <c r="LNJ363" s="120"/>
      <c r="LNK363" s="120"/>
      <c r="LNL363" s="120"/>
      <c r="LNM363" s="120"/>
      <c r="LNN363" s="120"/>
      <c r="LNO363" s="120"/>
      <c r="LNP363" s="120"/>
      <c r="LNQ363" s="120"/>
      <c r="LNR363" s="120"/>
      <c r="LNS363" s="120"/>
      <c r="LNT363" s="120"/>
      <c r="LNU363" s="120"/>
      <c r="LNV363" s="120"/>
      <c r="LNW363" s="120"/>
      <c r="LNX363" s="120"/>
      <c r="LNY363" s="120"/>
      <c r="LNZ363" s="120"/>
      <c r="LOA363" s="120"/>
      <c r="LOB363" s="120"/>
      <c r="LOC363" s="120"/>
      <c r="LOD363" s="120"/>
      <c r="LOE363" s="120"/>
      <c r="LOF363" s="120"/>
      <c r="LOG363" s="120"/>
      <c r="LOH363" s="120"/>
      <c r="LOI363" s="120"/>
      <c r="LOJ363" s="120"/>
      <c r="LOK363" s="120"/>
      <c r="LOL363" s="120"/>
      <c r="LOM363" s="120"/>
      <c r="LON363" s="120"/>
      <c r="LOO363" s="120"/>
      <c r="LOP363" s="120"/>
      <c r="LOQ363" s="120"/>
      <c r="LOR363" s="120"/>
      <c r="LOS363" s="120"/>
      <c r="LOT363" s="120"/>
      <c r="LOU363" s="120"/>
      <c r="LOV363" s="120"/>
      <c r="LOW363" s="120"/>
      <c r="LOX363" s="120"/>
      <c r="LOY363" s="120"/>
      <c r="LOZ363" s="120"/>
      <c r="LPA363" s="120"/>
      <c r="LPB363" s="120"/>
      <c r="LPC363" s="120"/>
      <c r="LPD363" s="120"/>
      <c r="LPE363" s="120"/>
      <c r="LPF363" s="120"/>
      <c r="LPG363" s="120"/>
      <c r="LPH363" s="120"/>
      <c r="LPI363" s="120"/>
      <c r="LPJ363" s="120"/>
      <c r="LPK363" s="120"/>
      <c r="LPL363" s="120"/>
      <c r="LPM363" s="120"/>
      <c r="LPN363" s="120"/>
      <c r="LPO363" s="120"/>
      <c r="LPP363" s="120"/>
      <c r="LPQ363" s="120"/>
      <c r="LPR363" s="120"/>
      <c r="LPS363" s="120"/>
      <c r="LPT363" s="120"/>
      <c r="LPU363" s="120"/>
      <c r="LPV363" s="120"/>
      <c r="LPW363" s="120"/>
      <c r="LPX363" s="120"/>
      <c r="LPY363" s="120"/>
      <c r="LPZ363" s="120"/>
      <c r="LQA363" s="120"/>
      <c r="LQB363" s="120"/>
      <c r="LQC363" s="120"/>
      <c r="LQD363" s="120"/>
      <c r="LQE363" s="120"/>
      <c r="LQF363" s="120"/>
      <c r="LQG363" s="120"/>
      <c r="LQH363" s="120"/>
      <c r="LQI363" s="120"/>
      <c r="LQJ363" s="120"/>
      <c r="LQK363" s="120"/>
      <c r="LQL363" s="120"/>
      <c r="LQM363" s="120"/>
      <c r="LQN363" s="120"/>
      <c r="LQO363" s="120"/>
      <c r="LQP363" s="120"/>
      <c r="LQQ363" s="120"/>
      <c r="LQR363" s="120"/>
      <c r="LQS363" s="120"/>
      <c r="LQT363" s="120"/>
      <c r="LQU363" s="120"/>
      <c r="LQV363" s="120"/>
      <c r="LQW363" s="120"/>
      <c r="LQX363" s="120"/>
      <c r="LQY363" s="120"/>
      <c r="LQZ363" s="120"/>
      <c r="LRA363" s="120"/>
      <c r="LRB363" s="120"/>
      <c r="LRC363" s="120"/>
      <c r="LRD363" s="120"/>
      <c r="LRE363" s="120"/>
      <c r="LRF363" s="120"/>
      <c r="LRG363" s="120"/>
      <c r="LRH363" s="120"/>
      <c r="LRI363" s="120"/>
      <c r="LRJ363" s="120"/>
      <c r="LRK363" s="120"/>
      <c r="LRL363" s="120"/>
      <c r="LRM363" s="120"/>
      <c r="LRN363" s="120"/>
      <c r="LRO363" s="120"/>
      <c r="LRP363" s="120"/>
      <c r="LRQ363" s="120"/>
      <c r="LRR363" s="120"/>
      <c r="LRS363" s="120"/>
      <c r="LRT363" s="120"/>
      <c r="LRU363" s="120"/>
      <c r="LRV363" s="120"/>
      <c r="LRW363" s="120"/>
      <c r="LRX363" s="120"/>
      <c r="LRY363" s="120"/>
      <c r="LRZ363" s="120"/>
      <c r="LSA363" s="120"/>
      <c r="LSB363" s="120"/>
      <c r="LSC363" s="120"/>
      <c r="LSD363" s="120"/>
      <c r="LSE363" s="120"/>
      <c r="LSF363" s="120"/>
      <c r="LSG363" s="120"/>
      <c r="LSH363" s="120"/>
      <c r="LSI363" s="120"/>
      <c r="LSJ363" s="120"/>
      <c r="LSK363" s="120"/>
      <c r="LSL363" s="120"/>
      <c r="LSM363" s="120"/>
      <c r="LSN363" s="120"/>
      <c r="LSO363" s="120"/>
      <c r="LSP363" s="120"/>
      <c r="LSQ363" s="120"/>
      <c r="LSR363" s="120"/>
      <c r="LSS363" s="120"/>
      <c r="LST363" s="120"/>
      <c r="LSU363" s="120"/>
      <c r="LSV363" s="120"/>
      <c r="LSW363" s="120"/>
      <c r="LSX363" s="120"/>
      <c r="LSY363" s="120"/>
      <c r="LSZ363" s="120"/>
      <c r="LTA363" s="120"/>
      <c r="LTB363" s="120"/>
      <c r="LTC363" s="120"/>
      <c r="LTD363" s="120"/>
      <c r="LTE363" s="120"/>
      <c r="LTF363" s="120"/>
      <c r="LTG363" s="120"/>
      <c r="LTH363" s="120"/>
      <c r="LTI363" s="120"/>
      <c r="LTJ363" s="120"/>
      <c r="LTK363" s="120"/>
      <c r="LTL363" s="120"/>
      <c r="LTM363" s="120"/>
      <c r="LTN363" s="120"/>
      <c r="LTO363" s="120"/>
      <c r="LTP363" s="120"/>
      <c r="LTQ363" s="120"/>
      <c r="LTR363" s="120"/>
      <c r="LTS363" s="120"/>
      <c r="LTT363" s="120"/>
      <c r="LTU363" s="120"/>
      <c r="LTV363" s="120"/>
      <c r="LTW363" s="120"/>
      <c r="LTX363" s="120"/>
      <c r="LTY363" s="120"/>
      <c r="LTZ363" s="120"/>
      <c r="LUA363" s="120"/>
      <c r="LUB363" s="120"/>
      <c r="LUC363" s="120"/>
      <c r="LUD363" s="120"/>
      <c r="LUE363" s="120"/>
      <c r="LUF363" s="120"/>
      <c r="LUG363" s="120"/>
      <c r="LUH363" s="120"/>
      <c r="LUI363" s="120"/>
      <c r="LUJ363" s="120"/>
      <c r="LUK363" s="120"/>
      <c r="LUL363" s="120"/>
      <c r="LUM363" s="120"/>
      <c r="LUN363" s="120"/>
      <c r="LUO363" s="120"/>
      <c r="LUP363" s="120"/>
      <c r="LUQ363" s="120"/>
      <c r="LUR363" s="120"/>
      <c r="LUS363" s="120"/>
      <c r="LUT363" s="120"/>
      <c r="LUU363" s="120"/>
      <c r="LUV363" s="120"/>
      <c r="LUW363" s="120"/>
      <c r="LUX363" s="120"/>
      <c r="LUY363" s="120"/>
      <c r="LUZ363" s="120"/>
      <c r="LVA363" s="120"/>
      <c r="LVB363" s="120"/>
      <c r="LVC363" s="120"/>
      <c r="LVD363" s="120"/>
      <c r="LVE363" s="120"/>
      <c r="LVF363" s="120"/>
      <c r="LVG363" s="120"/>
      <c r="LVH363" s="120"/>
      <c r="LVI363" s="120"/>
      <c r="LVJ363" s="120"/>
      <c r="LVK363" s="120"/>
      <c r="LVL363" s="120"/>
      <c r="LVM363" s="120"/>
      <c r="LVN363" s="120"/>
      <c r="LVO363" s="120"/>
      <c r="LVP363" s="120"/>
      <c r="LVQ363" s="120"/>
      <c r="LVR363" s="120"/>
      <c r="LVS363" s="120"/>
      <c r="LVT363" s="120"/>
      <c r="LVU363" s="120"/>
      <c r="LVV363" s="120"/>
      <c r="LVW363" s="120"/>
      <c r="LVX363" s="120"/>
      <c r="LVY363" s="120"/>
      <c r="LVZ363" s="120"/>
      <c r="LWA363" s="120"/>
      <c r="LWB363" s="120"/>
      <c r="LWC363" s="120"/>
      <c r="LWD363" s="120"/>
      <c r="LWE363" s="120"/>
      <c r="LWF363" s="120"/>
      <c r="LWG363" s="120"/>
      <c r="LWH363" s="120"/>
      <c r="LWI363" s="120"/>
      <c r="LWJ363" s="120"/>
      <c r="LWK363" s="120"/>
      <c r="LWL363" s="120"/>
      <c r="LWM363" s="120"/>
      <c r="LWN363" s="120"/>
      <c r="LWO363" s="120"/>
      <c r="LWP363" s="120"/>
      <c r="LWQ363" s="120"/>
      <c r="LWR363" s="120"/>
      <c r="LWS363" s="120"/>
      <c r="LWT363" s="120"/>
      <c r="LWU363" s="120"/>
      <c r="LWV363" s="120"/>
      <c r="LWW363" s="120"/>
      <c r="LWX363" s="120"/>
      <c r="LWY363" s="120"/>
      <c r="LWZ363" s="120"/>
      <c r="LXA363" s="120"/>
      <c r="LXB363" s="120"/>
      <c r="LXC363" s="120"/>
      <c r="LXD363" s="120"/>
      <c r="LXE363" s="120"/>
      <c r="LXF363" s="120"/>
      <c r="LXG363" s="120"/>
      <c r="LXH363" s="120"/>
      <c r="LXI363" s="120"/>
      <c r="LXJ363" s="120"/>
      <c r="LXK363" s="120"/>
      <c r="LXL363" s="120"/>
      <c r="LXM363" s="120"/>
      <c r="LXN363" s="120"/>
      <c r="LXO363" s="120"/>
      <c r="LXP363" s="120"/>
      <c r="LXQ363" s="120"/>
      <c r="LXR363" s="120"/>
      <c r="LXS363" s="120"/>
      <c r="LXT363" s="120"/>
      <c r="LXU363" s="120"/>
      <c r="LXV363" s="120"/>
      <c r="LXW363" s="120"/>
      <c r="LXX363" s="120"/>
      <c r="LXY363" s="120"/>
      <c r="LXZ363" s="120"/>
      <c r="LYA363" s="120"/>
      <c r="LYB363" s="120"/>
      <c r="LYC363" s="120"/>
      <c r="LYD363" s="120"/>
      <c r="LYE363" s="120"/>
      <c r="LYF363" s="120"/>
      <c r="LYG363" s="120"/>
      <c r="LYH363" s="120"/>
      <c r="LYI363" s="120"/>
      <c r="LYJ363" s="120"/>
      <c r="LYK363" s="120"/>
      <c r="LYL363" s="120"/>
      <c r="LYM363" s="120"/>
      <c r="LYN363" s="120"/>
      <c r="LYO363" s="120"/>
      <c r="LYP363" s="120"/>
      <c r="LYQ363" s="120"/>
      <c r="LYR363" s="120"/>
      <c r="LYS363" s="120"/>
      <c r="LYT363" s="120"/>
      <c r="LYU363" s="120"/>
      <c r="LYV363" s="120"/>
      <c r="LYW363" s="120"/>
      <c r="LYX363" s="120"/>
      <c r="LYY363" s="120"/>
      <c r="LYZ363" s="120"/>
      <c r="LZA363" s="120"/>
      <c r="LZB363" s="120"/>
      <c r="LZC363" s="120"/>
      <c r="LZD363" s="120"/>
      <c r="LZE363" s="120"/>
      <c r="LZF363" s="120"/>
      <c r="LZG363" s="120"/>
      <c r="LZH363" s="120"/>
      <c r="LZI363" s="120"/>
      <c r="LZJ363" s="120"/>
      <c r="LZK363" s="120"/>
      <c r="LZL363" s="120"/>
      <c r="LZM363" s="120"/>
      <c r="LZN363" s="120"/>
      <c r="LZO363" s="120"/>
      <c r="LZP363" s="120"/>
      <c r="LZQ363" s="120"/>
      <c r="LZR363" s="120"/>
      <c r="LZS363" s="120"/>
      <c r="LZT363" s="120"/>
      <c r="LZU363" s="120"/>
      <c r="LZV363" s="120"/>
      <c r="LZW363" s="120"/>
      <c r="LZX363" s="120"/>
      <c r="LZY363" s="120"/>
      <c r="LZZ363" s="120"/>
      <c r="MAA363" s="120"/>
      <c r="MAB363" s="120"/>
      <c r="MAC363" s="120"/>
      <c r="MAD363" s="120"/>
      <c r="MAE363" s="120"/>
      <c r="MAF363" s="120"/>
      <c r="MAG363" s="120"/>
      <c r="MAH363" s="120"/>
      <c r="MAI363" s="120"/>
      <c r="MAJ363" s="120"/>
      <c r="MAK363" s="120"/>
      <c r="MAL363" s="120"/>
      <c r="MAM363" s="120"/>
      <c r="MAN363" s="120"/>
      <c r="MAO363" s="120"/>
      <c r="MAP363" s="120"/>
      <c r="MAQ363" s="120"/>
      <c r="MAR363" s="120"/>
      <c r="MAS363" s="120"/>
      <c r="MAT363" s="120"/>
      <c r="MAU363" s="120"/>
      <c r="MAV363" s="120"/>
      <c r="MAW363" s="120"/>
      <c r="MAX363" s="120"/>
      <c r="MAY363" s="120"/>
      <c r="MAZ363" s="120"/>
      <c r="MBA363" s="120"/>
      <c r="MBB363" s="120"/>
      <c r="MBC363" s="120"/>
      <c r="MBD363" s="120"/>
      <c r="MBE363" s="120"/>
      <c r="MBF363" s="120"/>
      <c r="MBG363" s="120"/>
      <c r="MBH363" s="120"/>
      <c r="MBI363" s="120"/>
      <c r="MBJ363" s="120"/>
      <c r="MBK363" s="120"/>
      <c r="MBL363" s="120"/>
      <c r="MBM363" s="120"/>
      <c r="MBN363" s="120"/>
      <c r="MBO363" s="120"/>
      <c r="MBP363" s="120"/>
      <c r="MBQ363" s="120"/>
      <c r="MBR363" s="120"/>
      <c r="MBS363" s="120"/>
      <c r="MBT363" s="120"/>
      <c r="MBU363" s="120"/>
      <c r="MBV363" s="120"/>
      <c r="MBW363" s="120"/>
      <c r="MBX363" s="120"/>
      <c r="MBY363" s="120"/>
      <c r="MBZ363" s="120"/>
      <c r="MCA363" s="120"/>
      <c r="MCB363" s="120"/>
      <c r="MCC363" s="120"/>
      <c r="MCD363" s="120"/>
      <c r="MCE363" s="120"/>
      <c r="MCF363" s="120"/>
      <c r="MCG363" s="120"/>
      <c r="MCH363" s="120"/>
      <c r="MCI363" s="120"/>
      <c r="MCJ363" s="120"/>
      <c r="MCK363" s="120"/>
      <c r="MCL363" s="120"/>
      <c r="MCM363" s="120"/>
      <c r="MCN363" s="120"/>
      <c r="MCO363" s="120"/>
      <c r="MCP363" s="120"/>
      <c r="MCQ363" s="120"/>
      <c r="MCR363" s="120"/>
      <c r="MCS363" s="120"/>
      <c r="MCT363" s="120"/>
      <c r="MCU363" s="120"/>
      <c r="MCV363" s="120"/>
      <c r="MCW363" s="120"/>
      <c r="MCX363" s="120"/>
      <c r="MCY363" s="120"/>
      <c r="MCZ363" s="120"/>
      <c r="MDA363" s="120"/>
      <c r="MDB363" s="120"/>
      <c r="MDC363" s="120"/>
      <c r="MDD363" s="120"/>
      <c r="MDE363" s="120"/>
      <c r="MDF363" s="120"/>
      <c r="MDG363" s="120"/>
      <c r="MDH363" s="120"/>
      <c r="MDI363" s="120"/>
      <c r="MDJ363" s="120"/>
      <c r="MDK363" s="120"/>
      <c r="MDL363" s="120"/>
      <c r="MDM363" s="120"/>
      <c r="MDN363" s="120"/>
      <c r="MDO363" s="120"/>
      <c r="MDP363" s="120"/>
      <c r="MDQ363" s="120"/>
      <c r="MDR363" s="120"/>
      <c r="MDS363" s="120"/>
      <c r="MDT363" s="120"/>
      <c r="MDU363" s="120"/>
      <c r="MDV363" s="120"/>
      <c r="MDW363" s="120"/>
      <c r="MDX363" s="120"/>
      <c r="MDY363" s="120"/>
      <c r="MDZ363" s="120"/>
      <c r="MEA363" s="120"/>
      <c r="MEB363" s="120"/>
      <c r="MEC363" s="120"/>
      <c r="MED363" s="120"/>
      <c r="MEE363" s="120"/>
      <c r="MEF363" s="120"/>
      <c r="MEG363" s="120"/>
      <c r="MEH363" s="120"/>
      <c r="MEI363" s="120"/>
      <c r="MEJ363" s="120"/>
      <c r="MEK363" s="120"/>
      <c r="MEL363" s="120"/>
      <c r="MEM363" s="120"/>
      <c r="MEN363" s="120"/>
      <c r="MEO363" s="120"/>
      <c r="MEP363" s="120"/>
      <c r="MEQ363" s="120"/>
      <c r="MER363" s="120"/>
      <c r="MES363" s="120"/>
      <c r="MET363" s="120"/>
      <c r="MEU363" s="120"/>
      <c r="MEV363" s="120"/>
      <c r="MEW363" s="120"/>
      <c r="MEX363" s="120"/>
      <c r="MEY363" s="120"/>
      <c r="MEZ363" s="120"/>
      <c r="MFA363" s="120"/>
      <c r="MFB363" s="120"/>
      <c r="MFC363" s="120"/>
      <c r="MFD363" s="120"/>
      <c r="MFE363" s="120"/>
      <c r="MFF363" s="120"/>
      <c r="MFG363" s="120"/>
      <c r="MFH363" s="120"/>
      <c r="MFI363" s="120"/>
      <c r="MFJ363" s="120"/>
      <c r="MFK363" s="120"/>
      <c r="MFL363" s="120"/>
      <c r="MFM363" s="120"/>
      <c r="MFN363" s="120"/>
      <c r="MFO363" s="120"/>
      <c r="MFP363" s="120"/>
      <c r="MFQ363" s="120"/>
      <c r="MFR363" s="120"/>
      <c r="MFS363" s="120"/>
      <c r="MFT363" s="120"/>
      <c r="MFU363" s="120"/>
      <c r="MFV363" s="120"/>
      <c r="MFW363" s="120"/>
      <c r="MFX363" s="120"/>
      <c r="MFY363" s="120"/>
      <c r="MFZ363" s="120"/>
      <c r="MGA363" s="120"/>
      <c r="MGB363" s="120"/>
      <c r="MGC363" s="120"/>
      <c r="MGD363" s="120"/>
      <c r="MGE363" s="120"/>
      <c r="MGF363" s="120"/>
      <c r="MGG363" s="120"/>
      <c r="MGH363" s="120"/>
      <c r="MGI363" s="120"/>
      <c r="MGJ363" s="120"/>
      <c r="MGK363" s="120"/>
      <c r="MGL363" s="120"/>
      <c r="MGM363" s="120"/>
      <c r="MGN363" s="120"/>
      <c r="MGO363" s="120"/>
      <c r="MGP363" s="120"/>
      <c r="MGQ363" s="120"/>
      <c r="MGR363" s="120"/>
      <c r="MGS363" s="120"/>
      <c r="MGT363" s="120"/>
      <c r="MGU363" s="120"/>
      <c r="MGV363" s="120"/>
      <c r="MGW363" s="120"/>
      <c r="MGX363" s="120"/>
      <c r="MGY363" s="120"/>
      <c r="MGZ363" s="120"/>
      <c r="MHA363" s="120"/>
      <c r="MHB363" s="120"/>
      <c r="MHC363" s="120"/>
      <c r="MHD363" s="120"/>
      <c r="MHE363" s="120"/>
      <c r="MHF363" s="120"/>
      <c r="MHG363" s="120"/>
      <c r="MHH363" s="120"/>
      <c r="MHI363" s="120"/>
      <c r="MHJ363" s="120"/>
      <c r="MHK363" s="120"/>
      <c r="MHL363" s="120"/>
      <c r="MHM363" s="120"/>
      <c r="MHN363" s="120"/>
      <c r="MHO363" s="120"/>
      <c r="MHP363" s="120"/>
      <c r="MHQ363" s="120"/>
      <c r="MHR363" s="120"/>
      <c r="MHS363" s="120"/>
      <c r="MHT363" s="120"/>
      <c r="MHU363" s="120"/>
      <c r="MHV363" s="120"/>
      <c r="MHW363" s="120"/>
      <c r="MHX363" s="120"/>
      <c r="MHY363" s="120"/>
      <c r="MHZ363" s="120"/>
      <c r="MIA363" s="120"/>
      <c r="MIB363" s="120"/>
      <c r="MIC363" s="120"/>
      <c r="MID363" s="120"/>
      <c r="MIE363" s="120"/>
      <c r="MIF363" s="120"/>
      <c r="MIG363" s="120"/>
      <c r="MIH363" s="120"/>
      <c r="MII363" s="120"/>
      <c r="MIJ363" s="120"/>
      <c r="MIK363" s="120"/>
      <c r="MIL363" s="120"/>
      <c r="MIM363" s="120"/>
      <c r="MIN363" s="120"/>
      <c r="MIO363" s="120"/>
      <c r="MIP363" s="120"/>
      <c r="MIQ363" s="120"/>
      <c r="MIR363" s="120"/>
      <c r="MIS363" s="120"/>
      <c r="MIT363" s="120"/>
      <c r="MIU363" s="120"/>
      <c r="MIV363" s="120"/>
      <c r="MIW363" s="120"/>
      <c r="MIX363" s="120"/>
      <c r="MIY363" s="120"/>
      <c r="MIZ363" s="120"/>
      <c r="MJA363" s="120"/>
      <c r="MJB363" s="120"/>
      <c r="MJC363" s="120"/>
      <c r="MJD363" s="120"/>
      <c r="MJE363" s="120"/>
      <c r="MJF363" s="120"/>
      <c r="MJG363" s="120"/>
      <c r="MJH363" s="120"/>
      <c r="MJI363" s="120"/>
      <c r="MJJ363" s="120"/>
      <c r="MJK363" s="120"/>
      <c r="MJL363" s="120"/>
      <c r="MJM363" s="120"/>
      <c r="MJN363" s="120"/>
      <c r="MJO363" s="120"/>
      <c r="MJP363" s="120"/>
      <c r="MJQ363" s="120"/>
      <c r="MJR363" s="120"/>
      <c r="MJS363" s="120"/>
      <c r="MJT363" s="120"/>
      <c r="MJU363" s="120"/>
      <c r="MJV363" s="120"/>
      <c r="MJW363" s="120"/>
      <c r="MJX363" s="120"/>
      <c r="MJY363" s="120"/>
      <c r="MJZ363" s="120"/>
      <c r="MKA363" s="120"/>
      <c r="MKB363" s="120"/>
      <c r="MKC363" s="120"/>
      <c r="MKD363" s="120"/>
      <c r="MKE363" s="120"/>
      <c r="MKF363" s="120"/>
      <c r="MKG363" s="120"/>
      <c r="MKH363" s="120"/>
      <c r="MKI363" s="120"/>
      <c r="MKJ363" s="120"/>
      <c r="MKK363" s="120"/>
      <c r="MKL363" s="120"/>
      <c r="MKM363" s="120"/>
      <c r="MKN363" s="120"/>
      <c r="MKO363" s="120"/>
      <c r="MKP363" s="120"/>
      <c r="MKQ363" s="120"/>
      <c r="MKR363" s="120"/>
      <c r="MKS363" s="120"/>
      <c r="MKT363" s="120"/>
      <c r="MKU363" s="120"/>
      <c r="MKV363" s="120"/>
      <c r="MKW363" s="120"/>
      <c r="MKX363" s="120"/>
      <c r="MKY363" s="120"/>
      <c r="MKZ363" s="120"/>
      <c r="MLA363" s="120"/>
      <c r="MLB363" s="120"/>
      <c r="MLC363" s="120"/>
      <c r="MLD363" s="120"/>
      <c r="MLE363" s="120"/>
      <c r="MLF363" s="120"/>
      <c r="MLG363" s="120"/>
      <c r="MLH363" s="120"/>
      <c r="MLI363" s="120"/>
      <c r="MLJ363" s="120"/>
      <c r="MLK363" s="120"/>
      <c r="MLL363" s="120"/>
      <c r="MLM363" s="120"/>
      <c r="MLN363" s="120"/>
      <c r="MLO363" s="120"/>
      <c r="MLP363" s="120"/>
      <c r="MLQ363" s="120"/>
      <c r="MLR363" s="120"/>
      <c r="MLS363" s="120"/>
      <c r="MLT363" s="120"/>
      <c r="MLU363" s="120"/>
      <c r="MLV363" s="120"/>
      <c r="MLW363" s="120"/>
      <c r="MLX363" s="120"/>
      <c r="MLY363" s="120"/>
      <c r="MLZ363" s="120"/>
      <c r="MMA363" s="120"/>
      <c r="MMB363" s="120"/>
      <c r="MMC363" s="120"/>
      <c r="MMD363" s="120"/>
      <c r="MME363" s="120"/>
      <c r="MMF363" s="120"/>
      <c r="MMG363" s="120"/>
      <c r="MMH363" s="120"/>
      <c r="MMI363" s="120"/>
      <c r="MMJ363" s="120"/>
      <c r="MMK363" s="120"/>
      <c r="MML363" s="120"/>
      <c r="MMM363" s="120"/>
      <c r="MMN363" s="120"/>
      <c r="MMO363" s="120"/>
      <c r="MMP363" s="120"/>
      <c r="MMQ363" s="120"/>
      <c r="MMR363" s="120"/>
      <c r="MMS363" s="120"/>
      <c r="MMT363" s="120"/>
      <c r="MMU363" s="120"/>
      <c r="MMV363" s="120"/>
      <c r="MMW363" s="120"/>
      <c r="MMX363" s="120"/>
      <c r="MMY363" s="120"/>
      <c r="MMZ363" s="120"/>
      <c r="MNA363" s="120"/>
      <c r="MNB363" s="120"/>
      <c r="MNC363" s="120"/>
      <c r="MND363" s="120"/>
      <c r="MNE363" s="120"/>
      <c r="MNF363" s="120"/>
      <c r="MNG363" s="120"/>
      <c r="MNH363" s="120"/>
      <c r="MNI363" s="120"/>
      <c r="MNJ363" s="120"/>
      <c r="MNK363" s="120"/>
      <c r="MNL363" s="120"/>
      <c r="MNM363" s="120"/>
      <c r="MNN363" s="120"/>
      <c r="MNO363" s="120"/>
      <c r="MNP363" s="120"/>
      <c r="MNQ363" s="120"/>
      <c r="MNR363" s="120"/>
      <c r="MNS363" s="120"/>
      <c r="MNT363" s="120"/>
      <c r="MNU363" s="120"/>
      <c r="MNV363" s="120"/>
      <c r="MNW363" s="120"/>
      <c r="MNX363" s="120"/>
      <c r="MNY363" s="120"/>
      <c r="MNZ363" s="120"/>
      <c r="MOA363" s="120"/>
      <c r="MOB363" s="120"/>
      <c r="MOC363" s="120"/>
      <c r="MOD363" s="120"/>
      <c r="MOE363" s="120"/>
      <c r="MOF363" s="120"/>
      <c r="MOG363" s="120"/>
      <c r="MOH363" s="120"/>
      <c r="MOI363" s="120"/>
      <c r="MOJ363" s="120"/>
      <c r="MOK363" s="120"/>
      <c r="MOL363" s="120"/>
      <c r="MOM363" s="120"/>
      <c r="MON363" s="120"/>
      <c r="MOO363" s="120"/>
      <c r="MOP363" s="120"/>
      <c r="MOQ363" s="120"/>
      <c r="MOR363" s="120"/>
      <c r="MOS363" s="120"/>
      <c r="MOT363" s="120"/>
      <c r="MOU363" s="120"/>
      <c r="MOV363" s="120"/>
      <c r="MOW363" s="120"/>
      <c r="MOX363" s="120"/>
      <c r="MOY363" s="120"/>
      <c r="MOZ363" s="120"/>
      <c r="MPA363" s="120"/>
      <c r="MPB363" s="120"/>
      <c r="MPC363" s="120"/>
      <c r="MPD363" s="120"/>
      <c r="MPE363" s="120"/>
      <c r="MPF363" s="120"/>
      <c r="MPG363" s="120"/>
      <c r="MPH363" s="120"/>
      <c r="MPI363" s="120"/>
      <c r="MPJ363" s="120"/>
      <c r="MPK363" s="120"/>
      <c r="MPL363" s="120"/>
      <c r="MPM363" s="120"/>
      <c r="MPN363" s="120"/>
      <c r="MPO363" s="120"/>
      <c r="MPP363" s="120"/>
      <c r="MPQ363" s="120"/>
      <c r="MPR363" s="120"/>
      <c r="MPS363" s="120"/>
      <c r="MPT363" s="120"/>
      <c r="MPU363" s="120"/>
      <c r="MPV363" s="120"/>
      <c r="MPW363" s="120"/>
      <c r="MPX363" s="120"/>
      <c r="MPY363" s="120"/>
      <c r="MPZ363" s="120"/>
      <c r="MQA363" s="120"/>
      <c r="MQB363" s="120"/>
      <c r="MQC363" s="120"/>
      <c r="MQD363" s="120"/>
      <c r="MQE363" s="120"/>
      <c r="MQF363" s="120"/>
      <c r="MQG363" s="120"/>
      <c r="MQH363" s="120"/>
      <c r="MQI363" s="120"/>
      <c r="MQJ363" s="120"/>
      <c r="MQK363" s="120"/>
      <c r="MQL363" s="120"/>
      <c r="MQM363" s="120"/>
      <c r="MQN363" s="120"/>
      <c r="MQO363" s="120"/>
      <c r="MQP363" s="120"/>
      <c r="MQQ363" s="120"/>
      <c r="MQR363" s="120"/>
      <c r="MQS363" s="120"/>
      <c r="MQT363" s="120"/>
      <c r="MQU363" s="120"/>
      <c r="MQV363" s="120"/>
      <c r="MQW363" s="120"/>
      <c r="MQX363" s="120"/>
      <c r="MQY363" s="120"/>
      <c r="MQZ363" s="120"/>
      <c r="MRA363" s="120"/>
      <c r="MRB363" s="120"/>
      <c r="MRC363" s="120"/>
      <c r="MRD363" s="120"/>
      <c r="MRE363" s="120"/>
      <c r="MRF363" s="120"/>
      <c r="MRG363" s="120"/>
      <c r="MRH363" s="120"/>
      <c r="MRI363" s="120"/>
      <c r="MRJ363" s="120"/>
      <c r="MRK363" s="120"/>
      <c r="MRL363" s="120"/>
      <c r="MRM363" s="120"/>
      <c r="MRN363" s="120"/>
      <c r="MRO363" s="120"/>
      <c r="MRP363" s="120"/>
      <c r="MRQ363" s="120"/>
      <c r="MRR363" s="120"/>
      <c r="MRS363" s="120"/>
      <c r="MRT363" s="120"/>
      <c r="MRU363" s="120"/>
      <c r="MRV363" s="120"/>
      <c r="MRW363" s="120"/>
      <c r="MRX363" s="120"/>
      <c r="MRY363" s="120"/>
      <c r="MRZ363" s="120"/>
      <c r="MSA363" s="120"/>
      <c r="MSB363" s="120"/>
      <c r="MSC363" s="120"/>
      <c r="MSD363" s="120"/>
      <c r="MSE363" s="120"/>
      <c r="MSF363" s="120"/>
      <c r="MSG363" s="120"/>
      <c r="MSH363" s="120"/>
      <c r="MSI363" s="120"/>
      <c r="MSJ363" s="120"/>
      <c r="MSK363" s="120"/>
      <c r="MSL363" s="120"/>
      <c r="MSM363" s="120"/>
      <c r="MSN363" s="120"/>
      <c r="MSO363" s="120"/>
      <c r="MSP363" s="120"/>
      <c r="MSQ363" s="120"/>
      <c r="MSR363" s="120"/>
      <c r="MSS363" s="120"/>
      <c r="MST363" s="120"/>
      <c r="MSU363" s="120"/>
      <c r="MSV363" s="120"/>
      <c r="MSW363" s="120"/>
      <c r="MSX363" s="120"/>
      <c r="MSY363" s="120"/>
      <c r="MSZ363" s="120"/>
      <c r="MTA363" s="120"/>
      <c r="MTB363" s="120"/>
      <c r="MTC363" s="120"/>
      <c r="MTD363" s="120"/>
      <c r="MTE363" s="120"/>
      <c r="MTF363" s="120"/>
      <c r="MTG363" s="120"/>
      <c r="MTH363" s="120"/>
      <c r="MTI363" s="120"/>
      <c r="MTJ363" s="120"/>
      <c r="MTK363" s="120"/>
      <c r="MTL363" s="120"/>
      <c r="MTM363" s="120"/>
      <c r="MTN363" s="120"/>
      <c r="MTO363" s="120"/>
      <c r="MTP363" s="120"/>
      <c r="MTQ363" s="120"/>
      <c r="MTR363" s="120"/>
      <c r="MTS363" s="120"/>
      <c r="MTT363" s="120"/>
      <c r="MTU363" s="120"/>
      <c r="MTV363" s="120"/>
      <c r="MTW363" s="120"/>
      <c r="MTX363" s="120"/>
      <c r="MTY363" s="120"/>
      <c r="MTZ363" s="120"/>
      <c r="MUA363" s="120"/>
      <c r="MUB363" s="120"/>
      <c r="MUC363" s="120"/>
      <c r="MUD363" s="120"/>
      <c r="MUE363" s="120"/>
      <c r="MUF363" s="120"/>
      <c r="MUG363" s="120"/>
      <c r="MUH363" s="120"/>
      <c r="MUI363" s="120"/>
      <c r="MUJ363" s="120"/>
      <c r="MUK363" s="120"/>
      <c r="MUL363" s="120"/>
      <c r="MUM363" s="120"/>
      <c r="MUN363" s="120"/>
      <c r="MUO363" s="120"/>
      <c r="MUP363" s="120"/>
      <c r="MUQ363" s="120"/>
      <c r="MUR363" s="120"/>
      <c r="MUS363" s="120"/>
      <c r="MUT363" s="120"/>
      <c r="MUU363" s="120"/>
      <c r="MUV363" s="120"/>
      <c r="MUW363" s="120"/>
      <c r="MUX363" s="120"/>
      <c r="MUY363" s="120"/>
      <c r="MUZ363" s="120"/>
      <c r="MVA363" s="120"/>
      <c r="MVB363" s="120"/>
      <c r="MVC363" s="120"/>
      <c r="MVD363" s="120"/>
      <c r="MVE363" s="120"/>
      <c r="MVF363" s="120"/>
      <c r="MVG363" s="120"/>
      <c r="MVH363" s="120"/>
      <c r="MVI363" s="120"/>
      <c r="MVJ363" s="120"/>
      <c r="MVK363" s="120"/>
      <c r="MVL363" s="120"/>
      <c r="MVM363" s="120"/>
      <c r="MVN363" s="120"/>
      <c r="MVO363" s="120"/>
      <c r="MVP363" s="120"/>
      <c r="MVQ363" s="120"/>
      <c r="MVR363" s="120"/>
      <c r="MVS363" s="120"/>
      <c r="MVT363" s="120"/>
      <c r="MVU363" s="120"/>
      <c r="MVV363" s="120"/>
      <c r="MVW363" s="120"/>
      <c r="MVX363" s="120"/>
      <c r="MVY363" s="120"/>
      <c r="MVZ363" s="120"/>
      <c r="MWA363" s="120"/>
      <c r="MWB363" s="120"/>
      <c r="MWC363" s="120"/>
      <c r="MWD363" s="120"/>
      <c r="MWE363" s="120"/>
      <c r="MWF363" s="120"/>
      <c r="MWG363" s="120"/>
      <c r="MWH363" s="120"/>
      <c r="MWI363" s="120"/>
      <c r="MWJ363" s="120"/>
      <c r="MWK363" s="120"/>
      <c r="MWL363" s="120"/>
      <c r="MWM363" s="120"/>
      <c r="MWN363" s="120"/>
      <c r="MWO363" s="120"/>
      <c r="MWP363" s="120"/>
      <c r="MWQ363" s="120"/>
      <c r="MWR363" s="120"/>
      <c r="MWS363" s="120"/>
      <c r="MWT363" s="120"/>
      <c r="MWU363" s="120"/>
      <c r="MWV363" s="120"/>
      <c r="MWW363" s="120"/>
      <c r="MWX363" s="120"/>
      <c r="MWY363" s="120"/>
      <c r="MWZ363" s="120"/>
      <c r="MXA363" s="120"/>
      <c r="MXB363" s="120"/>
      <c r="MXC363" s="120"/>
      <c r="MXD363" s="120"/>
      <c r="MXE363" s="120"/>
      <c r="MXF363" s="120"/>
      <c r="MXG363" s="120"/>
      <c r="MXH363" s="120"/>
      <c r="MXI363" s="120"/>
      <c r="MXJ363" s="120"/>
      <c r="MXK363" s="120"/>
      <c r="MXL363" s="120"/>
      <c r="MXM363" s="120"/>
      <c r="MXN363" s="120"/>
      <c r="MXO363" s="120"/>
      <c r="MXP363" s="120"/>
      <c r="MXQ363" s="120"/>
      <c r="MXR363" s="120"/>
      <c r="MXS363" s="120"/>
      <c r="MXT363" s="120"/>
      <c r="MXU363" s="120"/>
      <c r="MXV363" s="120"/>
      <c r="MXW363" s="120"/>
      <c r="MXX363" s="120"/>
      <c r="MXY363" s="120"/>
      <c r="MXZ363" s="120"/>
      <c r="MYA363" s="120"/>
      <c r="MYB363" s="120"/>
      <c r="MYC363" s="120"/>
      <c r="MYD363" s="120"/>
      <c r="MYE363" s="120"/>
      <c r="MYF363" s="120"/>
      <c r="MYG363" s="120"/>
      <c r="MYH363" s="120"/>
      <c r="MYI363" s="120"/>
      <c r="MYJ363" s="120"/>
      <c r="MYK363" s="120"/>
      <c r="MYL363" s="120"/>
      <c r="MYM363" s="120"/>
      <c r="MYN363" s="120"/>
      <c r="MYO363" s="120"/>
      <c r="MYP363" s="120"/>
      <c r="MYQ363" s="120"/>
      <c r="MYR363" s="120"/>
      <c r="MYS363" s="120"/>
      <c r="MYT363" s="120"/>
      <c r="MYU363" s="120"/>
      <c r="MYV363" s="120"/>
      <c r="MYW363" s="120"/>
      <c r="MYX363" s="120"/>
      <c r="MYY363" s="120"/>
      <c r="MYZ363" s="120"/>
      <c r="MZA363" s="120"/>
      <c r="MZB363" s="120"/>
      <c r="MZC363" s="120"/>
      <c r="MZD363" s="120"/>
      <c r="MZE363" s="120"/>
      <c r="MZF363" s="120"/>
      <c r="MZG363" s="120"/>
      <c r="MZH363" s="120"/>
      <c r="MZI363" s="120"/>
      <c r="MZJ363" s="120"/>
      <c r="MZK363" s="120"/>
      <c r="MZL363" s="120"/>
      <c r="MZM363" s="120"/>
      <c r="MZN363" s="120"/>
      <c r="MZO363" s="120"/>
      <c r="MZP363" s="120"/>
      <c r="MZQ363" s="120"/>
      <c r="MZR363" s="120"/>
      <c r="MZS363" s="120"/>
      <c r="MZT363" s="120"/>
      <c r="MZU363" s="120"/>
      <c r="MZV363" s="120"/>
      <c r="MZW363" s="120"/>
      <c r="MZX363" s="120"/>
      <c r="MZY363" s="120"/>
      <c r="MZZ363" s="120"/>
      <c r="NAA363" s="120"/>
      <c r="NAB363" s="120"/>
      <c r="NAC363" s="120"/>
      <c r="NAD363" s="120"/>
      <c r="NAE363" s="120"/>
      <c r="NAF363" s="120"/>
      <c r="NAG363" s="120"/>
      <c r="NAH363" s="120"/>
      <c r="NAI363" s="120"/>
      <c r="NAJ363" s="120"/>
      <c r="NAK363" s="120"/>
      <c r="NAL363" s="120"/>
      <c r="NAM363" s="120"/>
      <c r="NAN363" s="120"/>
      <c r="NAO363" s="120"/>
      <c r="NAP363" s="120"/>
      <c r="NAQ363" s="120"/>
      <c r="NAR363" s="120"/>
      <c r="NAS363" s="120"/>
      <c r="NAT363" s="120"/>
      <c r="NAU363" s="120"/>
      <c r="NAV363" s="120"/>
      <c r="NAW363" s="120"/>
      <c r="NAX363" s="120"/>
      <c r="NAY363" s="120"/>
      <c r="NAZ363" s="120"/>
      <c r="NBA363" s="120"/>
      <c r="NBB363" s="120"/>
      <c r="NBC363" s="120"/>
      <c r="NBD363" s="120"/>
      <c r="NBE363" s="120"/>
      <c r="NBF363" s="120"/>
      <c r="NBG363" s="120"/>
      <c r="NBH363" s="120"/>
      <c r="NBI363" s="120"/>
      <c r="NBJ363" s="120"/>
      <c r="NBK363" s="120"/>
      <c r="NBL363" s="120"/>
      <c r="NBM363" s="120"/>
      <c r="NBN363" s="120"/>
      <c r="NBO363" s="120"/>
      <c r="NBP363" s="120"/>
      <c r="NBQ363" s="120"/>
      <c r="NBR363" s="120"/>
      <c r="NBS363" s="120"/>
      <c r="NBT363" s="120"/>
      <c r="NBU363" s="120"/>
      <c r="NBV363" s="120"/>
      <c r="NBW363" s="120"/>
      <c r="NBX363" s="120"/>
      <c r="NBY363" s="120"/>
      <c r="NBZ363" s="120"/>
      <c r="NCA363" s="120"/>
      <c r="NCB363" s="120"/>
      <c r="NCC363" s="120"/>
      <c r="NCD363" s="120"/>
      <c r="NCE363" s="120"/>
      <c r="NCF363" s="120"/>
      <c r="NCG363" s="120"/>
      <c r="NCH363" s="120"/>
      <c r="NCI363" s="120"/>
      <c r="NCJ363" s="120"/>
      <c r="NCK363" s="120"/>
      <c r="NCL363" s="120"/>
      <c r="NCM363" s="120"/>
      <c r="NCN363" s="120"/>
      <c r="NCO363" s="120"/>
      <c r="NCP363" s="120"/>
      <c r="NCQ363" s="120"/>
      <c r="NCR363" s="120"/>
      <c r="NCS363" s="120"/>
      <c r="NCT363" s="120"/>
      <c r="NCU363" s="120"/>
      <c r="NCV363" s="120"/>
      <c r="NCW363" s="120"/>
      <c r="NCX363" s="120"/>
      <c r="NCY363" s="120"/>
      <c r="NCZ363" s="120"/>
      <c r="NDA363" s="120"/>
      <c r="NDB363" s="120"/>
      <c r="NDC363" s="120"/>
      <c r="NDD363" s="120"/>
      <c r="NDE363" s="120"/>
      <c r="NDF363" s="120"/>
      <c r="NDG363" s="120"/>
      <c r="NDH363" s="120"/>
      <c r="NDI363" s="120"/>
      <c r="NDJ363" s="120"/>
      <c r="NDK363" s="120"/>
      <c r="NDL363" s="120"/>
      <c r="NDM363" s="120"/>
      <c r="NDN363" s="120"/>
      <c r="NDO363" s="120"/>
      <c r="NDP363" s="120"/>
      <c r="NDQ363" s="120"/>
      <c r="NDR363" s="120"/>
      <c r="NDS363" s="120"/>
      <c r="NDT363" s="120"/>
      <c r="NDU363" s="120"/>
      <c r="NDV363" s="120"/>
      <c r="NDW363" s="120"/>
      <c r="NDX363" s="120"/>
      <c r="NDY363" s="120"/>
      <c r="NDZ363" s="120"/>
      <c r="NEA363" s="120"/>
      <c r="NEB363" s="120"/>
      <c r="NEC363" s="120"/>
      <c r="NED363" s="120"/>
      <c r="NEE363" s="120"/>
      <c r="NEF363" s="120"/>
      <c r="NEG363" s="120"/>
      <c r="NEH363" s="120"/>
      <c r="NEI363" s="120"/>
      <c r="NEJ363" s="120"/>
      <c r="NEK363" s="120"/>
      <c r="NEL363" s="120"/>
      <c r="NEM363" s="120"/>
      <c r="NEN363" s="120"/>
      <c r="NEO363" s="120"/>
      <c r="NEP363" s="120"/>
      <c r="NEQ363" s="120"/>
      <c r="NER363" s="120"/>
      <c r="NES363" s="120"/>
      <c r="NET363" s="120"/>
      <c r="NEU363" s="120"/>
      <c r="NEV363" s="120"/>
      <c r="NEW363" s="120"/>
      <c r="NEX363" s="120"/>
      <c r="NEY363" s="120"/>
      <c r="NEZ363" s="120"/>
      <c r="NFA363" s="120"/>
      <c r="NFB363" s="120"/>
      <c r="NFC363" s="120"/>
      <c r="NFD363" s="120"/>
      <c r="NFE363" s="120"/>
      <c r="NFF363" s="120"/>
      <c r="NFG363" s="120"/>
      <c r="NFH363" s="120"/>
      <c r="NFI363" s="120"/>
      <c r="NFJ363" s="120"/>
      <c r="NFK363" s="120"/>
      <c r="NFL363" s="120"/>
      <c r="NFM363" s="120"/>
      <c r="NFN363" s="120"/>
      <c r="NFO363" s="120"/>
      <c r="NFP363" s="120"/>
      <c r="NFQ363" s="120"/>
      <c r="NFR363" s="120"/>
      <c r="NFS363" s="120"/>
      <c r="NFT363" s="120"/>
      <c r="NFU363" s="120"/>
      <c r="NFV363" s="120"/>
      <c r="NFW363" s="120"/>
      <c r="NFX363" s="120"/>
      <c r="NFY363" s="120"/>
      <c r="NFZ363" s="120"/>
      <c r="NGA363" s="120"/>
      <c r="NGB363" s="120"/>
      <c r="NGC363" s="120"/>
      <c r="NGD363" s="120"/>
      <c r="NGE363" s="120"/>
      <c r="NGF363" s="120"/>
      <c r="NGG363" s="120"/>
      <c r="NGH363" s="120"/>
      <c r="NGI363" s="120"/>
      <c r="NGJ363" s="120"/>
      <c r="NGK363" s="120"/>
      <c r="NGL363" s="120"/>
      <c r="NGM363" s="120"/>
      <c r="NGN363" s="120"/>
      <c r="NGO363" s="120"/>
      <c r="NGP363" s="120"/>
      <c r="NGQ363" s="120"/>
      <c r="NGR363" s="120"/>
      <c r="NGS363" s="120"/>
      <c r="NGT363" s="120"/>
      <c r="NGU363" s="120"/>
      <c r="NGV363" s="120"/>
      <c r="NGW363" s="120"/>
      <c r="NGX363" s="120"/>
      <c r="NGY363" s="120"/>
      <c r="NGZ363" s="120"/>
      <c r="NHA363" s="120"/>
      <c r="NHB363" s="120"/>
      <c r="NHC363" s="120"/>
      <c r="NHD363" s="120"/>
      <c r="NHE363" s="120"/>
      <c r="NHF363" s="120"/>
      <c r="NHG363" s="120"/>
      <c r="NHH363" s="120"/>
      <c r="NHI363" s="120"/>
      <c r="NHJ363" s="120"/>
      <c r="NHK363" s="120"/>
      <c r="NHL363" s="120"/>
      <c r="NHM363" s="120"/>
      <c r="NHN363" s="120"/>
      <c r="NHO363" s="120"/>
      <c r="NHP363" s="120"/>
      <c r="NHQ363" s="120"/>
      <c r="NHR363" s="120"/>
      <c r="NHS363" s="120"/>
      <c r="NHT363" s="120"/>
      <c r="NHU363" s="120"/>
      <c r="NHV363" s="120"/>
      <c r="NHW363" s="120"/>
      <c r="NHX363" s="120"/>
      <c r="NHY363" s="120"/>
      <c r="NHZ363" s="120"/>
      <c r="NIA363" s="120"/>
      <c r="NIB363" s="120"/>
      <c r="NIC363" s="120"/>
      <c r="NID363" s="120"/>
      <c r="NIE363" s="120"/>
      <c r="NIF363" s="120"/>
      <c r="NIG363" s="120"/>
      <c r="NIH363" s="120"/>
      <c r="NII363" s="120"/>
      <c r="NIJ363" s="120"/>
      <c r="NIK363" s="120"/>
      <c r="NIL363" s="120"/>
      <c r="NIM363" s="120"/>
      <c r="NIN363" s="120"/>
      <c r="NIO363" s="120"/>
      <c r="NIP363" s="120"/>
      <c r="NIQ363" s="120"/>
      <c r="NIR363" s="120"/>
      <c r="NIS363" s="120"/>
      <c r="NIT363" s="120"/>
      <c r="NIU363" s="120"/>
      <c r="NIV363" s="120"/>
      <c r="NIW363" s="120"/>
      <c r="NIX363" s="120"/>
      <c r="NIY363" s="120"/>
      <c r="NIZ363" s="120"/>
      <c r="NJA363" s="120"/>
      <c r="NJB363" s="120"/>
      <c r="NJC363" s="120"/>
      <c r="NJD363" s="120"/>
      <c r="NJE363" s="120"/>
      <c r="NJF363" s="120"/>
      <c r="NJG363" s="120"/>
      <c r="NJH363" s="120"/>
      <c r="NJI363" s="120"/>
      <c r="NJJ363" s="120"/>
      <c r="NJK363" s="120"/>
      <c r="NJL363" s="120"/>
      <c r="NJM363" s="120"/>
      <c r="NJN363" s="120"/>
      <c r="NJO363" s="120"/>
      <c r="NJP363" s="120"/>
      <c r="NJQ363" s="120"/>
      <c r="NJR363" s="120"/>
      <c r="NJS363" s="120"/>
      <c r="NJT363" s="120"/>
      <c r="NJU363" s="120"/>
      <c r="NJV363" s="120"/>
      <c r="NJW363" s="120"/>
      <c r="NJX363" s="120"/>
      <c r="NJY363" s="120"/>
      <c r="NJZ363" s="120"/>
      <c r="NKA363" s="120"/>
      <c r="NKB363" s="120"/>
      <c r="NKC363" s="120"/>
      <c r="NKD363" s="120"/>
      <c r="NKE363" s="120"/>
      <c r="NKF363" s="120"/>
      <c r="NKG363" s="120"/>
      <c r="NKH363" s="120"/>
      <c r="NKI363" s="120"/>
      <c r="NKJ363" s="120"/>
      <c r="NKK363" s="120"/>
      <c r="NKL363" s="120"/>
      <c r="NKM363" s="120"/>
      <c r="NKN363" s="120"/>
      <c r="NKO363" s="120"/>
      <c r="NKP363" s="120"/>
      <c r="NKQ363" s="120"/>
      <c r="NKR363" s="120"/>
      <c r="NKS363" s="120"/>
      <c r="NKT363" s="120"/>
      <c r="NKU363" s="120"/>
      <c r="NKV363" s="120"/>
      <c r="NKW363" s="120"/>
      <c r="NKX363" s="120"/>
      <c r="NKY363" s="120"/>
      <c r="NKZ363" s="120"/>
      <c r="NLA363" s="120"/>
      <c r="NLB363" s="120"/>
      <c r="NLC363" s="120"/>
      <c r="NLD363" s="120"/>
      <c r="NLE363" s="120"/>
      <c r="NLF363" s="120"/>
      <c r="NLG363" s="120"/>
      <c r="NLH363" s="120"/>
      <c r="NLI363" s="120"/>
      <c r="NLJ363" s="120"/>
      <c r="NLK363" s="120"/>
      <c r="NLL363" s="120"/>
      <c r="NLM363" s="120"/>
      <c r="NLN363" s="120"/>
      <c r="NLO363" s="120"/>
      <c r="NLP363" s="120"/>
      <c r="NLQ363" s="120"/>
      <c r="NLR363" s="120"/>
      <c r="NLS363" s="120"/>
      <c r="NLT363" s="120"/>
      <c r="NLU363" s="120"/>
      <c r="NLV363" s="120"/>
      <c r="NLW363" s="120"/>
      <c r="NLX363" s="120"/>
      <c r="NLY363" s="120"/>
      <c r="NLZ363" s="120"/>
      <c r="NMA363" s="120"/>
      <c r="NMB363" s="120"/>
      <c r="NMC363" s="120"/>
      <c r="NMD363" s="120"/>
      <c r="NME363" s="120"/>
      <c r="NMF363" s="120"/>
      <c r="NMG363" s="120"/>
      <c r="NMH363" s="120"/>
      <c r="NMI363" s="120"/>
      <c r="NMJ363" s="120"/>
      <c r="NMK363" s="120"/>
      <c r="NML363" s="120"/>
      <c r="NMM363" s="120"/>
      <c r="NMN363" s="120"/>
      <c r="NMO363" s="120"/>
      <c r="NMP363" s="120"/>
      <c r="NMQ363" s="120"/>
      <c r="NMR363" s="120"/>
      <c r="NMS363" s="120"/>
      <c r="NMT363" s="120"/>
      <c r="NMU363" s="120"/>
      <c r="NMV363" s="120"/>
      <c r="NMW363" s="120"/>
      <c r="NMX363" s="120"/>
      <c r="NMY363" s="120"/>
      <c r="NMZ363" s="120"/>
      <c r="NNA363" s="120"/>
      <c r="NNB363" s="120"/>
      <c r="NNC363" s="120"/>
      <c r="NND363" s="120"/>
      <c r="NNE363" s="120"/>
      <c r="NNF363" s="120"/>
      <c r="NNG363" s="120"/>
      <c r="NNH363" s="120"/>
      <c r="NNI363" s="120"/>
      <c r="NNJ363" s="120"/>
      <c r="NNK363" s="120"/>
      <c r="NNL363" s="120"/>
      <c r="NNM363" s="120"/>
      <c r="NNN363" s="120"/>
      <c r="NNO363" s="120"/>
      <c r="NNP363" s="120"/>
      <c r="NNQ363" s="120"/>
      <c r="NNR363" s="120"/>
      <c r="NNS363" s="120"/>
      <c r="NNT363" s="120"/>
      <c r="NNU363" s="120"/>
      <c r="NNV363" s="120"/>
      <c r="NNW363" s="120"/>
      <c r="NNX363" s="120"/>
      <c r="NNY363" s="120"/>
      <c r="NNZ363" s="120"/>
      <c r="NOA363" s="120"/>
      <c r="NOB363" s="120"/>
      <c r="NOC363" s="120"/>
      <c r="NOD363" s="120"/>
      <c r="NOE363" s="120"/>
      <c r="NOF363" s="120"/>
      <c r="NOG363" s="120"/>
      <c r="NOH363" s="120"/>
      <c r="NOI363" s="120"/>
      <c r="NOJ363" s="120"/>
      <c r="NOK363" s="120"/>
      <c r="NOL363" s="120"/>
      <c r="NOM363" s="120"/>
      <c r="NON363" s="120"/>
      <c r="NOO363" s="120"/>
      <c r="NOP363" s="120"/>
      <c r="NOQ363" s="120"/>
      <c r="NOR363" s="120"/>
      <c r="NOS363" s="120"/>
      <c r="NOT363" s="120"/>
      <c r="NOU363" s="120"/>
      <c r="NOV363" s="120"/>
      <c r="NOW363" s="120"/>
      <c r="NOX363" s="120"/>
      <c r="NOY363" s="120"/>
      <c r="NOZ363" s="120"/>
      <c r="NPA363" s="120"/>
      <c r="NPB363" s="120"/>
      <c r="NPC363" s="120"/>
      <c r="NPD363" s="120"/>
      <c r="NPE363" s="120"/>
      <c r="NPF363" s="120"/>
      <c r="NPG363" s="120"/>
      <c r="NPH363" s="120"/>
      <c r="NPI363" s="120"/>
      <c r="NPJ363" s="120"/>
      <c r="NPK363" s="120"/>
      <c r="NPL363" s="120"/>
      <c r="NPM363" s="120"/>
      <c r="NPN363" s="120"/>
      <c r="NPO363" s="120"/>
      <c r="NPP363" s="120"/>
      <c r="NPQ363" s="120"/>
      <c r="NPR363" s="120"/>
      <c r="NPS363" s="120"/>
      <c r="NPT363" s="120"/>
      <c r="NPU363" s="120"/>
      <c r="NPV363" s="120"/>
      <c r="NPW363" s="120"/>
      <c r="NPX363" s="120"/>
      <c r="NPY363" s="120"/>
      <c r="NPZ363" s="120"/>
      <c r="NQA363" s="120"/>
      <c r="NQB363" s="120"/>
      <c r="NQC363" s="120"/>
      <c r="NQD363" s="120"/>
      <c r="NQE363" s="120"/>
      <c r="NQF363" s="120"/>
      <c r="NQG363" s="120"/>
      <c r="NQH363" s="120"/>
      <c r="NQI363" s="120"/>
      <c r="NQJ363" s="120"/>
      <c r="NQK363" s="120"/>
      <c r="NQL363" s="120"/>
      <c r="NQM363" s="120"/>
      <c r="NQN363" s="120"/>
      <c r="NQO363" s="120"/>
      <c r="NQP363" s="120"/>
      <c r="NQQ363" s="120"/>
      <c r="NQR363" s="120"/>
      <c r="NQS363" s="120"/>
      <c r="NQT363" s="120"/>
      <c r="NQU363" s="120"/>
      <c r="NQV363" s="120"/>
      <c r="NQW363" s="120"/>
      <c r="NQX363" s="120"/>
      <c r="NQY363" s="120"/>
      <c r="NQZ363" s="120"/>
      <c r="NRA363" s="120"/>
      <c r="NRB363" s="120"/>
      <c r="NRC363" s="120"/>
      <c r="NRD363" s="120"/>
      <c r="NRE363" s="120"/>
      <c r="NRF363" s="120"/>
      <c r="NRG363" s="120"/>
      <c r="NRH363" s="120"/>
      <c r="NRI363" s="120"/>
      <c r="NRJ363" s="120"/>
      <c r="NRK363" s="120"/>
      <c r="NRL363" s="120"/>
      <c r="NRM363" s="120"/>
      <c r="NRN363" s="120"/>
      <c r="NRO363" s="120"/>
      <c r="NRP363" s="120"/>
      <c r="NRQ363" s="120"/>
      <c r="NRR363" s="120"/>
      <c r="NRS363" s="120"/>
      <c r="NRT363" s="120"/>
      <c r="NRU363" s="120"/>
      <c r="NRV363" s="120"/>
      <c r="NRW363" s="120"/>
      <c r="NRX363" s="120"/>
      <c r="NRY363" s="120"/>
      <c r="NRZ363" s="120"/>
      <c r="NSA363" s="120"/>
      <c r="NSB363" s="120"/>
      <c r="NSC363" s="120"/>
      <c r="NSD363" s="120"/>
      <c r="NSE363" s="120"/>
      <c r="NSF363" s="120"/>
      <c r="NSG363" s="120"/>
      <c r="NSH363" s="120"/>
      <c r="NSI363" s="120"/>
      <c r="NSJ363" s="120"/>
      <c r="NSK363" s="120"/>
      <c r="NSL363" s="120"/>
      <c r="NSM363" s="120"/>
      <c r="NSN363" s="120"/>
      <c r="NSO363" s="120"/>
      <c r="NSP363" s="120"/>
      <c r="NSQ363" s="120"/>
      <c r="NSR363" s="120"/>
      <c r="NSS363" s="120"/>
      <c r="NST363" s="120"/>
      <c r="NSU363" s="120"/>
      <c r="NSV363" s="120"/>
      <c r="NSW363" s="120"/>
      <c r="NSX363" s="120"/>
      <c r="NSY363" s="120"/>
      <c r="NSZ363" s="120"/>
      <c r="NTA363" s="120"/>
      <c r="NTB363" s="120"/>
      <c r="NTC363" s="120"/>
      <c r="NTD363" s="120"/>
      <c r="NTE363" s="120"/>
      <c r="NTF363" s="120"/>
      <c r="NTG363" s="120"/>
      <c r="NTH363" s="120"/>
      <c r="NTI363" s="120"/>
      <c r="NTJ363" s="120"/>
      <c r="NTK363" s="120"/>
      <c r="NTL363" s="120"/>
      <c r="NTM363" s="120"/>
      <c r="NTN363" s="120"/>
      <c r="NTO363" s="120"/>
      <c r="NTP363" s="120"/>
      <c r="NTQ363" s="120"/>
      <c r="NTR363" s="120"/>
      <c r="NTS363" s="120"/>
      <c r="NTT363" s="120"/>
      <c r="NTU363" s="120"/>
      <c r="NTV363" s="120"/>
      <c r="NTW363" s="120"/>
      <c r="NTX363" s="120"/>
      <c r="NTY363" s="120"/>
      <c r="NTZ363" s="120"/>
      <c r="NUA363" s="120"/>
      <c r="NUB363" s="120"/>
      <c r="NUC363" s="120"/>
      <c r="NUD363" s="120"/>
      <c r="NUE363" s="120"/>
      <c r="NUF363" s="120"/>
      <c r="NUG363" s="120"/>
      <c r="NUH363" s="120"/>
      <c r="NUI363" s="120"/>
      <c r="NUJ363" s="120"/>
      <c r="NUK363" s="120"/>
      <c r="NUL363" s="120"/>
      <c r="NUM363" s="120"/>
      <c r="NUN363" s="120"/>
      <c r="NUO363" s="120"/>
      <c r="NUP363" s="120"/>
      <c r="NUQ363" s="120"/>
      <c r="NUR363" s="120"/>
      <c r="NUS363" s="120"/>
      <c r="NUT363" s="120"/>
      <c r="NUU363" s="120"/>
      <c r="NUV363" s="120"/>
      <c r="NUW363" s="120"/>
      <c r="NUX363" s="120"/>
      <c r="NUY363" s="120"/>
      <c r="NUZ363" s="120"/>
      <c r="NVA363" s="120"/>
      <c r="NVB363" s="120"/>
      <c r="NVC363" s="120"/>
      <c r="NVD363" s="120"/>
      <c r="NVE363" s="120"/>
      <c r="NVF363" s="120"/>
      <c r="NVG363" s="120"/>
      <c r="NVH363" s="120"/>
      <c r="NVI363" s="120"/>
      <c r="NVJ363" s="120"/>
      <c r="NVK363" s="120"/>
      <c r="NVL363" s="120"/>
      <c r="NVM363" s="120"/>
      <c r="NVN363" s="120"/>
      <c r="NVO363" s="120"/>
      <c r="NVP363" s="120"/>
      <c r="NVQ363" s="120"/>
      <c r="NVR363" s="120"/>
      <c r="NVS363" s="120"/>
      <c r="NVT363" s="120"/>
      <c r="NVU363" s="120"/>
      <c r="NVV363" s="120"/>
      <c r="NVW363" s="120"/>
      <c r="NVX363" s="120"/>
      <c r="NVY363" s="120"/>
      <c r="NVZ363" s="120"/>
      <c r="NWA363" s="120"/>
      <c r="NWB363" s="120"/>
      <c r="NWC363" s="120"/>
      <c r="NWD363" s="120"/>
      <c r="NWE363" s="120"/>
      <c r="NWF363" s="120"/>
      <c r="NWG363" s="120"/>
      <c r="NWH363" s="120"/>
      <c r="NWI363" s="120"/>
      <c r="NWJ363" s="120"/>
      <c r="NWK363" s="120"/>
      <c r="NWL363" s="120"/>
      <c r="NWM363" s="120"/>
      <c r="NWN363" s="120"/>
      <c r="NWO363" s="120"/>
      <c r="NWP363" s="120"/>
      <c r="NWQ363" s="120"/>
      <c r="NWR363" s="120"/>
      <c r="NWS363" s="120"/>
      <c r="NWT363" s="120"/>
      <c r="NWU363" s="120"/>
      <c r="NWV363" s="120"/>
      <c r="NWW363" s="120"/>
      <c r="NWX363" s="120"/>
      <c r="NWY363" s="120"/>
      <c r="NWZ363" s="120"/>
      <c r="NXA363" s="120"/>
      <c r="NXB363" s="120"/>
      <c r="NXC363" s="120"/>
      <c r="NXD363" s="120"/>
      <c r="NXE363" s="120"/>
      <c r="NXF363" s="120"/>
      <c r="NXG363" s="120"/>
      <c r="NXH363" s="120"/>
      <c r="NXI363" s="120"/>
      <c r="NXJ363" s="120"/>
      <c r="NXK363" s="120"/>
      <c r="NXL363" s="120"/>
      <c r="NXM363" s="120"/>
      <c r="NXN363" s="120"/>
      <c r="NXO363" s="120"/>
      <c r="NXP363" s="120"/>
      <c r="NXQ363" s="120"/>
      <c r="NXR363" s="120"/>
      <c r="NXS363" s="120"/>
      <c r="NXT363" s="120"/>
      <c r="NXU363" s="120"/>
      <c r="NXV363" s="120"/>
      <c r="NXW363" s="120"/>
      <c r="NXX363" s="120"/>
      <c r="NXY363" s="120"/>
      <c r="NXZ363" s="120"/>
      <c r="NYA363" s="120"/>
      <c r="NYB363" s="120"/>
      <c r="NYC363" s="120"/>
      <c r="NYD363" s="120"/>
      <c r="NYE363" s="120"/>
      <c r="NYF363" s="120"/>
      <c r="NYG363" s="120"/>
      <c r="NYH363" s="120"/>
      <c r="NYI363" s="120"/>
      <c r="NYJ363" s="120"/>
      <c r="NYK363" s="120"/>
      <c r="NYL363" s="120"/>
      <c r="NYM363" s="120"/>
      <c r="NYN363" s="120"/>
      <c r="NYO363" s="120"/>
      <c r="NYP363" s="120"/>
      <c r="NYQ363" s="120"/>
      <c r="NYR363" s="120"/>
      <c r="NYS363" s="120"/>
      <c r="NYT363" s="120"/>
      <c r="NYU363" s="120"/>
      <c r="NYV363" s="120"/>
      <c r="NYW363" s="120"/>
      <c r="NYX363" s="120"/>
      <c r="NYY363" s="120"/>
      <c r="NYZ363" s="120"/>
      <c r="NZA363" s="120"/>
      <c r="NZB363" s="120"/>
      <c r="NZC363" s="120"/>
      <c r="NZD363" s="120"/>
      <c r="NZE363" s="120"/>
      <c r="NZF363" s="120"/>
      <c r="NZG363" s="120"/>
      <c r="NZH363" s="120"/>
      <c r="NZI363" s="120"/>
      <c r="NZJ363" s="120"/>
      <c r="NZK363" s="120"/>
      <c r="NZL363" s="120"/>
      <c r="NZM363" s="120"/>
      <c r="NZN363" s="120"/>
      <c r="NZO363" s="120"/>
      <c r="NZP363" s="120"/>
      <c r="NZQ363" s="120"/>
      <c r="NZR363" s="120"/>
      <c r="NZS363" s="120"/>
      <c r="NZT363" s="120"/>
      <c r="NZU363" s="120"/>
      <c r="NZV363" s="120"/>
      <c r="NZW363" s="120"/>
      <c r="NZX363" s="120"/>
      <c r="NZY363" s="120"/>
      <c r="NZZ363" s="120"/>
      <c r="OAA363" s="120"/>
      <c r="OAB363" s="120"/>
      <c r="OAC363" s="120"/>
      <c r="OAD363" s="120"/>
      <c r="OAE363" s="120"/>
      <c r="OAF363" s="120"/>
      <c r="OAG363" s="120"/>
      <c r="OAH363" s="120"/>
      <c r="OAI363" s="120"/>
      <c r="OAJ363" s="120"/>
      <c r="OAK363" s="120"/>
      <c r="OAL363" s="120"/>
      <c r="OAM363" s="120"/>
      <c r="OAN363" s="120"/>
      <c r="OAO363" s="120"/>
      <c r="OAP363" s="120"/>
      <c r="OAQ363" s="120"/>
      <c r="OAR363" s="120"/>
      <c r="OAS363" s="120"/>
      <c r="OAT363" s="120"/>
      <c r="OAU363" s="120"/>
      <c r="OAV363" s="120"/>
      <c r="OAW363" s="120"/>
      <c r="OAX363" s="120"/>
      <c r="OAY363" s="120"/>
      <c r="OAZ363" s="120"/>
      <c r="OBA363" s="120"/>
      <c r="OBB363" s="120"/>
      <c r="OBC363" s="120"/>
      <c r="OBD363" s="120"/>
      <c r="OBE363" s="120"/>
      <c r="OBF363" s="120"/>
      <c r="OBG363" s="120"/>
      <c r="OBH363" s="120"/>
      <c r="OBI363" s="120"/>
      <c r="OBJ363" s="120"/>
      <c r="OBK363" s="120"/>
      <c r="OBL363" s="120"/>
      <c r="OBM363" s="120"/>
      <c r="OBN363" s="120"/>
      <c r="OBO363" s="120"/>
      <c r="OBP363" s="120"/>
      <c r="OBQ363" s="120"/>
      <c r="OBR363" s="120"/>
      <c r="OBS363" s="120"/>
      <c r="OBT363" s="120"/>
      <c r="OBU363" s="120"/>
      <c r="OBV363" s="120"/>
      <c r="OBW363" s="120"/>
      <c r="OBX363" s="120"/>
      <c r="OBY363" s="120"/>
      <c r="OBZ363" s="120"/>
      <c r="OCA363" s="120"/>
      <c r="OCB363" s="120"/>
      <c r="OCC363" s="120"/>
      <c r="OCD363" s="120"/>
      <c r="OCE363" s="120"/>
      <c r="OCF363" s="120"/>
      <c r="OCG363" s="120"/>
      <c r="OCH363" s="120"/>
      <c r="OCI363" s="120"/>
      <c r="OCJ363" s="120"/>
      <c r="OCK363" s="120"/>
      <c r="OCL363" s="120"/>
      <c r="OCM363" s="120"/>
      <c r="OCN363" s="120"/>
      <c r="OCO363" s="120"/>
      <c r="OCP363" s="120"/>
      <c r="OCQ363" s="120"/>
      <c r="OCR363" s="120"/>
      <c r="OCS363" s="120"/>
      <c r="OCT363" s="120"/>
      <c r="OCU363" s="120"/>
      <c r="OCV363" s="120"/>
      <c r="OCW363" s="120"/>
      <c r="OCX363" s="120"/>
      <c r="OCY363" s="120"/>
      <c r="OCZ363" s="120"/>
      <c r="ODA363" s="120"/>
      <c r="ODB363" s="120"/>
      <c r="ODC363" s="120"/>
      <c r="ODD363" s="120"/>
      <c r="ODE363" s="120"/>
      <c r="ODF363" s="120"/>
      <c r="ODG363" s="120"/>
      <c r="ODH363" s="120"/>
      <c r="ODI363" s="120"/>
      <c r="ODJ363" s="120"/>
      <c r="ODK363" s="120"/>
      <c r="ODL363" s="120"/>
      <c r="ODM363" s="120"/>
      <c r="ODN363" s="120"/>
      <c r="ODO363" s="120"/>
      <c r="ODP363" s="120"/>
      <c r="ODQ363" s="120"/>
      <c r="ODR363" s="120"/>
      <c r="ODS363" s="120"/>
      <c r="ODT363" s="120"/>
      <c r="ODU363" s="120"/>
      <c r="ODV363" s="120"/>
      <c r="ODW363" s="120"/>
      <c r="ODX363" s="120"/>
      <c r="ODY363" s="120"/>
      <c r="ODZ363" s="120"/>
      <c r="OEA363" s="120"/>
      <c r="OEB363" s="120"/>
      <c r="OEC363" s="120"/>
      <c r="OED363" s="120"/>
      <c r="OEE363" s="120"/>
      <c r="OEF363" s="120"/>
      <c r="OEG363" s="120"/>
      <c r="OEH363" s="120"/>
      <c r="OEI363" s="120"/>
      <c r="OEJ363" s="120"/>
      <c r="OEK363" s="120"/>
      <c r="OEL363" s="120"/>
      <c r="OEM363" s="120"/>
      <c r="OEN363" s="120"/>
      <c r="OEO363" s="120"/>
      <c r="OEP363" s="120"/>
      <c r="OEQ363" s="120"/>
      <c r="OER363" s="120"/>
      <c r="OES363" s="120"/>
      <c r="OET363" s="120"/>
      <c r="OEU363" s="120"/>
      <c r="OEV363" s="120"/>
      <c r="OEW363" s="120"/>
      <c r="OEX363" s="120"/>
      <c r="OEY363" s="120"/>
      <c r="OEZ363" s="120"/>
      <c r="OFA363" s="120"/>
      <c r="OFB363" s="120"/>
      <c r="OFC363" s="120"/>
      <c r="OFD363" s="120"/>
      <c r="OFE363" s="120"/>
      <c r="OFF363" s="120"/>
      <c r="OFG363" s="120"/>
      <c r="OFH363" s="120"/>
      <c r="OFI363" s="120"/>
      <c r="OFJ363" s="120"/>
      <c r="OFK363" s="120"/>
      <c r="OFL363" s="120"/>
      <c r="OFM363" s="120"/>
      <c r="OFN363" s="120"/>
      <c r="OFO363" s="120"/>
      <c r="OFP363" s="120"/>
      <c r="OFQ363" s="120"/>
      <c r="OFR363" s="120"/>
      <c r="OFS363" s="120"/>
      <c r="OFT363" s="120"/>
      <c r="OFU363" s="120"/>
      <c r="OFV363" s="120"/>
      <c r="OFW363" s="120"/>
      <c r="OFX363" s="120"/>
      <c r="OFY363" s="120"/>
      <c r="OFZ363" s="120"/>
      <c r="OGA363" s="120"/>
      <c r="OGB363" s="120"/>
      <c r="OGC363" s="120"/>
      <c r="OGD363" s="120"/>
      <c r="OGE363" s="120"/>
      <c r="OGF363" s="120"/>
      <c r="OGG363" s="120"/>
      <c r="OGH363" s="120"/>
      <c r="OGI363" s="120"/>
      <c r="OGJ363" s="120"/>
      <c r="OGK363" s="120"/>
      <c r="OGL363" s="120"/>
      <c r="OGM363" s="120"/>
      <c r="OGN363" s="120"/>
      <c r="OGO363" s="120"/>
      <c r="OGP363" s="120"/>
      <c r="OGQ363" s="120"/>
      <c r="OGR363" s="120"/>
      <c r="OGS363" s="120"/>
      <c r="OGT363" s="120"/>
      <c r="OGU363" s="120"/>
      <c r="OGV363" s="120"/>
      <c r="OGW363" s="120"/>
      <c r="OGX363" s="120"/>
      <c r="OGY363" s="120"/>
      <c r="OGZ363" s="120"/>
      <c r="OHA363" s="120"/>
      <c r="OHB363" s="120"/>
      <c r="OHC363" s="120"/>
      <c r="OHD363" s="120"/>
      <c r="OHE363" s="120"/>
      <c r="OHF363" s="120"/>
      <c r="OHG363" s="120"/>
      <c r="OHH363" s="120"/>
      <c r="OHI363" s="120"/>
      <c r="OHJ363" s="120"/>
      <c r="OHK363" s="120"/>
      <c r="OHL363" s="120"/>
      <c r="OHM363" s="120"/>
      <c r="OHN363" s="120"/>
      <c r="OHO363" s="120"/>
      <c r="OHP363" s="120"/>
      <c r="OHQ363" s="120"/>
      <c r="OHR363" s="120"/>
      <c r="OHS363" s="120"/>
      <c r="OHT363" s="120"/>
      <c r="OHU363" s="120"/>
      <c r="OHV363" s="120"/>
      <c r="OHW363" s="120"/>
      <c r="OHX363" s="120"/>
      <c r="OHY363" s="120"/>
      <c r="OHZ363" s="120"/>
      <c r="OIA363" s="120"/>
      <c r="OIB363" s="120"/>
      <c r="OIC363" s="120"/>
      <c r="OID363" s="120"/>
      <c r="OIE363" s="120"/>
      <c r="OIF363" s="120"/>
      <c r="OIG363" s="120"/>
      <c r="OIH363" s="120"/>
      <c r="OII363" s="120"/>
      <c r="OIJ363" s="120"/>
      <c r="OIK363" s="120"/>
      <c r="OIL363" s="120"/>
      <c r="OIM363" s="120"/>
      <c r="OIN363" s="120"/>
      <c r="OIO363" s="120"/>
      <c r="OIP363" s="120"/>
      <c r="OIQ363" s="120"/>
      <c r="OIR363" s="120"/>
      <c r="OIS363" s="120"/>
      <c r="OIT363" s="120"/>
      <c r="OIU363" s="120"/>
      <c r="OIV363" s="120"/>
      <c r="OIW363" s="120"/>
      <c r="OIX363" s="120"/>
      <c r="OIY363" s="120"/>
      <c r="OIZ363" s="120"/>
      <c r="OJA363" s="120"/>
      <c r="OJB363" s="120"/>
      <c r="OJC363" s="120"/>
      <c r="OJD363" s="120"/>
      <c r="OJE363" s="120"/>
      <c r="OJF363" s="120"/>
      <c r="OJG363" s="120"/>
      <c r="OJH363" s="120"/>
      <c r="OJI363" s="120"/>
      <c r="OJJ363" s="120"/>
      <c r="OJK363" s="120"/>
      <c r="OJL363" s="120"/>
      <c r="OJM363" s="120"/>
      <c r="OJN363" s="120"/>
      <c r="OJO363" s="120"/>
      <c r="OJP363" s="120"/>
      <c r="OJQ363" s="120"/>
      <c r="OJR363" s="120"/>
      <c r="OJS363" s="120"/>
      <c r="OJT363" s="120"/>
      <c r="OJU363" s="120"/>
      <c r="OJV363" s="120"/>
      <c r="OJW363" s="120"/>
      <c r="OJX363" s="120"/>
      <c r="OJY363" s="120"/>
      <c r="OJZ363" s="120"/>
      <c r="OKA363" s="120"/>
      <c r="OKB363" s="120"/>
      <c r="OKC363" s="120"/>
      <c r="OKD363" s="120"/>
      <c r="OKE363" s="120"/>
      <c r="OKF363" s="120"/>
      <c r="OKG363" s="120"/>
      <c r="OKH363" s="120"/>
      <c r="OKI363" s="120"/>
      <c r="OKJ363" s="120"/>
      <c r="OKK363" s="120"/>
      <c r="OKL363" s="120"/>
      <c r="OKM363" s="120"/>
      <c r="OKN363" s="120"/>
      <c r="OKO363" s="120"/>
      <c r="OKP363" s="120"/>
      <c r="OKQ363" s="120"/>
      <c r="OKR363" s="120"/>
      <c r="OKS363" s="120"/>
      <c r="OKT363" s="120"/>
      <c r="OKU363" s="120"/>
      <c r="OKV363" s="120"/>
      <c r="OKW363" s="120"/>
      <c r="OKX363" s="120"/>
      <c r="OKY363" s="120"/>
      <c r="OKZ363" s="120"/>
      <c r="OLA363" s="120"/>
      <c r="OLB363" s="120"/>
      <c r="OLC363" s="120"/>
      <c r="OLD363" s="120"/>
      <c r="OLE363" s="120"/>
      <c r="OLF363" s="120"/>
      <c r="OLG363" s="120"/>
      <c r="OLH363" s="120"/>
      <c r="OLI363" s="120"/>
      <c r="OLJ363" s="120"/>
      <c r="OLK363" s="120"/>
      <c r="OLL363" s="120"/>
      <c r="OLM363" s="120"/>
      <c r="OLN363" s="120"/>
      <c r="OLO363" s="120"/>
      <c r="OLP363" s="120"/>
      <c r="OLQ363" s="120"/>
      <c r="OLR363" s="120"/>
      <c r="OLS363" s="120"/>
      <c r="OLT363" s="120"/>
      <c r="OLU363" s="120"/>
      <c r="OLV363" s="120"/>
      <c r="OLW363" s="120"/>
      <c r="OLX363" s="120"/>
      <c r="OLY363" s="120"/>
      <c r="OLZ363" s="120"/>
      <c r="OMA363" s="120"/>
      <c r="OMB363" s="120"/>
      <c r="OMC363" s="120"/>
      <c r="OMD363" s="120"/>
      <c r="OME363" s="120"/>
      <c r="OMF363" s="120"/>
      <c r="OMG363" s="120"/>
      <c r="OMH363" s="120"/>
      <c r="OMI363" s="120"/>
      <c r="OMJ363" s="120"/>
      <c r="OMK363" s="120"/>
      <c r="OML363" s="120"/>
      <c r="OMM363" s="120"/>
      <c r="OMN363" s="120"/>
      <c r="OMO363" s="120"/>
      <c r="OMP363" s="120"/>
      <c r="OMQ363" s="120"/>
      <c r="OMR363" s="120"/>
      <c r="OMS363" s="120"/>
      <c r="OMT363" s="120"/>
      <c r="OMU363" s="120"/>
      <c r="OMV363" s="120"/>
      <c r="OMW363" s="120"/>
      <c r="OMX363" s="120"/>
      <c r="OMY363" s="120"/>
      <c r="OMZ363" s="120"/>
      <c r="ONA363" s="120"/>
      <c r="ONB363" s="120"/>
      <c r="ONC363" s="120"/>
      <c r="OND363" s="120"/>
      <c r="ONE363" s="120"/>
      <c r="ONF363" s="120"/>
      <c r="ONG363" s="120"/>
      <c r="ONH363" s="120"/>
      <c r="ONI363" s="120"/>
      <c r="ONJ363" s="120"/>
      <c r="ONK363" s="120"/>
      <c r="ONL363" s="120"/>
      <c r="ONM363" s="120"/>
      <c r="ONN363" s="120"/>
      <c r="ONO363" s="120"/>
      <c r="ONP363" s="120"/>
      <c r="ONQ363" s="120"/>
      <c r="ONR363" s="120"/>
      <c r="ONS363" s="120"/>
      <c r="ONT363" s="120"/>
      <c r="ONU363" s="120"/>
      <c r="ONV363" s="120"/>
      <c r="ONW363" s="120"/>
      <c r="ONX363" s="120"/>
      <c r="ONY363" s="120"/>
      <c r="ONZ363" s="120"/>
      <c r="OOA363" s="120"/>
      <c r="OOB363" s="120"/>
      <c r="OOC363" s="120"/>
      <c r="OOD363" s="120"/>
      <c r="OOE363" s="120"/>
      <c r="OOF363" s="120"/>
      <c r="OOG363" s="120"/>
      <c r="OOH363" s="120"/>
      <c r="OOI363" s="120"/>
      <c r="OOJ363" s="120"/>
      <c r="OOK363" s="120"/>
      <c r="OOL363" s="120"/>
      <c r="OOM363" s="120"/>
      <c r="OON363" s="120"/>
      <c r="OOO363" s="120"/>
      <c r="OOP363" s="120"/>
      <c r="OOQ363" s="120"/>
      <c r="OOR363" s="120"/>
      <c r="OOS363" s="120"/>
      <c r="OOT363" s="120"/>
      <c r="OOU363" s="120"/>
      <c r="OOV363" s="120"/>
      <c r="OOW363" s="120"/>
      <c r="OOX363" s="120"/>
      <c r="OOY363" s="120"/>
      <c r="OOZ363" s="120"/>
      <c r="OPA363" s="120"/>
      <c r="OPB363" s="120"/>
      <c r="OPC363" s="120"/>
      <c r="OPD363" s="120"/>
      <c r="OPE363" s="120"/>
      <c r="OPF363" s="120"/>
      <c r="OPG363" s="120"/>
      <c r="OPH363" s="120"/>
      <c r="OPI363" s="120"/>
      <c r="OPJ363" s="120"/>
      <c r="OPK363" s="120"/>
      <c r="OPL363" s="120"/>
      <c r="OPM363" s="120"/>
      <c r="OPN363" s="120"/>
      <c r="OPO363" s="120"/>
      <c r="OPP363" s="120"/>
      <c r="OPQ363" s="120"/>
      <c r="OPR363" s="120"/>
      <c r="OPS363" s="120"/>
      <c r="OPT363" s="120"/>
      <c r="OPU363" s="120"/>
      <c r="OPV363" s="120"/>
      <c r="OPW363" s="120"/>
      <c r="OPX363" s="120"/>
      <c r="OPY363" s="120"/>
      <c r="OPZ363" s="120"/>
      <c r="OQA363" s="120"/>
      <c r="OQB363" s="120"/>
      <c r="OQC363" s="120"/>
      <c r="OQD363" s="120"/>
      <c r="OQE363" s="120"/>
      <c r="OQF363" s="120"/>
      <c r="OQG363" s="120"/>
      <c r="OQH363" s="120"/>
      <c r="OQI363" s="120"/>
      <c r="OQJ363" s="120"/>
      <c r="OQK363" s="120"/>
      <c r="OQL363" s="120"/>
      <c r="OQM363" s="120"/>
      <c r="OQN363" s="120"/>
      <c r="OQO363" s="120"/>
      <c r="OQP363" s="120"/>
      <c r="OQQ363" s="120"/>
      <c r="OQR363" s="120"/>
      <c r="OQS363" s="120"/>
      <c r="OQT363" s="120"/>
      <c r="OQU363" s="120"/>
      <c r="OQV363" s="120"/>
      <c r="OQW363" s="120"/>
      <c r="OQX363" s="120"/>
      <c r="OQY363" s="120"/>
      <c r="OQZ363" s="120"/>
      <c r="ORA363" s="120"/>
      <c r="ORB363" s="120"/>
      <c r="ORC363" s="120"/>
      <c r="ORD363" s="120"/>
      <c r="ORE363" s="120"/>
      <c r="ORF363" s="120"/>
      <c r="ORG363" s="120"/>
      <c r="ORH363" s="120"/>
      <c r="ORI363" s="120"/>
      <c r="ORJ363" s="120"/>
      <c r="ORK363" s="120"/>
      <c r="ORL363" s="120"/>
      <c r="ORM363" s="120"/>
      <c r="ORN363" s="120"/>
      <c r="ORO363" s="120"/>
      <c r="ORP363" s="120"/>
      <c r="ORQ363" s="120"/>
      <c r="ORR363" s="120"/>
      <c r="ORS363" s="120"/>
      <c r="ORT363" s="120"/>
      <c r="ORU363" s="120"/>
      <c r="ORV363" s="120"/>
      <c r="ORW363" s="120"/>
      <c r="ORX363" s="120"/>
      <c r="ORY363" s="120"/>
      <c r="ORZ363" s="120"/>
      <c r="OSA363" s="120"/>
      <c r="OSB363" s="120"/>
      <c r="OSC363" s="120"/>
      <c r="OSD363" s="120"/>
      <c r="OSE363" s="120"/>
      <c r="OSF363" s="120"/>
      <c r="OSG363" s="120"/>
      <c r="OSH363" s="120"/>
      <c r="OSI363" s="120"/>
      <c r="OSJ363" s="120"/>
      <c r="OSK363" s="120"/>
      <c r="OSL363" s="120"/>
      <c r="OSM363" s="120"/>
      <c r="OSN363" s="120"/>
      <c r="OSO363" s="120"/>
      <c r="OSP363" s="120"/>
      <c r="OSQ363" s="120"/>
      <c r="OSR363" s="120"/>
      <c r="OSS363" s="120"/>
      <c r="OST363" s="120"/>
      <c r="OSU363" s="120"/>
      <c r="OSV363" s="120"/>
      <c r="OSW363" s="120"/>
      <c r="OSX363" s="120"/>
      <c r="OSY363" s="120"/>
      <c r="OSZ363" s="120"/>
      <c r="OTA363" s="120"/>
      <c r="OTB363" s="120"/>
      <c r="OTC363" s="120"/>
      <c r="OTD363" s="120"/>
      <c r="OTE363" s="120"/>
      <c r="OTF363" s="120"/>
      <c r="OTG363" s="120"/>
      <c r="OTH363" s="120"/>
      <c r="OTI363" s="120"/>
      <c r="OTJ363" s="120"/>
      <c r="OTK363" s="120"/>
      <c r="OTL363" s="120"/>
      <c r="OTM363" s="120"/>
      <c r="OTN363" s="120"/>
      <c r="OTO363" s="120"/>
      <c r="OTP363" s="120"/>
      <c r="OTQ363" s="120"/>
      <c r="OTR363" s="120"/>
      <c r="OTS363" s="120"/>
      <c r="OTT363" s="120"/>
      <c r="OTU363" s="120"/>
      <c r="OTV363" s="120"/>
      <c r="OTW363" s="120"/>
      <c r="OTX363" s="120"/>
      <c r="OTY363" s="120"/>
      <c r="OTZ363" s="120"/>
      <c r="OUA363" s="120"/>
      <c r="OUB363" s="120"/>
      <c r="OUC363" s="120"/>
      <c r="OUD363" s="120"/>
      <c r="OUE363" s="120"/>
      <c r="OUF363" s="120"/>
      <c r="OUG363" s="120"/>
      <c r="OUH363" s="120"/>
      <c r="OUI363" s="120"/>
      <c r="OUJ363" s="120"/>
      <c r="OUK363" s="120"/>
      <c r="OUL363" s="120"/>
      <c r="OUM363" s="120"/>
      <c r="OUN363" s="120"/>
      <c r="OUO363" s="120"/>
      <c r="OUP363" s="120"/>
      <c r="OUQ363" s="120"/>
      <c r="OUR363" s="120"/>
      <c r="OUS363" s="120"/>
      <c r="OUT363" s="120"/>
      <c r="OUU363" s="120"/>
      <c r="OUV363" s="120"/>
      <c r="OUW363" s="120"/>
      <c r="OUX363" s="120"/>
      <c r="OUY363" s="120"/>
      <c r="OUZ363" s="120"/>
      <c r="OVA363" s="120"/>
      <c r="OVB363" s="120"/>
      <c r="OVC363" s="120"/>
      <c r="OVD363" s="120"/>
      <c r="OVE363" s="120"/>
      <c r="OVF363" s="120"/>
      <c r="OVG363" s="120"/>
      <c r="OVH363" s="120"/>
      <c r="OVI363" s="120"/>
      <c r="OVJ363" s="120"/>
      <c r="OVK363" s="120"/>
      <c r="OVL363" s="120"/>
      <c r="OVM363" s="120"/>
      <c r="OVN363" s="120"/>
      <c r="OVO363" s="120"/>
      <c r="OVP363" s="120"/>
      <c r="OVQ363" s="120"/>
      <c r="OVR363" s="120"/>
      <c r="OVS363" s="120"/>
      <c r="OVT363" s="120"/>
      <c r="OVU363" s="120"/>
      <c r="OVV363" s="120"/>
      <c r="OVW363" s="120"/>
      <c r="OVX363" s="120"/>
      <c r="OVY363" s="120"/>
      <c r="OVZ363" s="120"/>
      <c r="OWA363" s="120"/>
      <c r="OWB363" s="120"/>
      <c r="OWC363" s="120"/>
      <c r="OWD363" s="120"/>
      <c r="OWE363" s="120"/>
      <c r="OWF363" s="120"/>
      <c r="OWG363" s="120"/>
      <c r="OWH363" s="120"/>
      <c r="OWI363" s="120"/>
      <c r="OWJ363" s="120"/>
      <c r="OWK363" s="120"/>
      <c r="OWL363" s="120"/>
      <c r="OWM363" s="120"/>
      <c r="OWN363" s="120"/>
      <c r="OWO363" s="120"/>
      <c r="OWP363" s="120"/>
      <c r="OWQ363" s="120"/>
      <c r="OWR363" s="120"/>
      <c r="OWS363" s="120"/>
      <c r="OWT363" s="120"/>
      <c r="OWU363" s="120"/>
      <c r="OWV363" s="120"/>
      <c r="OWW363" s="120"/>
      <c r="OWX363" s="120"/>
      <c r="OWY363" s="120"/>
      <c r="OWZ363" s="120"/>
      <c r="OXA363" s="120"/>
      <c r="OXB363" s="120"/>
      <c r="OXC363" s="120"/>
      <c r="OXD363" s="120"/>
      <c r="OXE363" s="120"/>
      <c r="OXF363" s="120"/>
      <c r="OXG363" s="120"/>
      <c r="OXH363" s="120"/>
      <c r="OXI363" s="120"/>
      <c r="OXJ363" s="120"/>
      <c r="OXK363" s="120"/>
      <c r="OXL363" s="120"/>
      <c r="OXM363" s="120"/>
      <c r="OXN363" s="120"/>
      <c r="OXO363" s="120"/>
      <c r="OXP363" s="120"/>
      <c r="OXQ363" s="120"/>
      <c r="OXR363" s="120"/>
      <c r="OXS363" s="120"/>
      <c r="OXT363" s="120"/>
      <c r="OXU363" s="120"/>
      <c r="OXV363" s="120"/>
      <c r="OXW363" s="120"/>
      <c r="OXX363" s="120"/>
      <c r="OXY363" s="120"/>
      <c r="OXZ363" s="120"/>
      <c r="OYA363" s="120"/>
      <c r="OYB363" s="120"/>
      <c r="OYC363" s="120"/>
      <c r="OYD363" s="120"/>
      <c r="OYE363" s="120"/>
      <c r="OYF363" s="120"/>
      <c r="OYG363" s="120"/>
      <c r="OYH363" s="120"/>
      <c r="OYI363" s="120"/>
      <c r="OYJ363" s="120"/>
      <c r="OYK363" s="120"/>
      <c r="OYL363" s="120"/>
      <c r="OYM363" s="120"/>
      <c r="OYN363" s="120"/>
      <c r="OYO363" s="120"/>
      <c r="OYP363" s="120"/>
      <c r="OYQ363" s="120"/>
      <c r="OYR363" s="120"/>
      <c r="OYS363" s="120"/>
      <c r="OYT363" s="120"/>
      <c r="OYU363" s="120"/>
      <c r="OYV363" s="120"/>
      <c r="OYW363" s="120"/>
      <c r="OYX363" s="120"/>
      <c r="OYY363" s="120"/>
      <c r="OYZ363" s="120"/>
      <c r="OZA363" s="120"/>
      <c r="OZB363" s="120"/>
      <c r="OZC363" s="120"/>
      <c r="OZD363" s="120"/>
      <c r="OZE363" s="120"/>
      <c r="OZF363" s="120"/>
      <c r="OZG363" s="120"/>
      <c r="OZH363" s="120"/>
      <c r="OZI363" s="120"/>
      <c r="OZJ363" s="120"/>
      <c r="OZK363" s="120"/>
      <c r="OZL363" s="120"/>
      <c r="OZM363" s="120"/>
      <c r="OZN363" s="120"/>
      <c r="OZO363" s="120"/>
      <c r="OZP363" s="120"/>
      <c r="OZQ363" s="120"/>
      <c r="OZR363" s="120"/>
      <c r="OZS363" s="120"/>
      <c r="OZT363" s="120"/>
      <c r="OZU363" s="120"/>
      <c r="OZV363" s="120"/>
      <c r="OZW363" s="120"/>
      <c r="OZX363" s="120"/>
      <c r="OZY363" s="120"/>
      <c r="OZZ363" s="120"/>
      <c r="PAA363" s="120"/>
      <c r="PAB363" s="120"/>
      <c r="PAC363" s="120"/>
      <c r="PAD363" s="120"/>
      <c r="PAE363" s="120"/>
      <c r="PAF363" s="120"/>
      <c r="PAG363" s="120"/>
      <c r="PAH363" s="120"/>
      <c r="PAI363" s="120"/>
      <c r="PAJ363" s="120"/>
      <c r="PAK363" s="120"/>
      <c r="PAL363" s="120"/>
      <c r="PAM363" s="120"/>
      <c r="PAN363" s="120"/>
      <c r="PAO363" s="120"/>
      <c r="PAP363" s="120"/>
      <c r="PAQ363" s="120"/>
      <c r="PAR363" s="120"/>
      <c r="PAS363" s="120"/>
      <c r="PAT363" s="120"/>
      <c r="PAU363" s="120"/>
      <c r="PAV363" s="120"/>
      <c r="PAW363" s="120"/>
      <c r="PAX363" s="120"/>
      <c r="PAY363" s="120"/>
      <c r="PAZ363" s="120"/>
      <c r="PBA363" s="120"/>
      <c r="PBB363" s="120"/>
      <c r="PBC363" s="120"/>
      <c r="PBD363" s="120"/>
      <c r="PBE363" s="120"/>
      <c r="PBF363" s="120"/>
      <c r="PBG363" s="120"/>
      <c r="PBH363" s="120"/>
      <c r="PBI363" s="120"/>
      <c r="PBJ363" s="120"/>
      <c r="PBK363" s="120"/>
      <c r="PBL363" s="120"/>
      <c r="PBM363" s="120"/>
      <c r="PBN363" s="120"/>
      <c r="PBO363" s="120"/>
      <c r="PBP363" s="120"/>
      <c r="PBQ363" s="120"/>
      <c r="PBR363" s="120"/>
      <c r="PBS363" s="120"/>
      <c r="PBT363" s="120"/>
      <c r="PBU363" s="120"/>
      <c r="PBV363" s="120"/>
      <c r="PBW363" s="120"/>
      <c r="PBX363" s="120"/>
      <c r="PBY363" s="120"/>
      <c r="PBZ363" s="120"/>
      <c r="PCA363" s="120"/>
      <c r="PCB363" s="120"/>
      <c r="PCC363" s="120"/>
      <c r="PCD363" s="120"/>
      <c r="PCE363" s="120"/>
      <c r="PCF363" s="120"/>
      <c r="PCG363" s="120"/>
      <c r="PCH363" s="120"/>
      <c r="PCI363" s="120"/>
      <c r="PCJ363" s="120"/>
      <c r="PCK363" s="120"/>
      <c r="PCL363" s="120"/>
      <c r="PCM363" s="120"/>
      <c r="PCN363" s="120"/>
      <c r="PCO363" s="120"/>
      <c r="PCP363" s="120"/>
      <c r="PCQ363" s="120"/>
      <c r="PCR363" s="120"/>
      <c r="PCS363" s="120"/>
      <c r="PCT363" s="120"/>
      <c r="PCU363" s="120"/>
      <c r="PCV363" s="120"/>
      <c r="PCW363" s="120"/>
      <c r="PCX363" s="120"/>
      <c r="PCY363" s="120"/>
      <c r="PCZ363" s="120"/>
      <c r="PDA363" s="120"/>
      <c r="PDB363" s="120"/>
      <c r="PDC363" s="120"/>
      <c r="PDD363" s="120"/>
      <c r="PDE363" s="120"/>
      <c r="PDF363" s="120"/>
      <c r="PDG363" s="120"/>
      <c r="PDH363" s="120"/>
      <c r="PDI363" s="120"/>
      <c r="PDJ363" s="120"/>
      <c r="PDK363" s="120"/>
      <c r="PDL363" s="120"/>
      <c r="PDM363" s="120"/>
      <c r="PDN363" s="120"/>
      <c r="PDO363" s="120"/>
      <c r="PDP363" s="120"/>
      <c r="PDQ363" s="120"/>
      <c r="PDR363" s="120"/>
      <c r="PDS363" s="120"/>
      <c r="PDT363" s="120"/>
      <c r="PDU363" s="120"/>
      <c r="PDV363" s="120"/>
      <c r="PDW363" s="120"/>
      <c r="PDX363" s="120"/>
      <c r="PDY363" s="120"/>
      <c r="PDZ363" s="120"/>
      <c r="PEA363" s="120"/>
      <c r="PEB363" s="120"/>
      <c r="PEC363" s="120"/>
      <c r="PED363" s="120"/>
      <c r="PEE363" s="120"/>
      <c r="PEF363" s="120"/>
      <c r="PEG363" s="120"/>
      <c r="PEH363" s="120"/>
      <c r="PEI363" s="120"/>
      <c r="PEJ363" s="120"/>
      <c r="PEK363" s="120"/>
      <c r="PEL363" s="120"/>
      <c r="PEM363" s="120"/>
      <c r="PEN363" s="120"/>
      <c r="PEO363" s="120"/>
      <c r="PEP363" s="120"/>
      <c r="PEQ363" s="120"/>
      <c r="PER363" s="120"/>
      <c r="PES363" s="120"/>
      <c r="PET363" s="120"/>
      <c r="PEU363" s="120"/>
      <c r="PEV363" s="120"/>
      <c r="PEW363" s="120"/>
      <c r="PEX363" s="120"/>
      <c r="PEY363" s="120"/>
      <c r="PEZ363" s="120"/>
      <c r="PFA363" s="120"/>
      <c r="PFB363" s="120"/>
      <c r="PFC363" s="120"/>
      <c r="PFD363" s="120"/>
      <c r="PFE363" s="120"/>
      <c r="PFF363" s="120"/>
      <c r="PFG363" s="120"/>
      <c r="PFH363" s="120"/>
      <c r="PFI363" s="120"/>
      <c r="PFJ363" s="120"/>
      <c r="PFK363" s="120"/>
      <c r="PFL363" s="120"/>
      <c r="PFM363" s="120"/>
      <c r="PFN363" s="120"/>
      <c r="PFO363" s="120"/>
      <c r="PFP363" s="120"/>
      <c r="PFQ363" s="120"/>
      <c r="PFR363" s="120"/>
      <c r="PFS363" s="120"/>
      <c r="PFT363" s="120"/>
      <c r="PFU363" s="120"/>
      <c r="PFV363" s="120"/>
      <c r="PFW363" s="120"/>
      <c r="PFX363" s="120"/>
      <c r="PFY363" s="120"/>
      <c r="PFZ363" s="120"/>
      <c r="PGA363" s="120"/>
      <c r="PGB363" s="120"/>
      <c r="PGC363" s="120"/>
      <c r="PGD363" s="120"/>
      <c r="PGE363" s="120"/>
      <c r="PGF363" s="120"/>
      <c r="PGG363" s="120"/>
      <c r="PGH363" s="120"/>
      <c r="PGI363" s="120"/>
      <c r="PGJ363" s="120"/>
      <c r="PGK363" s="120"/>
      <c r="PGL363" s="120"/>
      <c r="PGM363" s="120"/>
      <c r="PGN363" s="120"/>
      <c r="PGO363" s="120"/>
      <c r="PGP363" s="120"/>
      <c r="PGQ363" s="120"/>
      <c r="PGR363" s="120"/>
      <c r="PGS363" s="120"/>
      <c r="PGT363" s="120"/>
      <c r="PGU363" s="120"/>
      <c r="PGV363" s="120"/>
      <c r="PGW363" s="120"/>
      <c r="PGX363" s="120"/>
      <c r="PGY363" s="120"/>
      <c r="PGZ363" s="120"/>
      <c r="PHA363" s="120"/>
      <c r="PHB363" s="120"/>
      <c r="PHC363" s="120"/>
      <c r="PHD363" s="120"/>
      <c r="PHE363" s="120"/>
      <c r="PHF363" s="120"/>
      <c r="PHG363" s="120"/>
      <c r="PHH363" s="120"/>
      <c r="PHI363" s="120"/>
      <c r="PHJ363" s="120"/>
      <c r="PHK363" s="120"/>
      <c r="PHL363" s="120"/>
      <c r="PHM363" s="120"/>
      <c r="PHN363" s="120"/>
      <c r="PHO363" s="120"/>
      <c r="PHP363" s="120"/>
      <c r="PHQ363" s="120"/>
      <c r="PHR363" s="120"/>
      <c r="PHS363" s="120"/>
      <c r="PHT363" s="120"/>
      <c r="PHU363" s="120"/>
      <c r="PHV363" s="120"/>
      <c r="PHW363" s="120"/>
      <c r="PHX363" s="120"/>
      <c r="PHY363" s="120"/>
      <c r="PHZ363" s="120"/>
      <c r="PIA363" s="120"/>
      <c r="PIB363" s="120"/>
      <c r="PIC363" s="120"/>
      <c r="PID363" s="120"/>
      <c r="PIE363" s="120"/>
      <c r="PIF363" s="120"/>
      <c r="PIG363" s="120"/>
      <c r="PIH363" s="120"/>
      <c r="PII363" s="120"/>
      <c r="PIJ363" s="120"/>
      <c r="PIK363" s="120"/>
      <c r="PIL363" s="120"/>
      <c r="PIM363" s="120"/>
      <c r="PIN363" s="120"/>
      <c r="PIO363" s="120"/>
      <c r="PIP363" s="120"/>
      <c r="PIQ363" s="120"/>
      <c r="PIR363" s="120"/>
      <c r="PIS363" s="120"/>
      <c r="PIT363" s="120"/>
      <c r="PIU363" s="120"/>
      <c r="PIV363" s="120"/>
      <c r="PIW363" s="120"/>
      <c r="PIX363" s="120"/>
      <c r="PIY363" s="120"/>
      <c r="PIZ363" s="120"/>
      <c r="PJA363" s="120"/>
      <c r="PJB363" s="120"/>
      <c r="PJC363" s="120"/>
      <c r="PJD363" s="120"/>
      <c r="PJE363" s="120"/>
      <c r="PJF363" s="120"/>
      <c r="PJG363" s="120"/>
      <c r="PJH363" s="120"/>
      <c r="PJI363" s="120"/>
      <c r="PJJ363" s="120"/>
      <c r="PJK363" s="120"/>
      <c r="PJL363" s="120"/>
      <c r="PJM363" s="120"/>
      <c r="PJN363" s="120"/>
      <c r="PJO363" s="120"/>
      <c r="PJP363" s="120"/>
      <c r="PJQ363" s="120"/>
      <c r="PJR363" s="120"/>
      <c r="PJS363" s="120"/>
      <c r="PJT363" s="120"/>
      <c r="PJU363" s="120"/>
      <c r="PJV363" s="120"/>
      <c r="PJW363" s="120"/>
      <c r="PJX363" s="120"/>
      <c r="PJY363" s="120"/>
      <c r="PJZ363" s="120"/>
      <c r="PKA363" s="120"/>
      <c r="PKB363" s="120"/>
      <c r="PKC363" s="120"/>
      <c r="PKD363" s="120"/>
      <c r="PKE363" s="120"/>
      <c r="PKF363" s="120"/>
      <c r="PKG363" s="120"/>
      <c r="PKH363" s="120"/>
      <c r="PKI363" s="120"/>
      <c r="PKJ363" s="120"/>
      <c r="PKK363" s="120"/>
      <c r="PKL363" s="120"/>
      <c r="PKM363" s="120"/>
      <c r="PKN363" s="120"/>
      <c r="PKO363" s="120"/>
      <c r="PKP363" s="120"/>
      <c r="PKQ363" s="120"/>
      <c r="PKR363" s="120"/>
      <c r="PKS363" s="120"/>
      <c r="PKT363" s="120"/>
      <c r="PKU363" s="120"/>
      <c r="PKV363" s="120"/>
      <c r="PKW363" s="120"/>
      <c r="PKX363" s="120"/>
      <c r="PKY363" s="120"/>
      <c r="PKZ363" s="120"/>
      <c r="PLA363" s="120"/>
      <c r="PLB363" s="120"/>
      <c r="PLC363" s="120"/>
      <c r="PLD363" s="120"/>
      <c r="PLE363" s="120"/>
      <c r="PLF363" s="120"/>
      <c r="PLG363" s="120"/>
      <c r="PLH363" s="120"/>
      <c r="PLI363" s="120"/>
      <c r="PLJ363" s="120"/>
      <c r="PLK363" s="120"/>
      <c r="PLL363" s="120"/>
      <c r="PLM363" s="120"/>
      <c r="PLN363" s="120"/>
      <c r="PLO363" s="120"/>
      <c r="PLP363" s="120"/>
      <c r="PLQ363" s="120"/>
      <c r="PLR363" s="120"/>
      <c r="PLS363" s="120"/>
      <c r="PLT363" s="120"/>
      <c r="PLU363" s="120"/>
      <c r="PLV363" s="120"/>
      <c r="PLW363" s="120"/>
      <c r="PLX363" s="120"/>
      <c r="PLY363" s="120"/>
      <c r="PLZ363" s="120"/>
      <c r="PMA363" s="120"/>
      <c r="PMB363" s="120"/>
      <c r="PMC363" s="120"/>
      <c r="PMD363" s="120"/>
      <c r="PME363" s="120"/>
      <c r="PMF363" s="120"/>
      <c r="PMG363" s="120"/>
      <c r="PMH363" s="120"/>
      <c r="PMI363" s="120"/>
      <c r="PMJ363" s="120"/>
      <c r="PMK363" s="120"/>
      <c r="PML363" s="120"/>
      <c r="PMM363" s="120"/>
      <c r="PMN363" s="120"/>
      <c r="PMO363" s="120"/>
      <c r="PMP363" s="120"/>
      <c r="PMQ363" s="120"/>
      <c r="PMR363" s="120"/>
      <c r="PMS363" s="120"/>
      <c r="PMT363" s="120"/>
      <c r="PMU363" s="120"/>
      <c r="PMV363" s="120"/>
      <c r="PMW363" s="120"/>
      <c r="PMX363" s="120"/>
      <c r="PMY363" s="120"/>
      <c r="PMZ363" s="120"/>
      <c r="PNA363" s="120"/>
      <c r="PNB363" s="120"/>
      <c r="PNC363" s="120"/>
      <c r="PND363" s="120"/>
      <c r="PNE363" s="120"/>
      <c r="PNF363" s="120"/>
      <c r="PNG363" s="120"/>
      <c r="PNH363" s="120"/>
      <c r="PNI363" s="120"/>
      <c r="PNJ363" s="120"/>
      <c r="PNK363" s="120"/>
      <c r="PNL363" s="120"/>
      <c r="PNM363" s="120"/>
      <c r="PNN363" s="120"/>
      <c r="PNO363" s="120"/>
      <c r="PNP363" s="120"/>
      <c r="PNQ363" s="120"/>
      <c r="PNR363" s="120"/>
      <c r="PNS363" s="120"/>
      <c r="PNT363" s="120"/>
      <c r="PNU363" s="120"/>
      <c r="PNV363" s="120"/>
      <c r="PNW363" s="120"/>
      <c r="PNX363" s="120"/>
      <c r="PNY363" s="120"/>
      <c r="PNZ363" s="120"/>
      <c r="POA363" s="120"/>
      <c r="POB363" s="120"/>
      <c r="POC363" s="120"/>
      <c r="POD363" s="120"/>
      <c r="POE363" s="120"/>
      <c r="POF363" s="120"/>
      <c r="POG363" s="120"/>
      <c r="POH363" s="120"/>
      <c r="POI363" s="120"/>
      <c r="POJ363" s="120"/>
      <c r="POK363" s="120"/>
      <c r="POL363" s="120"/>
      <c r="POM363" s="120"/>
      <c r="PON363" s="120"/>
      <c r="POO363" s="120"/>
      <c r="POP363" s="120"/>
      <c r="POQ363" s="120"/>
      <c r="POR363" s="120"/>
      <c r="POS363" s="120"/>
      <c r="POT363" s="120"/>
      <c r="POU363" s="120"/>
      <c r="POV363" s="120"/>
      <c r="POW363" s="120"/>
      <c r="POX363" s="120"/>
      <c r="POY363" s="120"/>
      <c r="POZ363" s="120"/>
      <c r="PPA363" s="120"/>
      <c r="PPB363" s="120"/>
      <c r="PPC363" s="120"/>
      <c r="PPD363" s="120"/>
      <c r="PPE363" s="120"/>
      <c r="PPF363" s="120"/>
      <c r="PPG363" s="120"/>
      <c r="PPH363" s="120"/>
      <c r="PPI363" s="120"/>
      <c r="PPJ363" s="120"/>
      <c r="PPK363" s="120"/>
      <c r="PPL363" s="120"/>
      <c r="PPM363" s="120"/>
      <c r="PPN363" s="120"/>
      <c r="PPO363" s="120"/>
      <c r="PPP363" s="120"/>
      <c r="PPQ363" s="120"/>
      <c r="PPR363" s="120"/>
      <c r="PPS363" s="120"/>
      <c r="PPT363" s="120"/>
      <c r="PPU363" s="120"/>
      <c r="PPV363" s="120"/>
      <c r="PPW363" s="120"/>
      <c r="PPX363" s="120"/>
      <c r="PPY363" s="120"/>
      <c r="PPZ363" s="120"/>
      <c r="PQA363" s="120"/>
      <c r="PQB363" s="120"/>
      <c r="PQC363" s="120"/>
      <c r="PQD363" s="120"/>
      <c r="PQE363" s="120"/>
      <c r="PQF363" s="120"/>
      <c r="PQG363" s="120"/>
      <c r="PQH363" s="120"/>
      <c r="PQI363" s="120"/>
      <c r="PQJ363" s="120"/>
      <c r="PQK363" s="120"/>
      <c r="PQL363" s="120"/>
      <c r="PQM363" s="120"/>
      <c r="PQN363" s="120"/>
      <c r="PQO363" s="120"/>
      <c r="PQP363" s="120"/>
      <c r="PQQ363" s="120"/>
      <c r="PQR363" s="120"/>
      <c r="PQS363" s="120"/>
      <c r="PQT363" s="120"/>
      <c r="PQU363" s="120"/>
      <c r="PQV363" s="120"/>
      <c r="PQW363" s="120"/>
      <c r="PQX363" s="120"/>
      <c r="PQY363" s="120"/>
      <c r="PQZ363" s="120"/>
      <c r="PRA363" s="120"/>
      <c r="PRB363" s="120"/>
      <c r="PRC363" s="120"/>
      <c r="PRD363" s="120"/>
      <c r="PRE363" s="120"/>
      <c r="PRF363" s="120"/>
      <c r="PRG363" s="120"/>
      <c r="PRH363" s="120"/>
      <c r="PRI363" s="120"/>
      <c r="PRJ363" s="120"/>
      <c r="PRK363" s="120"/>
      <c r="PRL363" s="120"/>
      <c r="PRM363" s="120"/>
      <c r="PRN363" s="120"/>
      <c r="PRO363" s="120"/>
      <c r="PRP363" s="120"/>
      <c r="PRQ363" s="120"/>
      <c r="PRR363" s="120"/>
      <c r="PRS363" s="120"/>
      <c r="PRT363" s="120"/>
      <c r="PRU363" s="120"/>
      <c r="PRV363" s="120"/>
      <c r="PRW363" s="120"/>
      <c r="PRX363" s="120"/>
      <c r="PRY363" s="120"/>
      <c r="PRZ363" s="120"/>
      <c r="PSA363" s="120"/>
      <c r="PSB363" s="120"/>
      <c r="PSC363" s="120"/>
      <c r="PSD363" s="120"/>
      <c r="PSE363" s="120"/>
      <c r="PSF363" s="120"/>
      <c r="PSG363" s="120"/>
      <c r="PSH363" s="120"/>
      <c r="PSI363" s="120"/>
      <c r="PSJ363" s="120"/>
      <c r="PSK363" s="120"/>
      <c r="PSL363" s="120"/>
      <c r="PSM363" s="120"/>
      <c r="PSN363" s="120"/>
      <c r="PSO363" s="120"/>
      <c r="PSP363" s="120"/>
      <c r="PSQ363" s="120"/>
      <c r="PSR363" s="120"/>
      <c r="PSS363" s="120"/>
      <c r="PST363" s="120"/>
      <c r="PSU363" s="120"/>
      <c r="PSV363" s="120"/>
      <c r="PSW363" s="120"/>
      <c r="PSX363" s="120"/>
      <c r="PSY363" s="120"/>
      <c r="PSZ363" s="120"/>
      <c r="PTA363" s="120"/>
      <c r="PTB363" s="120"/>
      <c r="PTC363" s="120"/>
      <c r="PTD363" s="120"/>
      <c r="PTE363" s="120"/>
      <c r="PTF363" s="120"/>
      <c r="PTG363" s="120"/>
      <c r="PTH363" s="120"/>
      <c r="PTI363" s="120"/>
      <c r="PTJ363" s="120"/>
      <c r="PTK363" s="120"/>
      <c r="PTL363" s="120"/>
      <c r="PTM363" s="120"/>
      <c r="PTN363" s="120"/>
      <c r="PTO363" s="120"/>
      <c r="PTP363" s="120"/>
      <c r="PTQ363" s="120"/>
      <c r="PTR363" s="120"/>
      <c r="PTS363" s="120"/>
      <c r="PTT363" s="120"/>
      <c r="PTU363" s="120"/>
      <c r="PTV363" s="120"/>
      <c r="PTW363" s="120"/>
      <c r="PTX363" s="120"/>
      <c r="PTY363" s="120"/>
      <c r="PTZ363" s="120"/>
      <c r="PUA363" s="120"/>
      <c r="PUB363" s="120"/>
      <c r="PUC363" s="120"/>
      <c r="PUD363" s="120"/>
      <c r="PUE363" s="120"/>
      <c r="PUF363" s="120"/>
      <c r="PUG363" s="120"/>
      <c r="PUH363" s="120"/>
      <c r="PUI363" s="120"/>
      <c r="PUJ363" s="120"/>
      <c r="PUK363" s="120"/>
      <c r="PUL363" s="120"/>
      <c r="PUM363" s="120"/>
      <c r="PUN363" s="120"/>
      <c r="PUO363" s="120"/>
      <c r="PUP363" s="120"/>
      <c r="PUQ363" s="120"/>
      <c r="PUR363" s="120"/>
      <c r="PUS363" s="120"/>
      <c r="PUT363" s="120"/>
      <c r="PUU363" s="120"/>
      <c r="PUV363" s="120"/>
      <c r="PUW363" s="120"/>
      <c r="PUX363" s="120"/>
      <c r="PUY363" s="120"/>
      <c r="PUZ363" s="120"/>
      <c r="PVA363" s="120"/>
      <c r="PVB363" s="120"/>
      <c r="PVC363" s="120"/>
      <c r="PVD363" s="120"/>
      <c r="PVE363" s="120"/>
      <c r="PVF363" s="120"/>
      <c r="PVG363" s="120"/>
      <c r="PVH363" s="120"/>
      <c r="PVI363" s="120"/>
      <c r="PVJ363" s="120"/>
      <c r="PVK363" s="120"/>
      <c r="PVL363" s="120"/>
      <c r="PVM363" s="120"/>
      <c r="PVN363" s="120"/>
      <c r="PVO363" s="120"/>
      <c r="PVP363" s="120"/>
      <c r="PVQ363" s="120"/>
      <c r="PVR363" s="120"/>
      <c r="PVS363" s="120"/>
      <c r="PVT363" s="120"/>
      <c r="PVU363" s="120"/>
      <c r="PVV363" s="120"/>
      <c r="PVW363" s="120"/>
      <c r="PVX363" s="120"/>
      <c r="PVY363" s="120"/>
      <c r="PVZ363" s="120"/>
      <c r="PWA363" s="120"/>
      <c r="PWB363" s="120"/>
      <c r="PWC363" s="120"/>
      <c r="PWD363" s="120"/>
      <c r="PWE363" s="120"/>
      <c r="PWF363" s="120"/>
      <c r="PWG363" s="120"/>
      <c r="PWH363" s="120"/>
      <c r="PWI363" s="120"/>
      <c r="PWJ363" s="120"/>
      <c r="PWK363" s="120"/>
      <c r="PWL363" s="120"/>
      <c r="PWM363" s="120"/>
      <c r="PWN363" s="120"/>
      <c r="PWO363" s="120"/>
      <c r="PWP363" s="120"/>
      <c r="PWQ363" s="120"/>
      <c r="PWR363" s="120"/>
      <c r="PWS363" s="120"/>
      <c r="PWT363" s="120"/>
      <c r="PWU363" s="120"/>
      <c r="PWV363" s="120"/>
      <c r="PWW363" s="120"/>
      <c r="PWX363" s="120"/>
      <c r="PWY363" s="120"/>
      <c r="PWZ363" s="120"/>
      <c r="PXA363" s="120"/>
      <c r="PXB363" s="120"/>
      <c r="PXC363" s="120"/>
      <c r="PXD363" s="120"/>
      <c r="PXE363" s="120"/>
      <c r="PXF363" s="120"/>
      <c r="PXG363" s="120"/>
      <c r="PXH363" s="120"/>
      <c r="PXI363" s="120"/>
      <c r="PXJ363" s="120"/>
      <c r="PXK363" s="120"/>
      <c r="PXL363" s="120"/>
      <c r="PXM363" s="120"/>
      <c r="PXN363" s="120"/>
      <c r="PXO363" s="120"/>
      <c r="PXP363" s="120"/>
      <c r="PXQ363" s="120"/>
      <c r="PXR363" s="120"/>
      <c r="PXS363" s="120"/>
      <c r="PXT363" s="120"/>
      <c r="PXU363" s="120"/>
      <c r="PXV363" s="120"/>
      <c r="PXW363" s="120"/>
      <c r="PXX363" s="120"/>
      <c r="PXY363" s="120"/>
      <c r="PXZ363" s="120"/>
      <c r="PYA363" s="120"/>
      <c r="PYB363" s="120"/>
      <c r="PYC363" s="120"/>
      <c r="PYD363" s="120"/>
      <c r="PYE363" s="120"/>
      <c r="PYF363" s="120"/>
      <c r="PYG363" s="120"/>
      <c r="PYH363" s="120"/>
      <c r="PYI363" s="120"/>
      <c r="PYJ363" s="120"/>
      <c r="PYK363" s="120"/>
      <c r="PYL363" s="120"/>
      <c r="PYM363" s="120"/>
      <c r="PYN363" s="120"/>
      <c r="PYO363" s="120"/>
      <c r="PYP363" s="120"/>
      <c r="PYQ363" s="120"/>
      <c r="PYR363" s="120"/>
      <c r="PYS363" s="120"/>
      <c r="PYT363" s="120"/>
      <c r="PYU363" s="120"/>
      <c r="PYV363" s="120"/>
      <c r="PYW363" s="120"/>
      <c r="PYX363" s="120"/>
      <c r="PYY363" s="120"/>
      <c r="PYZ363" s="120"/>
      <c r="PZA363" s="120"/>
      <c r="PZB363" s="120"/>
      <c r="PZC363" s="120"/>
      <c r="PZD363" s="120"/>
      <c r="PZE363" s="120"/>
      <c r="PZF363" s="120"/>
      <c r="PZG363" s="120"/>
      <c r="PZH363" s="120"/>
      <c r="PZI363" s="120"/>
      <c r="PZJ363" s="120"/>
      <c r="PZK363" s="120"/>
      <c r="PZL363" s="120"/>
      <c r="PZM363" s="120"/>
      <c r="PZN363" s="120"/>
      <c r="PZO363" s="120"/>
      <c r="PZP363" s="120"/>
      <c r="PZQ363" s="120"/>
      <c r="PZR363" s="120"/>
      <c r="PZS363" s="120"/>
      <c r="PZT363" s="120"/>
      <c r="PZU363" s="120"/>
      <c r="PZV363" s="120"/>
      <c r="PZW363" s="120"/>
      <c r="PZX363" s="120"/>
      <c r="PZY363" s="120"/>
      <c r="PZZ363" s="120"/>
      <c r="QAA363" s="120"/>
      <c r="QAB363" s="120"/>
      <c r="QAC363" s="120"/>
      <c r="QAD363" s="120"/>
      <c r="QAE363" s="120"/>
      <c r="QAF363" s="120"/>
      <c r="QAG363" s="120"/>
      <c r="QAH363" s="120"/>
      <c r="QAI363" s="120"/>
      <c r="QAJ363" s="120"/>
      <c r="QAK363" s="120"/>
      <c r="QAL363" s="120"/>
      <c r="QAM363" s="120"/>
      <c r="QAN363" s="120"/>
      <c r="QAO363" s="120"/>
      <c r="QAP363" s="120"/>
      <c r="QAQ363" s="120"/>
      <c r="QAR363" s="120"/>
      <c r="QAS363" s="120"/>
      <c r="QAT363" s="120"/>
      <c r="QAU363" s="120"/>
      <c r="QAV363" s="120"/>
      <c r="QAW363" s="120"/>
      <c r="QAX363" s="120"/>
      <c r="QAY363" s="120"/>
      <c r="QAZ363" s="120"/>
      <c r="QBA363" s="120"/>
      <c r="QBB363" s="120"/>
      <c r="QBC363" s="120"/>
      <c r="QBD363" s="120"/>
      <c r="QBE363" s="120"/>
      <c r="QBF363" s="120"/>
      <c r="QBG363" s="120"/>
      <c r="QBH363" s="120"/>
      <c r="QBI363" s="120"/>
      <c r="QBJ363" s="120"/>
      <c r="QBK363" s="120"/>
      <c r="QBL363" s="120"/>
      <c r="QBM363" s="120"/>
      <c r="QBN363" s="120"/>
      <c r="QBO363" s="120"/>
      <c r="QBP363" s="120"/>
      <c r="QBQ363" s="120"/>
      <c r="QBR363" s="120"/>
      <c r="QBS363" s="120"/>
      <c r="QBT363" s="120"/>
      <c r="QBU363" s="120"/>
      <c r="QBV363" s="120"/>
      <c r="QBW363" s="120"/>
      <c r="QBX363" s="120"/>
      <c r="QBY363" s="120"/>
      <c r="QBZ363" s="120"/>
      <c r="QCA363" s="120"/>
      <c r="QCB363" s="120"/>
      <c r="QCC363" s="120"/>
      <c r="QCD363" s="120"/>
      <c r="QCE363" s="120"/>
      <c r="QCF363" s="120"/>
      <c r="QCG363" s="120"/>
      <c r="QCH363" s="120"/>
      <c r="QCI363" s="120"/>
      <c r="QCJ363" s="120"/>
      <c r="QCK363" s="120"/>
      <c r="QCL363" s="120"/>
      <c r="QCM363" s="120"/>
      <c r="QCN363" s="120"/>
      <c r="QCO363" s="120"/>
      <c r="QCP363" s="120"/>
      <c r="QCQ363" s="120"/>
      <c r="QCR363" s="120"/>
      <c r="QCS363" s="120"/>
      <c r="QCT363" s="120"/>
      <c r="QCU363" s="120"/>
      <c r="QCV363" s="120"/>
      <c r="QCW363" s="120"/>
      <c r="QCX363" s="120"/>
      <c r="QCY363" s="120"/>
      <c r="QCZ363" s="120"/>
      <c r="QDA363" s="120"/>
      <c r="QDB363" s="120"/>
      <c r="QDC363" s="120"/>
      <c r="QDD363" s="120"/>
      <c r="QDE363" s="120"/>
      <c r="QDF363" s="120"/>
      <c r="QDG363" s="120"/>
      <c r="QDH363" s="120"/>
      <c r="QDI363" s="120"/>
      <c r="QDJ363" s="120"/>
      <c r="QDK363" s="120"/>
      <c r="QDL363" s="120"/>
      <c r="QDM363" s="120"/>
      <c r="QDN363" s="120"/>
      <c r="QDO363" s="120"/>
      <c r="QDP363" s="120"/>
      <c r="QDQ363" s="120"/>
      <c r="QDR363" s="120"/>
      <c r="QDS363" s="120"/>
      <c r="QDT363" s="120"/>
      <c r="QDU363" s="120"/>
      <c r="QDV363" s="120"/>
      <c r="QDW363" s="120"/>
      <c r="QDX363" s="120"/>
      <c r="QDY363" s="120"/>
      <c r="QDZ363" s="120"/>
      <c r="QEA363" s="120"/>
      <c r="QEB363" s="120"/>
      <c r="QEC363" s="120"/>
      <c r="QED363" s="120"/>
      <c r="QEE363" s="120"/>
      <c r="QEF363" s="120"/>
      <c r="QEG363" s="120"/>
      <c r="QEH363" s="120"/>
      <c r="QEI363" s="120"/>
      <c r="QEJ363" s="120"/>
      <c r="QEK363" s="120"/>
      <c r="QEL363" s="120"/>
      <c r="QEM363" s="120"/>
      <c r="QEN363" s="120"/>
      <c r="QEO363" s="120"/>
      <c r="QEP363" s="120"/>
      <c r="QEQ363" s="120"/>
      <c r="QER363" s="120"/>
      <c r="QES363" s="120"/>
      <c r="QET363" s="120"/>
      <c r="QEU363" s="120"/>
      <c r="QEV363" s="120"/>
      <c r="QEW363" s="120"/>
      <c r="QEX363" s="120"/>
      <c r="QEY363" s="120"/>
      <c r="QEZ363" s="120"/>
      <c r="QFA363" s="120"/>
      <c r="QFB363" s="120"/>
      <c r="QFC363" s="120"/>
      <c r="QFD363" s="120"/>
      <c r="QFE363" s="120"/>
      <c r="QFF363" s="120"/>
      <c r="QFG363" s="120"/>
      <c r="QFH363" s="120"/>
      <c r="QFI363" s="120"/>
      <c r="QFJ363" s="120"/>
      <c r="QFK363" s="120"/>
      <c r="QFL363" s="120"/>
      <c r="QFM363" s="120"/>
      <c r="QFN363" s="120"/>
      <c r="QFO363" s="120"/>
      <c r="QFP363" s="120"/>
      <c r="QFQ363" s="120"/>
      <c r="QFR363" s="120"/>
      <c r="QFS363" s="120"/>
      <c r="QFT363" s="120"/>
      <c r="QFU363" s="120"/>
      <c r="QFV363" s="120"/>
      <c r="QFW363" s="120"/>
      <c r="QFX363" s="120"/>
      <c r="QFY363" s="120"/>
      <c r="QFZ363" s="120"/>
      <c r="QGA363" s="120"/>
      <c r="QGB363" s="120"/>
      <c r="QGC363" s="120"/>
      <c r="QGD363" s="120"/>
      <c r="QGE363" s="120"/>
      <c r="QGF363" s="120"/>
      <c r="QGG363" s="120"/>
      <c r="QGH363" s="120"/>
      <c r="QGI363" s="120"/>
      <c r="QGJ363" s="120"/>
      <c r="QGK363" s="120"/>
      <c r="QGL363" s="120"/>
      <c r="QGM363" s="120"/>
      <c r="QGN363" s="120"/>
      <c r="QGO363" s="120"/>
      <c r="QGP363" s="120"/>
      <c r="QGQ363" s="120"/>
      <c r="QGR363" s="120"/>
      <c r="QGS363" s="120"/>
      <c r="QGT363" s="120"/>
      <c r="QGU363" s="120"/>
      <c r="QGV363" s="120"/>
      <c r="QGW363" s="120"/>
      <c r="QGX363" s="120"/>
      <c r="QGY363" s="120"/>
      <c r="QGZ363" s="120"/>
      <c r="QHA363" s="120"/>
      <c r="QHB363" s="120"/>
      <c r="QHC363" s="120"/>
      <c r="QHD363" s="120"/>
      <c r="QHE363" s="120"/>
      <c r="QHF363" s="120"/>
      <c r="QHG363" s="120"/>
      <c r="QHH363" s="120"/>
      <c r="QHI363" s="120"/>
      <c r="QHJ363" s="120"/>
      <c r="QHK363" s="120"/>
      <c r="QHL363" s="120"/>
      <c r="QHM363" s="120"/>
      <c r="QHN363" s="120"/>
      <c r="QHO363" s="120"/>
      <c r="QHP363" s="120"/>
      <c r="QHQ363" s="120"/>
      <c r="QHR363" s="120"/>
      <c r="QHS363" s="120"/>
      <c r="QHT363" s="120"/>
      <c r="QHU363" s="120"/>
      <c r="QHV363" s="120"/>
      <c r="QHW363" s="120"/>
      <c r="QHX363" s="120"/>
      <c r="QHY363" s="120"/>
      <c r="QHZ363" s="120"/>
      <c r="QIA363" s="120"/>
      <c r="QIB363" s="120"/>
      <c r="QIC363" s="120"/>
      <c r="QID363" s="120"/>
      <c r="QIE363" s="120"/>
      <c r="QIF363" s="120"/>
      <c r="QIG363" s="120"/>
      <c r="QIH363" s="120"/>
      <c r="QII363" s="120"/>
      <c r="QIJ363" s="120"/>
      <c r="QIK363" s="120"/>
      <c r="QIL363" s="120"/>
      <c r="QIM363" s="120"/>
      <c r="QIN363" s="120"/>
      <c r="QIO363" s="120"/>
      <c r="QIP363" s="120"/>
      <c r="QIQ363" s="120"/>
      <c r="QIR363" s="120"/>
      <c r="QIS363" s="120"/>
      <c r="QIT363" s="120"/>
      <c r="QIU363" s="120"/>
      <c r="QIV363" s="120"/>
      <c r="QIW363" s="120"/>
      <c r="QIX363" s="120"/>
      <c r="QIY363" s="120"/>
      <c r="QIZ363" s="120"/>
      <c r="QJA363" s="120"/>
      <c r="QJB363" s="120"/>
      <c r="QJC363" s="120"/>
      <c r="QJD363" s="120"/>
      <c r="QJE363" s="120"/>
      <c r="QJF363" s="120"/>
      <c r="QJG363" s="120"/>
      <c r="QJH363" s="120"/>
      <c r="QJI363" s="120"/>
      <c r="QJJ363" s="120"/>
      <c r="QJK363" s="120"/>
      <c r="QJL363" s="120"/>
      <c r="QJM363" s="120"/>
      <c r="QJN363" s="120"/>
      <c r="QJO363" s="120"/>
      <c r="QJP363" s="120"/>
      <c r="QJQ363" s="120"/>
      <c r="QJR363" s="120"/>
      <c r="QJS363" s="120"/>
      <c r="QJT363" s="120"/>
      <c r="QJU363" s="120"/>
      <c r="QJV363" s="120"/>
      <c r="QJW363" s="120"/>
      <c r="QJX363" s="120"/>
      <c r="QJY363" s="120"/>
      <c r="QJZ363" s="120"/>
      <c r="QKA363" s="120"/>
      <c r="QKB363" s="120"/>
      <c r="QKC363" s="120"/>
      <c r="QKD363" s="120"/>
      <c r="QKE363" s="120"/>
      <c r="QKF363" s="120"/>
      <c r="QKG363" s="120"/>
      <c r="QKH363" s="120"/>
      <c r="QKI363" s="120"/>
      <c r="QKJ363" s="120"/>
      <c r="QKK363" s="120"/>
      <c r="QKL363" s="120"/>
      <c r="QKM363" s="120"/>
      <c r="QKN363" s="120"/>
      <c r="QKO363" s="120"/>
      <c r="QKP363" s="120"/>
      <c r="QKQ363" s="120"/>
      <c r="QKR363" s="120"/>
      <c r="QKS363" s="120"/>
      <c r="QKT363" s="120"/>
      <c r="QKU363" s="120"/>
      <c r="QKV363" s="120"/>
      <c r="QKW363" s="120"/>
      <c r="QKX363" s="120"/>
      <c r="QKY363" s="120"/>
      <c r="QKZ363" s="120"/>
      <c r="QLA363" s="120"/>
      <c r="QLB363" s="120"/>
      <c r="QLC363" s="120"/>
      <c r="QLD363" s="120"/>
      <c r="QLE363" s="120"/>
      <c r="QLF363" s="120"/>
      <c r="QLG363" s="120"/>
      <c r="QLH363" s="120"/>
      <c r="QLI363" s="120"/>
      <c r="QLJ363" s="120"/>
      <c r="QLK363" s="120"/>
      <c r="QLL363" s="120"/>
      <c r="QLM363" s="120"/>
      <c r="QLN363" s="120"/>
      <c r="QLO363" s="120"/>
      <c r="QLP363" s="120"/>
      <c r="QLQ363" s="120"/>
      <c r="QLR363" s="120"/>
      <c r="QLS363" s="120"/>
      <c r="QLT363" s="120"/>
      <c r="QLU363" s="120"/>
      <c r="QLV363" s="120"/>
      <c r="QLW363" s="120"/>
      <c r="QLX363" s="120"/>
      <c r="QLY363" s="120"/>
      <c r="QLZ363" s="120"/>
      <c r="QMA363" s="120"/>
      <c r="QMB363" s="120"/>
      <c r="QMC363" s="120"/>
      <c r="QMD363" s="120"/>
      <c r="QME363" s="120"/>
      <c r="QMF363" s="120"/>
      <c r="QMG363" s="120"/>
      <c r="QMH363" s="120"/>
      <c r="QMI363" s="120"/>
      <c r="QMJ363" s="120"/>
      <c r="QMK363" s="120"/>
      <c r="QML363" s="120"/>
      <c r="QMM363" s="120"/>
      <c r="QMN363" s="120"/>
      <c r="QMO363" s="120"/>
      <c r="QMP363" s="120"/>
      <c r="QMQ363" s="120"/>
      <c r="QMR363" s="120"/>
      <c r="QMS363" s="120"/>
      <c r="QMT363" s="120"/>
      <c r="QMU363" s="120"/>
      <c r="QMV363" s="120"/>
      <c r="QMW363" s="120"/>
      <c r="QMX363" s="120"/>
      <c r="QMY363" s="120"/>
      <c r="QMZ363" s="120"/>
      <c r="QNA363" s="120"/>
      <c r="QNB363" s="120"/>
      <c r="QNC363" s="120"/>
      <c r="QND363" s="120"/>
      <c r="QNE363" s="120"/>
      <c r="QNF363" s="120"/>
      <c r="QNG363" s="120"/>
      <c r="QNH363" s="120"/>
      <c r="QNI363" s="120"/>
      <c r="QNJ363" s="120"/>
      <c r="QNK363" s="120"/>
      <c r="QNL363" s="120"/>
      <c r="QNM363" s="120"/>
      <c r="QNN363" s="120"/>
      <c r="QNO363" s="120"/>
      <c r="QNP363" s="120"/>
      <c r="QNQ363" s="120"/>
      <c r="QNR363" s="120"/>
      <c r="QNS363" s="120"/>
      <c r="QNT363" s="120"/>
      <c r="QNU363" s="120"/>
      <c r="QNV363" s="120"/>
      <c r="QNW363" s="120"/>
      <c r="QNX363" s="120"/>
      <c r="QNY363" s="120"/>
      <c r="QNZ363" s="120"/>
      <c r="QOA363" s="120"/>
      <c r="QOB363" s="120"/>
      <c r="QOC363" s="120"/>
      <c r="QOD363" s="120"/>
      <c r="QOE363" s="120"/>
      <c r="QOF363" s="120"/>
      <c r="QOG363" s="120"/>
      <c r="QOH363" s="120"/>
      <c r="QOI363" s="120"/>
      <c r="QOJ363" s="120"/>
      <c r="QOK363" s="120"/>
      <c r="QOL363" s="120"/>
      <c r="QOM363" s="120"/>
      <c r="QON363" s="120"/>
      <c r="QOO363" s="120"/>
      <c r="QOP363" s="120"/>
      <c r="QOQ363" s="120"/>
      <c r="QOR363" s="120"/>
      <c r="QOS363" s="120"/>
      <c r="QOT363" s="120"/>
      <c r="QOU363" s="120"/>
      <c r="QOV363" s="120"/>
      <c r="QOW363" s="120"/>
      <c r="QOX363" s="120"/>
      <c r="QOY363" s="120"/>
      <c r="QOZ363" s="120"/>
      <c r="QPA363" s="120"/>
      <c r="QPB363" s="120"/>
      <c r="QPC363" s="120"/>
      <c r="QPD363" s="120"/>
      <c r="QPE363" s="120"/>
      <c r="QPF363" s="120"/>
      <c r="QPG363" s="120"/>
      <c r="QPH363" s="120"/>
      <c r="QPI363" s="120"/>
      <c r="QPJ363" s="120"/>
      <c r="QPK363" s="120"/>
      <c r="QPL363" s="120"/>
      <c r="QPM363" s="120"/>
      <c r="QPN363" s="120"/>
      <c r="QPO363" s="120"/>
      <c r="QPP363" s="120"/>
      <c r="QPQ363" s="120"/>
      <c r="QPR363" s="120"/>
      <c r="QPS363" s="120"/>
      <c r="QPT363" s="120"/>
      <c r="QPU363" s="120"/>
      <c r="QPV363" s="120"/>
      <c r="QPW363" s="120"/>
      <c r="QPX363" s="120"/>
      <c r="QPY363" s="120"/>
      <c r="QPZ363" s="120"/>
      <c r="QQA363" s="120"/>
      <c r="QQB363" s="120"/>
      <c r="QQC363" s="120"/>
      <c r="QQD363" s="120"/>
      <c r="QQE363" s="120"/>
      <c r="QQF363" s="120"/>
      <c r="QQG363" s="120"/>
      <c r="QQH363" s="120"/>
      <c r="QQI363" s="120"/>
      <c r="QQJ363" s="120"/>
      <c r="QQK363" s="120"/>
      <c r="QQL363" s="120"/>
      <c r="QQM363" s="120"/>
      <c r="QQN363" s="120"/>
      <c r="QQO363" s="120"/>
      <c r="QQP363" s="120"/>
      <c r="QQQ363" s="120"/>
      <c r="QQR363" s="120"/>
      <c r="QQS363" s="120"/>
      <c r="QQT363" s="120"/>
      <c r="QQU363" s="120"/>
      <c r="QQV363" s="120"/>
      <c r="QQW363" s="120"/>
      <c r="QQX363" s="120"/>
      <c r="QQY363" s="120"/>
      <c r="QQZ363" s="120"/>
      <c r="QRA363" s="120"/>
      <c r="QRB363" s="120"/>
      <c r="QRC363" s="120"/>
      <c r="QRD363" s="120"/>
      <c r="QRE363" s="120"/>
      <c r="QRF363" s="120"/>
      <c r="QRG363" s="120"/>
      <c r="QRH363" s="120"/>
      <c r="QRI363" s="120"/>
      <c r="QRJ363" s="120"/>
      <c r="QRK363" s="120"/>
      <c r="QRL363" s="120"/>
      <c r="QRM363" s="120"/>
      <c r="QRN363" s="120"/>
      <c r="QRO363" s="120"/>
      <c r="QRP363" s="120"/>
      <c r="QRQ363" s="120"/>
      <c r="QRR363" s="120"/>
      <c r="QRS363" s="120"/>
      <c r="QRT363" s="120"/>
      <c r="QRU363" s="120"/>
      <c r="QRV363" s="120"/>
      <c r="QRW363" s="120"/>
      <c r="QRX363" s="120"/>
      <c r="QRY363" s="120"/>
      <c r="QRZ363" s="120"/>
      <c r="QSA363" s="120"/>
      <c r="QSB363" s="120"/>
      <c r="QSC363" s="120"/>
      <c r="QSD363" s="120"/>
      <c r="QSE363" s="120"/>
      <c r="QSF363" s="120"/>
      <c r="QSG363" s="120"/>
      <c r="QSH363" s="120"/>
      <c r="QSI363" s="120"/>
      <c r="QSJ363" s="120"/>
      <c r="QSK363" s="120"/>
      <c r="QSL363" s="120"/>
      <c r="QSM363" s="120"/>
      <c r="QSN363" s="120"/>
      <c r="QSO363" s="120"/>
      <c r="QSP363" s="120"/>
      <c r="QSQ363" s="120"/>
      <c r="QSR363" s="120"/>
      <c r="QSS363" s="120"/>
      <c r="QST363" s="120"/>
      <c r="QSU363" s="120"/>
      <c r="QSV363" s="120"/>
      <c r="QSW363" s="120"/>
      <c r="QSX363" s="120"/>
      <c r="QSY363" s="120"/>
      <c r="QSZ363" s="120"/>
      <c r="QTA363" s="120"/>
      <c r="QTB363" s="120"/>
      <c r="QTC363" s="120"/>
      <c r="QTD363" s="120"/>
      <c r="QTE363" s="120"/>
      <c r="QTF363" s="120"/>
      <c r="QTG363" s="120"/>
      <c r="QTH363" s="120"/>
      <c r="QTI363" s="120"/>
      <c r="QTJ363" s="120"/>
      <c r="QTK363" s="120"/>
      <c r="QTL363" s="120"/>
      <c r="QTM363" s="120"/>
      <c r="QTN363" s="120"/>
      <c r="QTO363" s="120"/>
      <c r="QTP363" s="120"/>
      <c r="QTQ363" s="120"/>
      <c r="QTR363" s="120"/>
      <c r="QTS363" s="120"/>
      <c r="QTT363" s="120"/>
      <c r="QTU363" s="120"/>
      <c r="QTV363" s="120"/>
      <c r="QTW363" s="120"/>
      <c r="QTX363" s="120"/>
      <c r="QTY363" s="120"/>
      <c r="QTZ363" s="120"/>
      <c r="QUA363" s="120"/>
      <c r="QUB363" s="120"/>
      <c r="QUC363" s="120"/>
      <c r="QUD363" s="120"/>
      <c r="QUE363" s="120"/>
      <c r="QUF363" s="120"/>
      <c r="QUG363" s="120"/>
      <c r="QUH363" s="120"/>
      <c r="QUI363" s="120"/>
      <c r="QUJ363" s="120"/>
      <c r="QUK363" s="120"/>
      <c r="QUL363" s="120"/>
      <c r="QUM363" s="120"/>
      <c r="QUN363" s="120"/>
      <c r="QUO363" s="120"/>
      <c r="QUP363" s="120"/>
      <c r="QUQ363" s="120"/>
      <c r="QUR363" s="120"/>
      <c r="QUS363" s="120"/>
      <c r="QUT363" s="120"/>
      <c r="QUU363" s="120"/>
      <c r="QUV363" s="120"/>
      <c r="QUW363" s="120"/>
      <c r="QUX363" s="120"/>
      <c r="QUY363" s="120"/>
      <c r="QUZ363" s="120"/>
      <c r="QVA363" s="120"/>
      <c r="QVB363" s="120"/>
      <c r="QVC363" s="120"/>
      <c r="QVD363" s="120"/>
      <c r="QVE363" s="120"/>
      <c r="QVF363" s="120"/>
      <c r="QVG363" s="120"/>
      <c r="QVH363" s="120"/>
      <c r="QVI363" s="120"/>
      <c r="QVJ363" s="120"/>
      <c r="QVK363" s="120"/>
      <c r="QVL363" s="120"/>
      <c r="QVM363" s="120"/>
      <c r="QVN363" s="120"/>
      <c r="QVO363" s="120"/>
      <c r="QVP363" s="120"/>
      <c r="QVQ363" s="120"/>
      <c r="QVR363" s="120"/>
      <c r="QVS363" s="120"/>
      <c r="QVT363" s="120"/>
      <c r="QVU363" s="120"/>
      <c r="QVV363" s="120"/>
      <c r="QVW363" s="120"/>
      <c r="QVX363" s="120"/>
      <c r="QVY363" s="120"/>
      <c r="QVZ363" s="120"/>
      <c r="QWA363" s="120"/>
      <c r="QWB363" s="120"/>
      <c r="QWC363" s="120"/>
      <c r="QWD363" s="120"/>
      <c r="QWE363" s="120"/>
      <c r="QWF363" s="120"/>
      <c r="QWG363" s="120"/>
      <c r="QWH363" s="120"/>
      <c r="QWI363" s="120"/>
      <c r="QWJ363" s="120"/>
      <c r="QWK363" s="120"/>
      <c r="QWL363" s="120"/>
      <c r="QWM363" s="120"/>
      <c r="QWN363" s="120"/>
      <c r="QWO363" s="120"/>
      <c r="QWP363" s="120"/>
      <c r="QWQ363" s="120"/>
      <c r="QWR363" s="120"/>
      <c r="QWS363" s="120"/>
      <c r="QWT363" s="120"/>
      <c r="QWU363" s="120"/>
      <c r="QWV363" s="120"/>
      <c r="QWW363" s="120"/>
      <c r="QWX363" s="120"/>
      <c r="QWY363" s="120"/>
      <c r="QWZ363" s="120"/>
      <c r="QXA363" s="120"/>
      <c r="QXB363" s="120"/>
      <c r="QXC363" s="120"/>
      <c r="QXD363" s="120"/>
      <c r="QXE363" s="120"/>
      <c r="QXF363" s="120"/>
      <c r="QXG363" s="120"/>
      <c r="QXH363" s="120"/>
      <c r="QXI363" s="120"/>
      <c r="QXJ363" s="120"/>
      <c r="QXK363" s="120"/>
      <c r="QXL363" s="120"/>
      <c r="QXM363" s="120"/>
      <c r="QXN363" s="120"/>
      <c r="QXO363" s="120"/>
      <c r="QXP363" s="120"/>
      <c r="QXQ363" s="120"/>
      <c r="QXR363" s="120"/>
      <c r="QXS363" s="120"/>
      <c r="QXT363" s="120"/>
      <c r="QXU363" s="120"/>
      <c r="QXV363" s="120"/>
      <c r="QXW363" s="120"/>
      <c r="QXX363" s="120"/>
      <c r="QXY363" s="120"/>
      <c r="QXZ363" s="120"/>
      <c r="QYA363" s="120"/>
      <c r="QYB363" s="120"/>
      <c r="QYC363" s="120"/>
      <c r="QYD363" s="120"/>
      <c r="QYE363" s="120"/>
      <c r="QYF363" s="120"/>
      <c r="QYG363" s="120"/>
      <c r="QYH363" s="120"/>
      <c r="QYI363" s="120"/>
      <c r="QYJ363" s="120"/>
      <c r="QYK363" s="120"/>
      <c r="QYL363" s="120"/>
      <c r="QYM363" s="120"/>
      <c r="QYN363" s="120"/>
      <c r="QYO363" s="120"/>
      <c r="QYP363" s="120"/>
      <c r="QYQ363" s="120"/>
      <c r="QYR363" s="120"/>
      <c r="QYS363" s="120"/>
      <c r="QYT363" s="120"/>
      <c r="QYU363" s="120"/>
      <c r="QYV363" s="120"/>
      <c r="QYW363" s="120"/>
      <c r="QYX363" s="120"/>
      <c r="QYY363" s="120"/>
      <c r="QYZ363" s="120"/>
      <c r="QZA363" s="120"/>
      <c r="QZB363" s="120"/>
      <c r="QZC363" s="120"/>
      <c r="QZD363" s="120"/>
      <c r="QZE363" s="120"/>
      <c r="QZF363" s="120"/>
      <c r="QZG363" s="120"/>
      <c r="QZH363" s="120"/>
      <c r="QZI363" s="120"/>
      <c r="QZJ363" s="120"/>
      <c r="QZK363" s="120"/>
      <c r="QZL363" s="120"/>
      <c r="QZM363" s="120"/>
      <c r="QZN363" s="120"/>
      <c r="QZO363" s="120"/>
      <c r="QZP363" s="120"/>
      <c r="QZQ363" s="120"/>
      <c r="QZR363" s="120"/>
      <c r="QZS363" s="120"/>
      <c r="QZT363" s="120"/>
      <c r="QZU363" s="120"/>
      <c r="QZV363" s="120"/>
      <c r="QZW363" s="120"/>
      <c r="QZX363" s="120"/>
      <c r="QZY363" s="120"/>
      <c r="QZZ363" s="120"/>
      <c r="RAA363" s="120"/>
      <c r="RAB363" s="120"/>
      <c r="RAC363" s="120"/>
      <c r="RAD363" s="120"/>
      <c r="RAE363" s="120"/>
      <c r="RAF363" s="120"/>
      <c r="RAG363" s="120"/>
      <c r="RAH363" s="120"/>
      <c r="RAI363" s="120"/>
      <c r="RAJ363" s="120"/>
      <c r="RAK363" s="120"/>
      <c r="RAL363" s="120"/>
      <c r="RAM363" s="120"/>
      <c r="RAN363" s="120"/>
      <c r="RAO363" s="120"/>
      <c r="RAP363" s="120"/>
      <c r="RAQ363" s="120"/>
      <c r="RAR363" s="120"/>
      <c r="RAS363" s="120"/>
      <c r="RAT363" s="120"/>
      <c r="RAU363" s="120"/>
      <c r="RAV363" s="120"/>
      <c r="RAW363" s="120"/>
      <c r="RAX363" s="120"/>
      <c r="RAY363" s="120"/>
      <c r="RAZ363" s="120"/>
      <c r="RBA363" s="120"/>
      <c r="RBB363" s="120"/>
      <c r="RBC363" s="120"/>
      <c r="RBD363" s="120"/>
      <c r="RBE363" s="120"/>
      <c r="RBF363" s="120"/>
      <c r="RBG363" s="120"/>
      <c r="RBH363" s="120"/>
      <c r="RBI363" s="120"/>
      <c r="RBJ363" s="120"/>
      <c r="RBK363" s="120"/>
      <c r="RBL363" s="120"/>
      <c r="RBM363" s="120"/>
      <c r="RBN363" s="120"/>
      <c r="RBO363" s="120"/>
      <c r="RBP363" s="120"/>
      <c r="RBQ363" s="120"/>
      <c r="RBR363" s="120"/>
      <c r="RBS363" s="120"/>
      <c r="RBT363" s="120"/>
      <c r="RBU363" s="120"/>
      <c r="RBV363" s="120"/>
      <c r="RBW363" s="120"/>
      <c r="RBX363" s="120"/>
      <c r="RBY363" s="120"/>
      <c r="RBZ363" s="120"/>
      <c r="RCA363" s="120"/>
      <c r="RCB363" s="120"/>
      <c r="RCC363" s="120"/>
      <c r="RCD363" s="120"/>
      <c r="RCE363" s="120"/>
      <c r="RCF363" s="120"/>
      <c r="RCG363" s="120"/>
      <c r="RCH363" s="120"/>
      <c r="RCI363" s="120"/>
      <c r="RCJ363" s="120"/>
      <c r="RCK363" s="120"/>
      <c r="RCL363" s="120"/>
      <c r="RCM363" s="120"/>
      <c r="RCN363" s="120"/>
      <c r="RCO363" s="120"/>
      <c r="RCP363" s="120"/>
      <c r="RCQ363" s="120"/>
      <c r="RCR363" s="120"/>
      <c r="RCS363" s="120"/>
      <c r="RCT363" s="120"/>
      <c r="RCU363" s="120"/>
      <c r="RCV363" s="120"/>
      <c r="RCW363" s="120"/>
      <c r="RCX363" s="120"/>
      <c r="RCY363" s="120"/>
      <c r="RCZ363" s="120"/>
      <c r="RDA363" s="120"/>
      <c r="RDB363" s="120"/>
      <c r="RDC363" s="120"/>
      <c r="RDD363" s="120"/>
      <c r="RDE363" s="120"/>
      <c r="RDF363" s="120"/>
      <c r="RDG363" s="120"/>
      <c r="RDH363" s="120"/>
      <c r="RDI363" s="120"/>
      <c r="RDJ363" s="120"/>
      <c r="RDK363" s="120"/>
      <c r="RDL363" s="120"/>
      <c r="RDM363" s="120"/>
      <c r="RDN363" s="120"/>
      <c r="RDO363" s="120"/>
      <c r="RDP363" s="120"/>
      <c r="RDQ363" s="120"/>
      <c r="RDR363" s="120"/>
      <c r="RDS363" s="120"/>
      <c r="RDT363" s="120"/>
      <c r="RDU363" s="120"/>
      <c r="RDV363" s="120"/>
      <c r="RDW363" s="120"/>
      <c r="RDX363" s="120"/>
      <c r="RDY363" s="120"/>
      <c r="RDZ363" s="120"/>
      <c r="REA363" s="120"/>
      <c r="REB363" s="120"/>
      <c r="REC363" s="120"/>
      <c r="RED363" s="120"/>
      <c r="REE363" s="120"/>
      <c r="REF363" s="120"/>
      <c r="REG363" s="120"/>
      <c r="REH363" s="120"/>
      <c r="REI363" s="120"/>
      <c r="REJ363" s="120"/>
      <c r="REK363" s="120"/>
      <c r="REL363" s="120"/>
      <c r="REM363" s="120"/>
      <c r="REN363" s="120"/>
      <c r="REO363" s="120"/>
      <c r="REP363" s="120"/>
      <c r="REQ363" s="120"/>
      <c r="RER363" s="120"/>
      <c r="RES363" s="120"/>
      <c r="RET363" s="120"/>
      <c r="REU363" s="120"/>
      <c r="REV363" s="120"/>
      <c r="REW363" s="120"/>
      <c r="REX363" s="120"/>
      <c r="REY363" s="120"/>
      <c r="REZ363" s="120"/>
      <c r="RFA363" s="120"/>
      <c r="RFB363" s="120"/>
      <c r="RFC363" s="120"/>
      <c r="RFD363" s="120"/>
      <c r="RFE363" s="120"/>
      <c r="RFF363" s="120"/>
      <c r="RFG363" s="120"/>
      <c r="RFH363" s="120"/>
      <c r="RFI363" s="120"/>
      <c r="RFJ363" s="120"/>
      <c r="RFK363" s="120"/>
      <c r="RFL363" s="120"/>
      <c r="RFM363" s="120"/>
      <c r="RFN363" s="120"/>
      <c r="RFO363" s="120"/>
      <c r="RFP363" s="120"/>
      <c r="RFQ363" s="120"/>
      <c r="RFR363" s="120"/>
      <c r="RFS363" s="120"/>
      <c r="RFT363" s="120"/>
      <c r="RFU363" s="120"/>
      <c r="RFV363" s="120"/>
      <c r="RFW363" s="120"/>
      <c r="RFX363" s="120"/>
      <c r="RFY363" s="120"/>
      <c r="RFZ363" s="120"/>
      <c r="RGA363" s="120"/>
      <c r="RGB363" s="120"/>
      <c r="RGC363" s="120"/>
      <c r="RGD363" s="120"/>
      <c r="RGE363" s="120"/>
      <c r="RGF363" s="120"/>
      <c r="RGG363" s="120"/>
      <c r="RGH363" s="120"/>
      <c r="RGI363" s="120"/>
      <c r="RGJ363" s="120"/>
      <c r="RGK363" s="120"/>
      <c r="RGL363" s="120"/>
      <c r="RGM363" s="120"/>
      <c r="RGN363" s="120"/>
      <c r="RGO363" s="120"/>
      <c r="RGP363" s="120"/>
      <c r="RGQ363" s="120"/>
      <c r="RGR363" s="120"/>
      <c r="RGS363" s="120"/>
      <c r="RGT363" s="120"/>
      <c r="RGU363" s="120"/>
      <c r="RGV363" s="120"/>
      <c r="RGW363" s="120"/>
      <c r="RGX363" s="120"/>
      <c r="RGY363" s="120"/>
      <c r="RGZ363" s="120"/>
      <c r="RHA363" s="120"/>
      <c r="RHB363" s="120"/>
      <c r="RHC363" s="120"/>
      <c r="RHD363" s="120"/>
      <c r="RHE363" s="120"/>
      <c r="RHF363" s="120"/>
      <c r="RHG363" s="120"/>
      <c r="RHH363" s="120"/>
      <c r="RHI363" s="120"/>
      <c r="RHJ363" s="120"/>
      <c r="RHK363" s="120"/>
      <c r="RHL363" s="120"/>
      <c r="RHM363" s="120"/>
      <c r="RHN363" s="120"/>
      <c r="RHO363" s="120"/>
      <c r="RHP363" s="120"/>
      <c r="RHQ363" s="120"/>
      <c r="RHR363" s="120"/>
      <c r="RHS363" s="120"/>
      <c r="RHT363" s="120"/>
      <c r="RHU363" s="120"/>
      <c r="RHV363" s="120"/>
      <c r="RHW363" s="120"/>
      <c r="RHX363" s="120"/>
      <c r="RHY363" s="120"/>
      <c r="RHZ363" s="120"/>
      <c r="RIA363" s="120"/>
      <c r="RIB363" s="120"/>
      <c r="RIC363" s="120"/>
      <c r="RID363" s="120"/>
      <c r="RIE363" s="120"/>
      <c r="RIF363" s="120"/>
      <c r="RIG363" s="120"/>
      <c r="RIH363" s="120"/>
      <c r="RII363" s="120"/>
      <c r="RIJ363" s="120"/>
      <c r="RIK363" s="120"/>
      <c r="RIL363" s="120"/>
      <c r="RIM363" s="120"/>
      <c r="RIN363" s="120"/>
      <c r="RIO363" s="120"/>
      <c r="RIP363" s="120"/>
      <c r="RIQ363" s="120"/>
      <c r="RIR363" s="120"/>
      <c r="RIS363" s="120"/>
      <c r="RIT363" s="120"/>
      <c r="RIU363" s="120"/>
      <c r="RIV363" s="120"/>
      <c r="RIW363" s="120"/>
      <c r="RIX363" s="120"/>
      <c r="RIY363" s="120"/>
      <c r="RIZ363" s="120"/>
      <c r="RJA363" s="120"/>
      <c r="RJB363" s="120"/>
      <c r="RJC363" s="120"/>
      <c r="RJD363" s="120"/>
      <c r="RJE363" s="120"/>
      <c r="RJF363" s="120"/>
      <c r="RJG363" s="120"/>
      <c r="RJH363" s="120"/>
      <c r="RJI363" s="120"/>
      <c r="RJJ363" s="120"/>
      <c r="RJK363" s="120"/>
      <c r="RJL363" s="120"/>
      <c r="RJM363" s="120"/>
      <c r="RJN363" s="120"/>
      <c r="RJO363" s="120"/>
      <c r="RJP363" s="120"/>
      <c r="RJQ363" s="120"/>
      <c r="RJR363" s="120"/>
      <c r="RJS363" s="120"/>
      <c r="RJT363" s="120"/>
      <c r="RJU363" s="120"/>
      <c r="RJV363" s="120"/>
      <c r="RJW363" s="120"/>
      <c r="RJX363" s="120"/>
      <c r="RJY363" s="120"/>
      <c r="RJZ363" s="120"/>
      <c r="RKA363" s="120"/>
      <c r="RKB363" s="120"/>
      <c r="RKC363" s="120"/>
      <c r="RKD363" s="120"/>
      <c r="RKE363" s="120"/>
      <c r="RKF363" s="120"/>
      <c r="RKG363" s="120"/>
      <c r="RKH363" s="120"/>
      <c r="RKI363" s="120"/>
      <c r="RKJ363" s="120"/>
      <c r="RKK363" s="120"/>
      <c r="RKL363" s="120"/>
      <c r="RKM363" s="120"/>
      <c r="RKN363" s="120"/>
      <c r="RKO363" s="120"/>
      <c r="RKP363" s="120"/>
      <c r="RKQ363" s="120"/>
      <c r="RKR363" s="120"/>
      <c r="RKS363" s="120"/>
      <c r="RKT363" s="120"/>
      <c r="RKU363" s="120"/>
      <c r="RKV363" s="120"/>
      <c r="RKW363" s="120"/>
      <c r="RKX363" s="120"/>
      <c r="RKY363" s="120"/>
      <c r="RKZ363" s="120"/>
      <c r="RLA363" s="120"/>
      <c r="RLB363" s="120"/>
      <c r="RLC363" s="120"/>
      <c r="RLD363" s="120"/>
      <c r="RLE363" s="120"/>
      <c r="RLF363" s="120"/>
      <c r="RLG363" s="120"/>
      <c r="RLH363" s="120"/>
      <c r="RLI363" s="120"/>
      <c r="RLJ363" s="120"/>
      <c r="RLK363" s="120"/>
      <c r="RLL363" s="120"/>
      <c r="RLM363" s="120"/>
      <c r="RLN363" s="120"/>
      <c r="RLO363" s="120"/>
      <c r="RLP363" s="120"/>
      <c r="RLQ363" s="120"/>
      <c r="RLR363" s="120"/>
      <c r="RLS363" s="120"/>
      <c r="RLT363" s="120"/>
      <c r="RLU363" s="120"/>
      <c r="RLV363" s="120"/>
      <c r="RLW363" s="120"/>
      <c r="RLX363" s="120"/>
      <c r="RLY363" s="120"/>
      <c r="RLZ363" s="120"/>
      <c r="RMA363" s="120"/>
      <c r="RMB363" s="120"/>
      <c r="RMC363" s="120"/>
      <c r="RMD363" s="120"/>
      <c r="RME363" s="120"/>
      <c r="RMF363" s="120"/>
      <c r="RMG363" s="120"/>
      <c r="RMH363" s="120"/>
      <c r="RMI363" s="120"/>
      <c r="RMJ363" s="120"/>
      <c r="RMK363" s="120"/>
      <c r="RML363" s="120"/>
      <c r="RMM363" s="120"/>
      <c r="RMN363" s="120"/>
      <c r="RMO363" s="120"/>
      <c r="RMP363" s="120"/>
      <c r="RMQ363" s="120"/>
      <c r="RMR363" s="120"/>
      <c r="RMS363" s="120"/>
      <c r="RMT363" s="120"/>
      <c r="RMU363" s="120"/>
      <c r="RMV363" s="120"/>
      <c r="RMW363" s="120"/>
      <c r="RMX363" s="120"/>
      <c r="RMY363" s="120"/>
      <c r="RMZ363" s="120"/>
      <c r="RNA363" s="120"/>
      <c r="RNB363" s="120"/>
      <c r="RNC363" s="120"/>
      <c r="RND363" s="120"/>
      <c r="RNE363" s="120"/>
      <c r="RNF363" s="120"/>
      <c r="RNG363" s="120"/>
      <c r="RNH363" s="120"/>
      <c r="RNI363" s="120"/>
      <c r="RNJ363" s="120"/>
      <c r="RNK363" s="120"/>
      <c r="RNL363" s="120"/>
      <c r="RNM363" s="120"/>
      <c r="RNN363" s="120"/>
      <c r="RNO363" s="120"/>
      <c r="RNP363" s="120"/>
      <c r="RNQ363" s="120"/>
      <c r="RNR363" s="120"/>
      <c r="RNS363" s="120"/>
      <c r="RNT363" s="120"/>
      <c r="RNU363" s="120"/>
      <c r="RNV363" s="120"/>
      <c r="RNW363" s="120"/>
      <c r="RNX363" s="120"/>
      <c r="RNY363" s="120"/>
      <c r="RNZ363" s="120"/>
      <c r="ROA363" s="120"/>
      <c r="ROB363" s="120"/>
      <c r="ROC363" s="120"/>
      <c r="ROD363" s="120"/>
      <c r="ROE363" s="120"/>
      <c r="ROF363" s="120"/>
      <c r="ROG363" s="120"/>
      <c r="ROH363" s="120"/>
      <c r="ROI363" s="120"/>
      <c r="ROJ363" s="120"/>
      <c r="ROK363" s="120"/>
      <c r="ROL363" s="120"/>
      <c r="ROM363" s="120"/>
      <c r="RON363" s="120"/>
      <c r="ROO363" s="120"/>
      <c r="ROP363" s="120"/>
      <c r="ROQ363" s="120"/>
      <c r="ROR363" s="120"/>
      <c r="ROS363" s="120"/>
      <c r="ROT363" s="120"/>
      <c r="ROU363" s="120"/>
      <c r="ROV363" s="120"/>
      <c r="ROW363" s="120"/>
      <c r="ROX363" s="120"/>
      <c r="ROY363" s="120"/>
      <c r="ROZ363" s="120"/>
      <c r="RPA363" s="120"/>
      <c r="RPB363" s="120"/>
      <c r="RPC363" s="120"/>
      <c r="RPD363" s="120"/>
      <c r="RPE363" s="120"/>
      <c r="RPF363" s="120"/>
      <c r="RPG363" s="120"/>
      <c r="RPH363" s="120"/>
      <c r="RPI363" s="120"/>
      <c r="RPJ363" s="120"/>
      <c r="RPK363" s="120"/>
      <c r="RPL363" s="120"/>
      <c r="RPM363" s="120"/>
      <c r="RPN363" s="120"/>
      <c r="RPO363" s="120"/>
      <c r="RPP363" s="120"/>
      <c r="RPQ363" s="120"/>
      <c r="RPR363" s="120"/>
      <c r="RPS363" s="120"/>
      <c r="RPT363" s="120"/>
      <c r="RPU363" s="120"/>
      <c r="RPV363" s="120"/>
      <c r="RPW363" s="120"/>
      <c r="RPX363" s="120"/>
      <c r="RPY363" s="120"/>
      <c r="RPZ363" s="120"/>
      <c r="RQA363" s="120"/>
      <c r="RQB363" s="120"/>
      <c r="RQC363" s="120"/>
      <c r="RQD363" s="120"/>
      <c r="RQE363" s="120"/>
      <c r="RQF363" s="120"/>
      <c r="RQG363" s="120"/>
      <c r="RQH363" s="120"/>
      <c r="RQI363" s="120"/>
      <c r="RQJ363" s="120"/>
      <c r="RQK363" s="120"/>
      <c r="RQL363" s="120"/>
      <c r="RQM363" s="120"/>
      <c r="RQN363" s="120"/>
      <c r="RQO363" s="120"/>
      <c r="RQP363" s="120"/>
      <c r="RQQ363" s="120"/>
      <c r="RQR363" s="120"/>
      <c r="RQS363" s="120"/>
      <c r="RQT363" s="120"/>
      <c r="RQU363" s="120"/>
      <c r="RQV363" s="120"/>
      <c r="RQW363" s="120"/>
      <c r="RQX363" s="120"/>
      <c r="RQY363" s="120"/>
      <c r="RQZ363" s="120"/>
      <c r="RRA363" s="120"/>
      <c r="RRB363" s="120"/>
      <c r="RRC363" s="120"/>
      <c r="RRD363" s="120"/>
      <c r="RRE363" s="120"/>
      <c r="RRF363" s="120"/>
      <c r="RRG363" s="120"/>
      <c r="RRH363" s="120"/>
      <c r="RRI363" s="120"/>
      <c r="RRJ363" s="120"/>
      <c r="RRK363" s="120"/>
      <c r="RRL363" s="120"/>
      <c r="RRM363" s="120"/>
      <c r="RRN363" s="120"/>
      <c r="RRO363" s="120"/>
      <c r="RRP363" s="120"/>
      <c r="RRQ363" s="120"/>
      <c r="RRR363" s="120"/>
      <c r="RRS363" s="120"/>
      <c r="RRT363" s="120"/>
      <c r="RRU363" s="120"/>
      <c r="RRV363" s="120"/>
      <c r="RRW363" s="120"/>
      <c r="RRX363" s="120"/>
      <c r="RRY363" s="120"/>
      <c r="RRZ363" s="120"/>
      <c r="RSA363" s="120"/>
      <c r="RSB363" s="120"/>
      <c r="RSC363" s="120"/>
      <c r="RSD363" s="120"/>
      <c r="RSE363" s="120"/>
      <c r="RSF363" s="120"/>
      <c r="RSG363" s="120"/>
      <c r="RSH363" s="120"/>
      <c r="RSI363" s="120"/>
      <c r="RSJ363" s="120"/>
      <c r="RSK363" s="120"/>
      <c r="RSL363" s="120"/>
      <c r="RSM363" s="120"/>
      <c r="RSN363" s="120"/>
      <c r="RSO363" s="120"/>
      <c r="RSP363" s="120"/>
      <c r="RSQ363" s="120"/>
      <c r="RSR363" s="120"/>
      <c r="RSS363" s="120"/>
      <c r="RST363" s="120"/>
      <c r="RSU363" s="120"/>
      <c r="RSV363" s="120"/>
      <c r="RSW363" s="120"/>
      <c r="RSX363" s="120"/>
      <c r="RSY363" s="120"/>
      <c r="RSZ363" s="120"/>
      <c r="RTA363" s="120"/>
      <c r="RTB363" s="120"/>
      <c r="RTC363" s="120"/>
      <c r="RTD363" s="120"/>
      <c r="RTE363" s="120"/>
      <c r="RTF363" s="120"/>
      <c r="RTG363" s="120"/>
      <c r="RTH363" s="120"/>
      <c r="RTI363" s="120"/>
      <c r="RTJ363" s="120"/>
      <c r="RTK363" s="120"/>
      <c r="RTL363" s="120"/>
      <c r="RTM363" s="120"/>
      <c r="RTN363" s="120"/>
      <c r="RTO363" s="120"/>
      <c r="RTP363" s="120"/>
      <c r="RTQ363" s="120"/>
      <c r="RTR363" s="120"/>
      <c r="RTS363" s="120"/>
      <c r="RTT363" s="120"/>
      <c r="RTU363" s="120"/>
      <c r="RTV363" s="120"/>
      <c r="RTW363" s="120"/>
      <c r="RTX363" s="120"/>
      <c r="RTY363" s="120"/>
      <c r="RTZ363" s="120"/>
      <c r="RUA363" s="120"/>
      <c r="RUB363" s="120"/>
      <c r="RUC363" s="120"/>
      <c r="RUD363" s="120"/>
      <c r="RUE363" s="120"/>
      <c r="RUF363" s="120"/>
      <c r="RUG363" s="120"/>
      <c r="RUH363" s="120"/>
      <c r="RUI363" s="120"/>
      <c r="RUJ363" s="120"/>
      <c r="RUK363" s="120"/>
      <c r="RUL363" s="120"/>
      <c r="RUM363" s="120"/>
      <c r="RUN363" s="120"/>
      <c r="RUO363" s="120"/>
      <c r="RUP363" s="120"/>
      <c r="RUQ363" s="120"/>
      <c r="RUR363" s="120"/>
      <c r="RUS363" s="120"/>
      <c r="RUT363" s="120"/>
      <c r="RUU363" s="120"/>
      <c r="RUV363" s="120"/>
      <c r="RUW363" s="120"/>
      <c r="RUX363" s="120"/>
      <c r="RUY363" s="120"/>
      <c r="RUZ363" s="120"/>
      <c r="RVA363" s="120"/>
      <c r="RVB363" s="120"/>
      <c r="RVC363" s="120"/>
      <c r="RVD363" s="120"/>
      <c r="RVE363" s="120"/>
      <c r="RVF363" s="120"/>
      <c r="RVG363" s="120"/>
      <c r="RVH363" s="120"/>
      <c r="RVI363" s="120"/>
      <c r="RVJ363" s="120"/>
      <c r="RVK363" s="120"/>
      <c r="RVL363" s="120"/>
      <c r="RVM363" s="120"/>
      <c r="RVN363" s="120"/>
      <c r="RVO363" s="120"/>
      <c r="RVP363" s="120"/>
      <c r="RVQ363" s="120"/>
      <c r="RVR363" s="120"/>
      <c r="RVS363" s="120"/>
      <c r="RVT363" s="120"/>
      <c r="RVU363" s="120"/>
      <c r="RVV363" s="120"/>
      <c r="RVW363" s="120"/>
      <c r="RVX363" s="120"/>
      <c r="RVY363" s="120"/>
      <c r="RVZ363" s="120"/>
      <c r="RWA363" s="120"/>
      <c r="RWB363" s="120"/>
      <c r="RWC363" s="120"/>
      <c r="RWD363" s="120"/>
      <c r="RWE363" s="120"/>
      <c r="RWF363" s="120"/>
      <c r="RWG363" s="120"/>
      <c r="RWH363" s="120"/>
      <c r="RWI363" s="120"/>
      <c r="RWJ363" s="120"/>
      <c r="RWK363" s="120"/>
      <c r="RWL363" s="120"/>
      <c r="RWM363" s="120"/>
      <c r="RWN363" s="120"/>
      <c r="RWO363" s="120"/>
      <c r="RWP363" s="120"/>
      <c r="RWQ363" s="120"/>
      <c r="RWR363" s="120"/>
      <c r="RWS363" s="120"/>
      <c r="RWT363" s="120"/>
      <c r="RWU363" s="120"/>
      <c r="RWV363" s="120"/>
      <c r="RWW363" s="120"/>
      <c r="RWX363" s="120"/>
      <c r="RWY363" s="120"/>
      <c r="RWZ363" s="120"/>
      <c r="RXA363" s="120"/>
      <c r="RXB363" s="120"/>
      <c r="RXC363" s="120"/>
      <c r="RXD363" s="120"/>
      <c r="RXE363" s="120"/>
      <c r="RXF363" s="120"/>
      <c r="RXG363" s="120"/>
      <c r="RXH363" s="120"/>
      <c r="RXI363" s="120"/>
      <c r="RXJ363" s="120"/>
      <c r="RXK363" s="120"/>
      <c r="RXL363" s="120"/>
      <c r="RXM363" s="120"/>
      <c r="RXN363" s="120"/>
      <c r="RXO363" s="120"/>
      <c r="RXP363" s="120"/>
      <c r="RXQ363" s="120"/>
      <c r="RXR363" s="120"/>
      <c r="RXS363" s="120"/>
      <c r="RXT363" s="120"/>
      <c r="RXU363" s="120"/>
      <c r="RXV363" s="120"/>
      <c r="RXW363" s="120"/>
      <c r="RXX363" s="120"/>
      <c r="RXY363" s="120"/>
      <c r="RXZ363" s="120"/>
      <c r="RYA363" s="120"/>
      <c r="RYB363" s="120"/>
      <c r="RYC363" s="120"/>
      <c r="RYD363" s="120"/>
      <c r="RYE363" s="120"/>
      <c r="RYF363" s="120"/>
      <c r="RYG363" s="120"/>
      <c r="RYH363" s="120"/>
      <c r="RYI363" s="120"/>
      <c r="RYJ363" s="120"/>
      <c r="RYK363" s="120"/>
      <c r="RYL363" s="120"/>
      <c r="RYM363" s="120"/>
      <c r="RYN363" s="120"/>
      <c r="RYO363" s="120"/>
      <c r="RYP363" s="120"/>
      <c r="RYQ363" s="120"/>
      <c r="RYR363" s="120"/>
      <c r="RYS363" s="120"/>
      <c r="RYT363" s="120"/>
      <c r="RYU363" s="120"/>
      <c r="RYV363" s="120"/>
      <c r="RYW363" s="120"/>
      <c r="RYX363" s="120"/>
      <c r="RYY363" s="120"/>
      <c r="RYZ363" s="120"/>
      <c r="RZA363" s="120"/>
      <c r="RZB363" s="120"/>
      <c r="RZC363" s="120"/>
      <c r="RZD363" s="120"/>
      <c r="RZE363" s="120"/>
      <c r="RZF363" s="120"/>
      <c r="RZG363" s="120"/>
      <c r="RZH363" s="120"/>
      <c r="RZI363" s="120"/>
      <c r="RZJ363" s="120"/>
      <c r="RZK363" s="120"/>
      <c r="RZL363" s="120"/>
      <c r="RZM363" s="120"/>
      <c r="RZN363" s="120"/>
      <c r="RZO363" s="120"/>
      <c r="RZP363" s="120"/>
      <c r="RZQ363" s="120"/>
      <c r="RZR363" s="120"/>
      <c r="RZS363" s="120"/>
      <c r="RZT363" s="120"/>
      <c r="RZU363" s="120"/>
      <c r="RZV363" s="120"/>
      <c r="RZW363" s="120"/>
      <c r="RZX363" s="120"/>
      <c r="RZY363" s="120"/>
      <c r="RZZ363" s="120"/>
      <c r="SAA363" s="120"/>
      <c r="SAB363" s="120"/>
      <c r="SAC363" s="120"/>
      <c r="SAD363" s="120"/>
      <c r="SAE363" s="120"/>
      <c r="SAF363" s="120"/>
      <c r="SAG363" s="120"/>
      <c r="SAH363" s="120"/>
      <c r="SAI363" s="120"/>
      <c r="SAJ363" s="120"/>
      <c r="SAK363" s="120"/>
      <c r="SAL363" s="120"/>
      <c r="SAM363" s="120"/>
      <c r="SAN363" s="120"/>
      <c r="SAO363" s="120"/>
      <c r="SAP363" s="120"/>
      <c r="SAQ363" s="120"/>
      <c r="SAR363" s="120"/>
      <c r="SAS363" s="120"/>
      <c r="SAT363" s="120"/>
      <c r="SAU363" s="120"/>
      <c r="SAV363" s="120"/>
      <c r="SAW363" s="120"/>
      <c r="SAX363" s="120"/>
      <c r="SAY363" s="120"/>
      <c r="SAZ363" s="120"/>
      <c r="SBA363" s="120"/>
      <c r="SBB363" s="120"/>
      <c r="SBC363" s="120"/>
      <c r="SBD363" s="120"/>
      <c r="SBE363" s="120"/>
      <c r="SBF363" s="120"/>
      <c r="SBG363" s="120"/>
      <c r="SBH363" s="120"/>
      <c r="SBI363" s="120"/>
      <c r="SBJ363" s="120"/>
      <c r="SBK363" s="120"/>
      <c r="SBL363" s="120"/>
      <c r="SBM363" s="120"/>
      <c r="SBN363" s="120"/>
      <c r="SBO363" s="120"/>
      <c r="SBP363" s="120"/>
      <c r="SBQ363" s="120"/>
      <c r="SBR363" s="120"/>
      <c r="SBS363" s="120"/>
      <c r="SBT363" s="120"/>
      <c r="SBU363" s="120"/>
      <c r="SBV363" s="120"/>
      <c r="SBW363" s="120"/>
      <c r="SBX363" s="120"/>
      <c r="SBY363" s="120"/>
      <c r="SBZ363" s="120"/>
      <c r="SCA363" s="120"/>
      <c r="SCB363" s="120"/>
      <c r="SCC363" s="120"/>
      <c r="SCD363" s="120"/>
      <c r="SCE363" s="120"/>
      <c r="SCF363" s="120"/>
      <c r="SCG363" s="120"/>
      <c r="SCH363" s="120"/>
      <c r="SCI363" s="120"/>
      <c r="SCJ363" s="120"/>
      <c r="SCK363" s="120"/>
      <c r="SCL363" s="120"/>
      <c r="SCM363" s="120"/>
      <c r="SCN363" s="120"/>
      <c r="SCO363" s="120"/>
      <c r="SCP363" s="120"/>
      <c r="SCQ363" s="120"/>
      <c r="SCR363" s="120"/>
      <c r="SCS363" s="120"/>
      <c r="SCT363" s="120"/>
      <c r="SCU363" s="120"/>
      <c r="SCV363" s="120"/>
      <c r="SCW363" s="120"/>
      <c r="SCX363" s="120"/>
      <c r="SCY363" s="120"/>
      <c r="SCZ363" s="120"/>
      <c r="SDA363" s="120"/>
      <c r="SDB363" s="120"/>
      <c r="SDC363" s="120"/>
      <c r="SDD363" s="120"/>
      <c r="SDE363" s="120"/>
      <c r="SDF363" s="120"/>
      <c r="SDG363" s="120"/>
      <c r="SDH363" s="120"/>
      <c r="SDI363" s="120"/>
      <c r="SDJ363" s="120"/>
      <c r="SDK363" s="120"/>
      <c r="SDL363" s="120"/>
      <c r="SDM363" s="120"/>
      <c r="SDN363" s="120"/>
      <c r="SDO363" s="120"/>
      <c r="SDP363" s="120"/>
      <c r="SDQ363" s="120"/>
      <c r="SDR363" s="120"/>
      <c r="SDS363" s="120"/>
      <c r="SDT363" s="120"/>
      <c r="SDU363" s="120"/>
      <c r="SDV363" s="120"/>
      <c r="SDW363" s="120"/>
      <c r="SDX363" s="120"/>
      <c r="SDY363" s="120"/>
      <c r="SDZ363" s="120"/>
      <c r="SEA363" s="120"/>
      <c r="SEB363" s="120"/>
      <c r="SEC363" s="120"/>
      <c r="SED363" s="120"/>
      <c r="SEE363" s="120"/>
      <c r="SEF363" s="120"/>
      <c r="SEG363" s="120"/>
      <c r="SEH363" s="120"/>
      <c r="SEI363" s="120"/>
      <c r="SEJ363" s="120"/>
      <c r="SEK363" s="120"/>
      <c r="SEL363" s="120"/>
      <c r="SEM363" s="120"/>
      <c r="SEN363" s="120"/>
      <c r="SEO363" s="120"/>
      <c r="SEP363" s="120"/>
      <c r="SEQ363" s="120"/>
      <c r="SER363" s="120"/>
      <c r="SES363" s="120"/>
      <c r="SET363" s="120"/>
      <c r="SEU363" s="120"/>
      <c r="SEV363" s="120"/>
      <c r="SEW363" s="120"/>
      <c r="SEX363" s="120"/>
      <c r="SEY363" s="120"/>
      <c r="SEZ363" s="120"/>
      <c r="SFA363" s="120"/>
      <c r="SFB363" s="120"/>
      <c r="SFC363" s="120"/>
      <c r="SFD363" s="120"/>
      <c r="SFE363" s="120"/>
      <c r="SFF363" s="120"/>
      <c r="SFG363" s="120"/>
      <c r="SFH363" s="120"/>
      <c r="SFI363" s="120"/>
      <c r="SFJ363" s="120"/>
      <c r="SFK363" s="120"/>
      <c r="SFL363" s="120"/>
      <c r="SFM363" s="120"/>
      <c r="SFN363" s="120"/>
      <c r="SFO363" s="120"/>
      <c r="SFP363" s="120"/>
      <c r="SFQ363" s="120"/>
      <c r="SFR363" s="120"/>
      <c r="SFS363" s="120"/>
      <c r="SFT363" s="120"/>
      <c r="SFU363" s="120"/>
      <c r="SFV363" s="120"/>
      <c r="SFW363" s="120"/>
      <c r="SFX363" s="120"/>
      <c r="SFY363" s="120"/>
      <c r="SFZ363" s="120"/>
      <c r="SGA363" s="120"/>
      <c r="SGB363" s="120"/>
      <c r="SGC363" s="120"/>
      <c r="SGD363" s="120"/>
      <c r="SGE363" s="120"/>
      <c r="SGF363" s="120"/>
      <c r="SGG363" s="120"/>
      <c r="SGH363" s="120"/>
      <c r="SGI363" s="120"/>
      <c r="SGJ363" s="120"/>
      <c r="SGK363" s="120"/>
      <c r="SGL363" s="120"/>
      <c r="SGM363" s="120"/>
      <c r="SGN363" s="120"/>
      <c r="SGO363" s="120"/>
      <c r="SGP363" s="120"/>
      <c r="SGQ363" s="120"/>
      <c r="SGR363" s="120"/>
      <c r="SGS363" s="120"/>
      <c r="SGT363" s="120"/>
      <c r="SGU363" s="120"/>
      <c r="SGV363" s="120"/>
      <c r="SGW363" s="120"/>
      <c r="SGX363" s="120"/>
      <c r="SGY363" s="120"/>
      <c r="SGZ363" s="120"/>
      <c r="SHA363" s="120"/>
      <c r="SHB363" s="120"/>
      <c r="SHC363" s="120"/>
      <c r="SHD363" s="120"/>
      <c r="SHE363" s="120"/>
      <c r="SHF363" s="120"/>
      <c r="SHG363" s="120"/>
      <c r="SHH363" s="120"/>
      <c r="SHI363" s="120"/>
      <c r="SHJ363" s="120"/>
      <c r="SHK363" s="120"/>
      <c r="SHL363" s="120"/>
      <c r="SHM363" s="120"/>
      <c r="SHN363" s="120"/>
      <c r="SHO363" s="120"/>
      <c r="SHP363" s="120"/>
      <c r="SHQ363" s="120"/>
      <c r="SHR363" s="120"/>
      <c r="SHS363" s="120"/>
      <c r="SHT363" s="120"/>
      <c r="SHU363" s="120"/>
      <c r="SHV363" s="120"/>
      <c r="SHW363" s="120"/>
      <c r="SHX363" s="120"/>
      <c r="SHY363" s="120"/>
      <c r="SHZ363" s="120"/>
      <c r="SIA363" s="120"/>
      <c r="SIB363" s="120"/>
      <c r="SIC363" s="120"/>
      <c r="SID363" s="120"/>
      <c r="SIE363" s="120"/>
      <c r="SIF363" s="120"/>
      <c r="SIG363" s="120"/>
      <c r="SIH363" s="120"/>
      <c r="SII363" s="120"/>
      <c r="SIJ363" s="120"/>
      <c r="SIK363" s="120"/>
      <c r="SIL363" s="120"/>
      <c r="SIM363" s="120"/>
      <c r="SIN363" s="120"/>
      <c r="SIO363" s="120"/>
      <c r="SIP363" s="120"/>
      <c r="SIQ363" s="120"/>
      <c r="SIR363" s="120"/>
      <c r="SIS363" s="120"/>
      <c r="SIT363" s="120"/>
      <c r="SIU363" s="120"/>
      <c r="SIV363" s="120"/>
      <c r="SIW363" s="120"/>
      <c r="SIX363" s="120"/>
      <c r="SIY363" s="120"/>
      <c r="SIZ363" s="120"/>
      <c r="SJA363" s="120"/>
      <c r="SJB363" s="120"/>
      <c r="SJC363" s="120"/>
      <c r="SJD363" s="120"/>
      <c r="SJE363" s="120"/>
      <c r="SJF363" s="120"/>
      <c r="SJG363" s="120"/>
      <c r="SJH363" s="120"/>
      <c r="SJI363" s="120"/>
      <c r="SJJ363" s="120"/>
      <c r="SJK363" s="120"/>
      <c r="SJL363" s="120"/>
      <c r="SJM363" s="120"/>
      <c r="SJN363" s="120"/>
      <c r="SJO363" s="120"/>
      <c r="SJP363" s="120"/>
      <c r="SJQ363" s="120"/>
      <c r="SJR363" s="120"/>
      <c r="SJS363" s="120"/>
      <c r="SJT363" s="120"/>
      <c r="SJU363" s="120"/>
      <c r="SJV363" s="120"/>
      <c r="SJW363" s="120"/>
      <c r="SJX363" s="120"/>
      <c r="SJY363" s="120"/>
      <c r="SJZ363" s="120"/>
      <c r="SKA363" s="120"/>
      <c r="SKB363" s="120"/>
      <c r="SKC363" s="120"/>
      <c r="SKD363" s="120"/>
      <c r="SKE363" s="120"/>
      <c r="SKF363" s="120"/>
      <c r="SKG363" s="120"/>
      <c r="SKH363" s="120"/>
      <c r="SKI363" s="120"/>
      <c r="SKJ363" s="120"/>
      <c r="SKK363" s="120"/>
      <c r="SKL363" s="120"/>
      <c r="SKM363" s="120"/>
      <c r="SKN363" s="120"/>
      <c r="SKO363" s="120"/>
      <c r="SKP363" s="120"/>
      <c r="SKQ363" s="120"/>
      <c r="SKR363" s="120"/>
      <c r="SKS363" s="120"/>
      <c r="SKT363" s="120"/>
      <c r="SKU363" s="120"/>
      <c r="SKV363" s="120"/>
      <c r="SKW363" s="120"/>
      <c r="SKX363" s="120"/>
      <c r="SKY363" s="120"/>
      <c r="SKZ363" s="120"/>
      <c r="SLA363" s="120"/>
      <c r="SLB363" s="120"/>
      <c r="SLC363" s="120"/>
      <c r="SLD363" s="120"/>
      <c r="SLE363" s="120"/>
      <c r="SLF363" s="120"/>
      <c r="SLG363" s="120"/>
      <c r="SLH363" s="120"/>
      <c r="SLI363" s="120"/>
      <c r="SLJ363" s="120"/>
      <c r="SLK363" s="120"/>
      <c r="SLL363" s="120"/>
      <c r="SLM363" s="120"/>
      <c r="SLN363" s="120"/>
      <c r="SLO363" s="120"/>
      <c r="SLP363" s="120"/>
      <c r="SLQ363" s="120"/>
      <c r="SLR363" s="120"/>
      <c r="SLS363" s="120"/>
      <c r="SLT363" s="120"/>
      <c r="SLU363" s="120"/>
      <c r="SLV363" s="120"/>
      <c r="SLW363" s="120"/>
      <c r="SLX363" s="120"/>
      <c r="SLY363" s="120"/>
      <c r="SLZ363" s="120"/>
      <c r="SMA363" s="120"/>
      <c r="SMB363" s="120"/>
      <c r="SMC363" s="120"/>
      <c r="SMD363" s="120"/>
      <c r="SME363" s="120"/>
      <c r="SMF363" s="120"/>
      <c r="SMG363" s="120"/>
      <c r="SMH363" s="120"/>
      <c r="SMI363" s="120"/>
      <c r="SMJ363" s="120"/>
      <c r="SMK363" s="120"/>
      <c r="SML363" s="120"/>
      <c r="SMM363" s="120"/>
      <c r="SMN363" s="120"/>
      <c r="SMO363" s="120"/>
      <c r="SMP363" s="120"/>
      <c r="SMQ363" s="120"/>
      <c r="SMR363" s="120"/>
      <c r="SMS363" s="120"/>
      <c r="SMT363" s="120"/>
      <c r="SMU363" s="120"/>
      <c r="SMV363" s="120"/>
      <c r="SMW363" s="120"/>
      <c r="SMX363" s="120"/>
      <c r="SMY363" s="120"/>
      <c r="SMZ363" s="120"/>
      <c r="SNA363" s="120"/>
      <c r="SNB363" s="120"/>
      <c r="SNC363" s="120"/>
      <c r="SND363" s="120"/>
      <c r="SNE363" s="120"/>
      <c r="SNF363" s="120"/>
      <c r="SNG363" s="120"/>
      <c r="SNH363" s="120"/>
      <c r="SNI363" s="120"/>
      <c r="SNJ363" s="120"/>
      <c r="SNK363" s="120"/>
      <c r="SNL363" s="120"/>
      <c r="SNM363" s="120"/>
      <c r="SNN363" s="120"/>
      <c r="SNO363" s="120"/>
      <c r="SNP363" s="120"/>
      <c r="SNQ363" s="120"/>
      <c r="SNR363" s="120"/>
      <c r="SNS363" s="120"/>
      <c r="SNT363" s="120"/>
      <c r="SNU363" s="120"/>
      <c r="SNV363" s="120"/>
      <c r="SNW363" s="120"/>
      <c r="SNX363" s="120"/>
      <c r="SNY363" s="120"/>
      <c r="SNZ363" s="120"/>
      <c r="SOA363" s="120"/>
      <c r="SOB363" s="120"/>
      <c r="SOC363" s="120"/>
      <c r="SOD363" s="120"/>
      <c r="SOE363" s="120"/>
      <c r="SOF363" s="120"/>
      <c r="SOG363" s="120"/>
      <c r="SOH363" s="120"/>
      <c r="SOI363" s="120"/>
      <c r="SOJ363" s="120"/>
      <c r="SOK363" s="120"/>
      <c r="SOL363" s="120"/>
      <c r="SOM363" s="120"/>
      <c r="SON363" s="120"/>
      <c r="SOO363" s="120"/>
      <c r="SOP363" s="120"/>
      <c r="SOQ363" s="120"/>
      <c r="SOR363" s="120"/>
      <c r="SOS363" s="120"/>
      <c r="SOT363" s="120"/>
      <c r="SOU363" s="120"/>
      <c r="SOV363" s="120"/>
      <c r="SOW363" s="120"/>
      <c r="SOX363" s="120"/>
      <c r="SOY363" s="120"/>
      <c r="SOZ363" s="120"/>
      <c r="SPA363" s="120"/>
      <c r="SPB363" s="120"/>
      <c r="SPC363" s="120"/>
      <c r="SPD363" s="120"/>
      <c r="SPE363" s="120"/>
      <c r="SPF363" s="120"/>
      <c r="SPG363" s="120"/>
      <c r="SPH363" s="120"/>
      <c r="SPI363" s="120"/>
      <c r="SPJ363" s="120"/>
      <c r="SPK363" s="120"/>
      <c r="SPL363" s="120"/>
      <c r="SPM363" s="120"/>
      <c r="SPN363" s="120"/>
      <c r="SPO363" s="120"/>
      <c r="SPP363" s="120"/>
      <c r="SPQ363" s="120"/>
      <c r="SPR363" s="120"/>
      <c r="SPS363" s="120"/>
      <c r="SPT363" s="120"/>
      <c r="SPU363" s="120"/>
      <c r="SPV363" s="120"/>
      <c r="SPW363" s="120"/>
      <c r="SPX363" s="120"/>
      <c r="SPY363" s="120"/>
      <c r="SPZ363" s="120"/>
      <c r="SQA363" s="120"/>
      <c r="SQB363" s="120"/>
      <c r="SQC363" s="120"/>
      <c r="SQD363" s="120"/>
      <c r="SQE363" s="120"/>
      <c r="SQF363" s="120"/>
      <c r="SQG363" s="120"/>
      <c r="SQH363" s="120"/>
      <c r="SQI363" s="120"/>
      <c r="SQJ363" s="120"/>
      <c r="SQK363" s="120"/>
      <c r="SQL363" s="120"/>
      <c r="SQM363" s="120"/>
      <c r="SQN363" s="120"/>
      <c r="SQO363" s="120"/>
      <c r="SQP363" s="120"/>
      <c r="SQQ363" s="120"/>
      <c r="SQR363" s="120"/>
      <c r="SQS363" s="120"/>
      <c r="SQT363" s="120"/>
      <c r="SQU363" s="120"/>
      <c r="SQV363" s="120"/>
      <c r="SQW363" s="120"/>
      <c r="SQX363" s="120"/>
      <c r="SQY363" s="120"/>
      <c r="SQZ363" s="120"/>
      <c r="SRA363" s="120"/>
      <c r="SRB363" s="120"/>
      <c r="SRC363" s="120"/>
      <c r="SRD363" s="120"/>
      <c r="SRE363" s="120"/>
      <c r="SRF363" s="120"/>
      <c r="SRG363" s="120"/>
      <c r="SRH363" s="120"/>
      <c r="SRI363" s="120"/>
      <c r="SRJ363" s="120"/>
      <c r="SRK363" s="120"/>
      <c r="SRL363" s="120"/>
      <c r="SRM363" s="120"/>
      <c r="SRN363" s="120"/>
      <c r="SRO363" s="120"/>
      <c r="SRP363" s="120"/>
      <c r="SRQ363" s="120"/>
      <c r="SRR363" s="120"/>
      <c r="SRS363" s="120"/>
      <c r="SRT363" s="120"/>
      <c r="SRU363" s="120"/>
      <c r="SRV363" s="120"/>
      <c r="SRW363" s="120"/>
      <c r="SRX363" s="120"/>
      <c r="SRY363" s="120"/>
      <c r="SRZ363" s="120"/>
      <c r="SSA363" s="120"/>
      <c r="SSB363" s="120"/>
      <c r="SSC363" s="120"/>
      <c r="SSD363" s="120"/>
      <c r="SSE363" s="120"/>
      <c r="SSF363" s="120"/>
      <c r="SSG363" s="120"/>
      <c r="SSH363" s="120"/>
      <c r="SSI363" s="120"/>
      <c r="SSJ363" s="120"/>
      <c r="SSK363" s="120"/>
      <c r="SSL363" s="120"/>
      <c r="SSM363" s="120"/>
      <c r="SSN363" s="120"/>
      <c r="SSO363" s="120"/>
      <c r="SSP363" s="120"/>
      <c r="SSQ363" s="120"/>
      <c r="SSR363" s="120"/>
      <c r="SSS363" s="120"/>
      <c r="SST363" s="120"/>
      <c r="SSU363" s="120"/>
      <c r="SSV363" s="120"/>
      <c r="SSW363" s="120"/>
      <c r="SSX363" s="120"/>
      <c r="SSY363" s="120"/>
      <c r="SSZ363" s="120"/>
      <c r="STA363" s="120"/>
      <c r="STB363" s="120"/>
      <c r="STC363" s="120"/>
      <c r="STD363" s="120"/>
      <c r="STE363" s="120"/>
      <c r="STF363" s="120"/>
      <c r="STG363" s="120"/>
      <c r="STH363" s="120"/>
      <c r="STI363" s="120"/>
      <c r="STJ363" s="120"/>
      <c r="STK363" s="120"/>
      <c r="STL363" s="120"/>
      <c r="STM363" s="120"/>
      <c r="STN363" s="120"/>
      <c r="STO363" s="120"/>
      <c r="STP363" s="120"/>
      <c r="STQ363" s="120"/>
      <c r="STR363" s="120"/>
      <c r="STS363" s="120"/>
      <c r="STT363" s="120"/>
      <c r="STU363" s="120"/>
      <c r="STV363" s="120"/>
      <c r="STW363" s="120"/>
      <c r="STX363" s="120"/>
      <c r="STY363" s="120"/>
      <c r="STZ363" s="120"/>
      <c r="SUA363" s="120"/>
      <c r="SUB363" s="120"/>
      <c r="SUC363" s="120"/>
      <c r="SUD363" s="120"/>
      <c r="SUE363" s="120"/>
      <c r="SUF363" s="120"/>
      <c r="SUG363" s="120"/>
      <c r="SUH363" s="120"/>
      <c r="SUI363" s="120"/>
      <c r="SUJ363" s="120"/>
      <c r="SUK363" s="120"/>
      <c r="SUL363" s="120"/>
      <c r="SUM363" s="120"/>
      <c r="SUN363" s="120"/>
      <c r="SUO363" s="120"/>
      <c r="SUP363" s="120"/>
      <c r="SUQ363" s="120"/>
      <c r="SUR363" s="120"/>
      <c r="SUS363" s="120"/>
      <c r="SUT363" s="120"/>
      <c r="SUU363" s="120"/>
      <c r="SUV363" s="120"/>
      <c r="SUW363" s="120"/>
      <c r="SUX363" s="120"/>
      <c r="SUY363" s="120"/>
      <c r="SUZ363" s="120"/>
      <c r="SVA363" s="120"/>
      <c r="SVB363" s="120"/>
      <c r="SVC363" s="120"/>
      <c r="SVD363" s="120"/>
      <c r="SVE363" s="120"/>
      <c r="SVF363" s="120"/>
      <c r="SVG363" s="120"/>
      <c r="SVH363" s="120"/>
      <c r="SVI363" s="120"/>
      <c r="SVJ363" s="120"/>
      <c r="SVK363" s="120"/>
      <c r="SVL363" s="120"/>
      <c r="SVM363" s="120"/>
      <c r="SVN363" s="120"/>
      <c r="SVO363" s="120"/>
      <c r="SVP363" s="120"/>
      <c r="SVQ363" s="120"/>
      <c r="SVR363" s="120"/>
      <c r="SVS363" s="120"/>
      <c r="SVT363" s="120"/>
      <c r="SVU363" s="120"/>
      <c r="SVV363" s="120"/>
      <c r="SVW363" s="120"/>
      <c r="SVX363" s="120"/>
      <c r="SVY363" s="120"/>
      <c r="SVZ363" s="120"/>
      <c r="SWA363" s="120"/>
      <c r="SWB363" s="120"/>
      <c r="SWC363" s="120"/>
      <c r="SWD363" s="120"/>
      <c r="SWE363" s="120"/>
      <c r="SWF363" s="120"/>
      <c r="SWG363" s="120"/>
      <c r="SWH363" s="120"/>
      <c r="SWI363" s="120"/>
      <c r="SWJ363" s="120"/>
      <c r="SWK363" s="120"/>
      <c r="SWL363" s="120"/>
      <c r="SWM363" s="120"/>
      <c r="SWN363" s="120"/>
      <c r="SWO363" s="120"/>
      <c r="SWP363" s="120"/>
      <c r="SWQ363" s="120"/>
      <c r="SWR363" s="120"/>
      <c r="SWS363" s="120"/>
      <c r="SWT363" s="120"/>
      <c r="SWU363" s="120"/>
      <c r="SWV363" s="120"/>
      <c r="SWW363" s="120"/>
      <c r="SWX363" s="120"/>
      <c r="SWY363" s="120"/>
      <c r="SWZ363" s="120"/>
      <c r="SXA363" s="120"/>
      <c r="SXB363" s="120"/>
      <c r="SXC363" s="120"/>
      <c r="SXD363" s="120"/>
      <c r="SXE363" s="120"/>
      <c r="SXF363" s="120"/>
      <c r="SXG363" s="120"/>
      <c r="SXH363" s="120"/>
      <c r="SXI363" s="120"/>
      <c r="SXJ363" s="120"/>
      <c r="SXK363" s="120"/>
      <c r="SXL363" s="120"/>
      <c r="SXM363" s="120"/>
      <c r="SXN363" s="120"/>
      <c r="SXO363" s="120"/>
      <c r="SXP363" s="120"/>
      <c r="SXQ363" s="120"/>
      <c r="SXR363" s="120"/>
      <c r="SXS363" s="120"/>
      <c r="SXT363" s="120"/>
      <c r="SXU363" s="120"/>
      <c r="SXV363" s="120"/>
      <c r="SXW363" s="120"/>
      <c r="SXX363" s="120"/>
      <c r="SXY363" s="120"/>
      <c r="SXZ363" s="120"/>
      <c r="SYA363" s="120"/>
      <c r="SYB363" s="120"/>
      <c r="SYC363" s="120"/>
      <c r="SYD363" s="120"/>
      <c r="SYE363" s="120"/>
      <c r="SYF363" s="120"/>
      <c r="SYG363" s="120"/>
      <c r="SYH363" s="120"/>
      <c r="SYI363" s="120"/>
      <c r="SYJ363" s="120"/>
      <c r="SYK363" s="120"/>
      <c r="SYL363" s="120"/>
      <c r="SYM363" s="120"/>
      <c r="SYN363" s="120"/>
      <c r="SYO363" s="120"/>
      <c r="SYP363" s="120"/>
      <c r="SYQ363" s="120"/>
      <c r="SYR363" s="120"/>
      <c r="SYS363" s="120"/>
      <c r="SYT363" s="120"/>
      <c r="SYU363" s="120"/>
      <c r="SYV363" s="120"/>
      <c r="SYW363" s="120"/>
      <c r="SYX363" s="120"/>
      <c r="SYY363" s="120"/>
      <c r="SYZ363" s="120"/>
      <c r="SZA363" s="120"/>
      <c r="SZB363" s="120"/>
      <c r="SZC363" s="120"/>
      <c r="SZD363" s="120"/>
      <c r="SZE363" s="120"/>
      <c r="SZF363" s="120"/>
      <c r="SZG363" s="120"/>
      <c r="SZH363" s="120"/>
      <c r="SZI363" s="120"/>
      <c r="SZJ363" s="120"/>
      <c r="SZK363" s="120"/>
      <c r="SZL363" s="120"/>
      <c r="SZM363" s="120"/>
      <c r="SZN363" s="120"/>
      <c r="SZO363" s="120"/>
      <c r="SZP363" s="120"/>
      <c r="SZQ363" s="120"/>
      <c r="SZR363" s="120"/>
      <c r="SZS363" s="120"/>
      <c r="SZT363" s="120"/>
      <c r="SZU363" s="120"/>
      <c r="SZV363" s="120"/>
      <c r="SZW363" s="120"/>
      <c r="SZX363" s="120"/>
      <c r="SZY363" s="120"/>
      <c r="SZZ363" s="120"/>
      <c r="TAA363" s="120"/>
      <c r="TAB363" s="120"/>
      <c r="TAC363" s="120"/>
      <c r="TAD363" s="120"/>
      <c r="TAE363" s="120"/>
      <c r="TAF363" s="120"/>
      <c r="TAG363" s="120"/>
      <c r="TAH363" s="120"/>
      <c r="TAI363" s="120"/>
      <c r="TAJ363" s="120"/>
      <c r="TAK363" s="120"/>
      <c r="TAL363" s="120"/>
      <c r="TAM363" s="120"/>
      <c r="TAN363" s="120"/>
      <c r="TAO363" s="120"/>
      <c r="TAP363" s="120"/>
      <c r="TAQ363" s="120"/>
      <c r="TAR363" s="120"/>
      <c r="TAS363" s="120"/>
      <c r="TAT363" s="120"/>
      <c r="TAU363" s="120"/>
      <c r="TAV363" s="120"/>
      <c r="TAW363" s="120"/>
      <c r="TAX363" s="120"/>
      <c r="TAY363" s="120"/>
      <c r="TAZ363" s="120"/>
      <c r="TBA363" s="120"/>
      <c r="TBB363" s="120"/>
      <c r="TBC363" s="120"/>
      <c r="TBD363" s="120"/>
      <c r="TBE363" s="120"/>
      <c r="TBF363" s="120"/>
      <c r="TBG363" s="120"/>
      <c r="TBH363" s="120"/>
      <c r="TBI363" s="120"/>
      <c r="TBJ363" s="120"/>
      <c r="TBK363" s="120"/>
      <c r="TBL363" s="120"/>
      <c r="TBM363" s="120"/>
      <c r="TBN363" s="120"/>
      <c r="TBO363" s="120"/>
      <c r="TBP363" s="120"/>
      <c r="TBQ363" s="120"/>
      <c r="TBR363" s="120"/>
      <c r="TBS363" s="120"/>
      <c r="TBT363" s="120"/>
      <c r="TBU363" s="120"/>
      <c r="TBV363" s="120"/>
      <c r="TBW363" s="120"/>
      <c r="TBX363" s="120"/>
      <c r="TBY363" s="120"/>
      <c r="TBZ363" s="120"/>
      <c r="TCA363" s="120"/>
      <c r="TCB363" s="120"/>
      <c r="TCC363" s="120"/>
      <c r="TCD363" s="120"/>
      <c r="TCE363" s="120"/>
      <c r="TCF363" s="120"/>
      <c r="TCG363" s="120"/>
      <c r="TCH363" s="120"/>
      <c r="TCI363" s="120"/>
      <c r="TCJ363" s="120"/>
      <c r="TCK363" s="120"/>
      <c r="TCL363" s="120"/>
      <c r="TCM363" s="120"/>
      <c r="TCN363" s="120"/>
      <c r="TCO363" s="120"/>
      <c r="TCP363" s="120"/>
      <c r="TCQ363" s="120"/>
      <c r="TCR363" s="120"/>
      <c r="TCS363" s="120"/>
      <c r="TCT363" s="120"/>
      <c r="TCU363" s="120"/>
      <c r="TCV363" s="120"/>
      <c r="TCW363" s="120"/>
      <c r="TCX363" s="120"/>
      <c r="TCY363" s="120"/>
      <c r="TCZ363" s="120"/>
      <c r="TDA363" s="120"/>
      <c r="TDB363" s="120"/>
      <c r="TDC363" s="120"/>
      <c r="TDD363" s="120"/>
      <c r="TDE363" s="120"/>
      <c r="TDF363" s="120"/>
      <c r="TDG363" s="120"/>
      <c r="TDH363" s="120"/>
      <c r="TDI363" s="120"/>
      <c r="TDJ363" s="120"/>
      <c r="TDK363" s="120"/>
      <c r="TDL363" s="120"/>
      <c r="TDM363" s="120"/>
      <c r="TDN363" s="120"/>
      <c r="TDO363" s="120"/>
      <c r="TDP363" s="120"/>
      <c r="TDQ363" s="120"/>
      <c r="TDR363" s="120"/>
      <c r="TDS363" s="120"/>
      <c r="TDT363" s="120"/>
      <c r="TDU363" s="120"/>
      <c r="TDV363" s="120"/>
      <c r="TDW363" s="120"/>
      <c r="TDX363" s="120"/>
      <c r="TDY363" s="120"/>
      <c r="TDZ363" s="120"/>
      <c r="TEA363" s="120"/>
      <c r="TEB363" s="120"/>
      <c r="TEC363" s="120"/>
      <c r="TED363" s="120"/>
      <c r="TEE363" s="120"/>
      <c r="TEF363" s="120"/>
      <c r="TEG363" s="120"/>
      <c r="TEH363" s="120"/>
      <c r="TEI363" s="120"/>
      <c r="TEJ363" s="120"/>
      <c r="TEK363" s="120"/>
      <c r="TEL363" s="120"/>
      <c r="TEM363" s="120"/>
      <c r="TEN363" s="120"/>
      <c r="TEO363" s="120"/>
      <c r="TEP363" s="120"/>
      <c r="TEQ363" s="120"/>
      <c r="TER363" s="120"/>
      <c r="TES363" s="120"/>
      <c r="TET363" s="120"/>
      <c r="TEU363" s="120"/>
      <c r="TEV363" s="120"/>
      <c r="TEW363" s="120"/>
      <c r="TEX363" s="120"/>
      <c r="TEY363" s="120"/>
      <c r="TEZ363" s="120"/>
      <c r="TFA363" s="120"/>
      <c r="TFB363" s="120"/>
      <c r="TFC363" s="120"/>
      <c r="TFD363" s="120"/>
      <c r="TFE363" s="120"/>
      <c r="TFF363" s="120"/>
      <c r="TFG363" s="120"/>
      <c r="TFH363" s="120"/>
      <c r="TFI363" s="120"/>
      <c r="TFJ363" s="120"/>
      <c r="TFK363" s="120"/>
      <c r="TFL363" s="120"/>
      <c r="TFM363" s="120"/>
      <c r="TFN363" s="120"/>
      <c r="TFO363" s="120"/>
      <c r="TFP363" s="120"/>
      <c r="TFQ363" s="120"/>
      <c r="TFR363" s="120"/>
      <c r="TFS363" s="120"/>
      <c r="TFT363" s="120"/>
      <c r="TFU363" s="120"/>
      <c r="TFV363" s="120"/>
      <c r="TFW363" s="120"/>
      <c r="TFX363" s="120"/>
      <c r="TFY363" s="120"/>
      <c r="TFZ363" s="120"/>
      <c r="TGA363" s="120"/>
      <c r="TGB363" s="120"/>
      <c r="TGC363" s="120"/>
      <c r="TGD363" s="120"/>
      <c r="TGE363" s="120"/>
      <c r="TGF363" s="120"/>
      <c r="TGG363" s="120"/>
      <c r="TGH363" s="120"/>
      <c r="TGI363" s="120"/>
      <c r="TGJ363" s="120"/>
      <c r="TGK363" s="120"/>
      <c r="TGL363" s="120"/>
      <c r="TGM363" s="120"/>
      <c r="TGN363" s="120"/>
      <c r="TGO363" s="120"/>
      <c r="TGP363" s="120"/>
      <c r="TGQ363" s="120"/>
      <c r="TGR363" s="120"/>
      <c r="TGS363" s="120"/>
      <c r="TGT363" s="120"/>
      <c r="TGU363" s="120"/>
      <c r="TGV363" s="120"/>
      <c r="TGW363" s="120"/>
      <c r="TGX363" s="120"/>
      <c r="TGY363" s="120"/>
      <c r="TGZ363" s="120"/>
      <c r="THA363" s="120"/>
      <c r="THB363" s="120"/>
      <c r="THC363" s="120"/>
      <c r="THD363" s="120"/>
      <c r="THE363" s="120"/>
      <c r="THF363" s="120"/>
      <c r="THG363" s="120"/>
      <c r="THH363" s="120"/>
      <c r="THI363" s="120"/>
      <c r="THJ363" s="120"/>
      <c r="THK363" s="120"/>
      <c r="THL363" s="120"/>
      <c r="THM363" s="120"/>
      <c r="THN363" s="120"/>
      <c r="THO363" s="120"/>
      <c r="THP363" s="120"/>
      <c r="THQ363" s="120"/>
      <c r="THR363" s="120"/>
      <c r="THS363" s="120"/>
      <c r="THT363" s="120"/>
      <c r="THU363" s="120"/>
      <c r="THV363" s="120"/>
      <c r="THW363" s="120"/>
      <c r="THX363" s="120"/>
      <c r="THY363" s="120"/>
      <c r="THZ363" s="120"/>
      <c r="TIA363" s="120"/>
      <c r="TIB363" s="120"/>
      <c r="TIC363" s="120"/>
      <c r="TID363" s="120"/>
      <c r="TIE363" s="120"/>
      <c r="TIF363" s="120"/>
      <c r="TIG363" s="120"/>
      <c r="TIH363" s="120"/>
      <c r="TII363" s="120"/>
      <c r="TIJ363" s="120"/>
      <c r="TIK363" s="120"/>
      <c r="TIL363" s="120"/>
      <c r="TIM363" s="120"/>
      <c r="TIN363" s="120"/>
      <c r="TIO363" s="120"/>
      <c r="TIP363" s="120"/>
      <c r="TIQ363" s="120"/>
      <c r="TIR363" s="120"/>
      <c r="TIS363" s="120"/>
      <c r="TIT363" s="120"/>
      <c r="TIU363" s="120"/>
      <c r="TIV363" s="120"/>
      <c r="TIW363" s="120"/>
      <c r="TIX363" s="120"/>
      <c r="TIY363" s="120"/>
      <c r="TIZ363" s="120"/>
      <c r="TJA363" s="120"/>
      <c r="TJB363" s="120"/>
      <c r="TJC363" s="120"/>
      <c r="TJD363" s="120"/>
      <c r="TJE363" s="120"/>
      <c r="TJF363" s="120"/>
      <c r="TJG363" s="120"/>
      <c r="TJH363" s="120"/>
      <c r="TJI363" s="120"/>
      <c r="TJJ363" s="120"/>
      <c r="TJK363" s="120"/>
      <c r="TJL363" s="120"/>
      <c r="TJM363" s="120"/>
      <c r="TJN363" s="120"/>
      <c r="TJO363" s="120"/>
      <c r="TJP363" s="120"/>
      <c r="TJQ363" s="120"/>
      <c r="TJR363" s="120"/>
      <c r="TJS363" s="120"/>
      <c r="TJT363" s="120"/>
      <c r="TJU363" s="120"/>
      <c r="TJV363" s="120"/>
      <c r="TJW363" s="120"/>
      <c r="TJX363" s="120"/>
      <c r="TJY363" s="120"/>
      <c r="TJZ363" s="120"/>
      <c r="TKA363" s="120"/>
      <c r="TKB363" s="120"/>
      <c r="TKC363" s="120"/>
      <c r="TKD363" s="120"/>
      <c r="TKE363" s="120"/>
      <c r="TKF363" s="120"/>
      <c r="TKG363" s="120"/>
      <c r="TKH363" s="120"/>
      <c r="TKI363" s="120"/>
      <c r="TKJ363" s="120"/>
      <c r="TKK363" s="120"/>
      <c r="TKL363" s="120"/>
      <c r="TKM363" s="120"/>
      <c r="TKN363" s="120"/>
      <c r="TKO363" s="120"/>
      <c r="TKP363" s="120"/>
      <c r="TKQ363" s="120"/>
      <c r="TKR363" s="120"/>
      <c r="TKS363" s="120"/>
      <c r="TKT363" s="120"/>
      <c r="TKU363" s="120"/>
      <c r="TKV363" s="120"/>
      <c r="TKW363" s="120"/>
      <c r="TKX363" s="120"/>
      <c r="TKY363" s="120"/>
      <c r="TKZ363" s="120"/>
      <c r="TLA363" s="120"/>
      <c r="TLB363" s="120"/>
      <c r="TLC363" s="120"/>
      <c r="TLD363" s="120"/>
      <c r="TLE363" s="120"/>
      <c r="TLF363" s="120"/>
      <c r="TLG363" s="120"/>
      <c r="TLH363" s="120"/>
      <c r="TLI363" s="120"/>
      <c r="TLJ363" s="120"/>
      <c r="TLK363" s="120"/>
      <c r="TLL363" s="120"/>
      <c r="TLM363" s="120"/>
      <c r="TLN363" s="120"/>
      <c r="TLO363" s="120"/>
      <c r="TLP363" s="120"/>
      <c r="TLQ363" s="120"/>
      <c r="TLR363" s="120"/>
      <c r="TLS363" s="120"/>
      <c r="TLT363" s="120"/>
      <c r="TLU363" s="120"/>
      <c r="TLV363" s="120"/>
      <c r="TLW363" s="120"/>
      <c r="TLX363" s="120"/>
      <c r="TLY363" s="120"/>
      <c r="TLZ363" s="120"/>
      <c r="TMA363" s="120"/>
      <c r="TMB363" s="120"/>
      <c r="TMC363" s="120"/>
      <c r="TMD363" s="120"/>
      <c r="TME363" s="120"/>
      <c r="TMF363" s="120"/>
      <c r="TMG363" s="120"/>
      <c r="TMH363" s="120"/>
      <c r="TMI363" s="120"/>
      <c r="TMJ363" s="120"/>
      <c r="TMK363" s="120"/>
      <c r="TML363" s="120"/>
      <c r="TMM363" s="120"/>
      <c r="TMN363" s="120"/>
      <c r="TMO363" s="120"/>
      <c r="TMP363" s="120"/>
      <c r="TMQ363" s="120"/>
      <c r="TMR363" s="120"/>
      <c r="TMS363" s="120"/>
      <c r="TMT363" s="120"/>
      <c r="TMU363" s="120"/>
      <c r="TMV363" s="120"/>
      <c r="TMW363" s="120"/>
      <c r="TMX363" s="120"/>
      <c r="TMY363" s="120"/>
      <c r="TMZ363" s="120"/>
      <c r="TNA363" s="120"/>
      <c r="TNB363" s="120"/>
      <c r="TNC363" s="120"/>
      <c r="TND363" s="120"/>
      <c r="TNE363" s="120"/>
      <c r="TNF363" s="120"/>
      <c r="TNG363" s="120"/>
      <c r="TNH363" s="120"/>
      <c r="TNI363" s="120"/>
      <c r="TNJ363" s="120"/>
      <c r="TNK363" s="120"/>
      <c r="TNL363" s="120"/>
      <c r="TNM363" s="120"/>
      <c r="TNN363" s="120"/>
      <c r="TNO363" s="120"/>
      <c r="TNP363" s="120"/>
      <c r="TNQ363" s="120"/>
      <c r="TNR363" s="120"/>
      <c r="TNS363" s="120"/>
      <c r="TNT363" s="120"/>
      <c r="TNU363" s="120"/>
      <c r="TNV363" s="120"/>
      <c r="TNW363" s="120"/>
      <c r="TNX363" s="120"/>
      <c r="TNY363" s="120"/>
      <c r="TNZ363" s="120"/>
      <c r="TOA363" s="120"/>
      <c r="TOB363" s="120"/>
      <c r="TOC363" s="120"/>
      <c r="TOD363" s="120"/>
      <c r="TOE363" s="120"/>
      <c r="TOF363" s="120"/>
      <c r="TOG363" s="120"/>
      <c r="TOH363" s="120"/>
      <c r="TOI363" s="120"/>
      <c r="TOJ363" s="120"/>
      <c r="TOK363" s="120"/>
      <c r="TOL363" s="120"/>
      <c r="TOM363" s="120"/>
      <c r="TON363" s="120"/>
      <c r="TOO363" s="120"/>
      <c r="TOP363" s="120"/>
      <c r="TOQ363" s="120"/>
      <c r="TOR363" s="120"/>
      <c r="TOS363" s="120"/>
      <c r="TOT363" s="120"/>
      <c r="TOU363" s="120"/>
      <c r="TOV363" s="120"/>
      <c r="TOW363" s="120"/>
      <c r="TOX363" s="120"/>
      <c r="TOY363" s="120"/>
      <c r="TOZ363" s="120"/>
      <c r="TPA363" s="120"/>
      <c r="TPB363" s="120"/>
      <c r="TPC363" s="120"/>
      <c r="TPD363" s="120"/>
      <c r="TPE363" s="120"/>
      <c r="TPF363" s="120"/>
      <c r="TPG363" s="120"/>
      <c r="TPH363" s="120"/>
      <c r="TPI363" s="120"/>
      <c r="TPJ363" s="120"/>
      <c r="TPK363" s="120"/>
      <c r="TPL363" s="120"/>
      <c r="TPM363" s="120"/>
      <c r="TPN363" s="120"/>
      <c r="TPO363" s="120"/>
      <c r="TPP363" s="120"/>
      <c r="TPQ363" s="120"/>
      <c r="TPR363" s="120"/>
      <c r="TPS363" s="120"/>
      <c r="TPT363" s="120"/>
      <c r="TPU363" s="120"/>
      <c r="TPV363" s="120"/>
      <c r="TPW363" s="120"/>
      <c r="TPX363" s="120"/>
      <c r="TPY363" s="120"/>
      <c r="TPZ363" s="120"/>
      <c r="TQA363" s="120"/>
      <c r="TQB363" s="120"/>
      <c r="TQC363" s="120"/>
      <c r="TQD363" s="120"/>
      <c r="TQE363" s="120"/>
      <c r="TQF363" s="120"/>
      <c r="TQG363" s="120"/>
      <c r="TQH363" s="120"/>
      <c r="TQI363" s="120"/>
      <c r="TQJ363" s="120"/>
      <c r="TQK363" s="120"/>
      <c r="TQL363" s="120"/>
      <c r="TQM363" s="120"/>
      <c r="TQN363" s="120"/>
      <c r="TQO363" s="120"/>
      <c r="TQP363" s="120"/>
      <c r="TQQ363" s="120"/>
      <c r="TQR363" s="120"/>
      <c r="TQS363" s="120"/>
      <c r="TQT363" s="120"/>
      <c r="TQU363" s="120"/>
      <c r="TQV363" s="120"/>
      <c r="TQW363" s="120"/>
      <c r="TQX363" s="120"/>
      <c r="TQY363" s="120"/>
      <c r="TQZ363" s="120"/>
      <c r="TRA363" s="120"/>
      <c r="TRB363" s="120"/>
      <c r="TRC363" s="120"/>
      <c r="TRD363" s="120"/>
      <c r="TRE363" s="120"/>
      <c r="TRF363" s="120"/>
      <c r="TRG363" s="120"/>
      <c r="TRH363" s="120"/>
      <c r="TRI363" s="120"/>
      <c r="TRJ363" s="120"/>
      <c r="TRK363" s="120"/>
      <c r="TRL363" s="120"/>
      <c r="TRM363" s="120"/>
      <c r="TRN363" s="120"/>
      <c r="TRO363" s="120"/>
      <c r="TRP363" s="120"/>
      <c r="TRQ363" s="120"/>
      <c r="TRR363" s="120"/>
      <c r="TRS363" s="120"/>
      <c r="TRT363" s="120"/>
      <c r="TRU363" s="120"/>
      <c r="TRV363" s="120"/>
      <c r="TRW363" s="120"/>
      <c r="TRX363" s="120"/>
      <c r="TRY363" s="120"/>
      <c r="TRZ363" s="120"/>
      <c r="TSA363" s="120"/>
      <c r="TSB363" s="120"/>
      <c r="TSC363" s="120"/>
      <c r="TSD363" s="120"/>
      <c r="TSE363" s="120"/>
      <c r="TSF363" s="120"/>
      <c r="TSG363" s="120"/>
      <c r="TSH363" s="120"/>
      <c r="TSI363" s="120"/>
      <c r="TSJ363" s="120"/>
      <c r="TSK363" s="120"/>
      <c r="TSL363" s="120"/>
      <c r="TSM363" s="120"/>
      <c r="TSN363" s="120"/>
      <c r="TSO363" s="120"/>
      <c r="TSP363" s="120"/>
      <c r="TSQ363" s="120"/>
      <c r="TSR363" s="120"/>
      <c r="TSS363" s="120"/>
      <c r="TST363" s="120"/>
      <c r="TSU363" s="120"/>
      <c r="TSV363" s="120"/>
      <c r="TSW363" s="120"/>
      <c r="TSX363" s="120"/>
      <c r="TSY363" s="120"/>
      <c r="TSZ363" s="120"/>
      <c r="TTA363" s="120"/>
      <c r="TTB363" s="120"/>
      <c r="TTC363" s="120"/>
      <c r="TTD363" s="120"/>
      <c r="TTE363" s="120"/>
      <c r="TTF363" s="120"/>
      <c r="TTG363" s="120"/>
      <c r="TTH363" s="120"/>
      <c r="TTI363" s="120"/>
      <c r="TTJ363" s="120"/>
      <c r="TTK363" s="120"/>
      <c r="TTL363" s="120"/>
      <c r="TTM363" s="120"/>
      <c r="TTN363" s="120"/>
      <c r="TTO363" s="120"/>
      <c r="TTP363" s="120"/>
      <c r="TTQ363" s="120"/>
      <c r="TTR363" s="120"/>
      <c r="TTS363" s="120"/>
      <c r="TTT363" s="120"/>
      <c r="TTU363" s="120"/>
      <c r="TTV363" s="120"/>
      <c r="TTW363" s="120"/>
      <c r="TTX363" s="120"/>
      <c r="TTY363" s="120"/>
      <c r="TTZ363" s="120"/>
      <c r="TUA363" s="120"/>
      <c r="TUB363" s="120"/>
      <c r="TUC363" s="120"/>
      <c r="TUD363" s="120"/>
      <c r="TUE363" s="120"/>
      <c r="TUF363" s="120"/>
      <c r="TUG363" s="120"/>
      <c r="TUH363" s="120"/>
      <c r="TUI363" s="120"/>
      <c r="TUJ363" s="120"/>
      <c r="TUK363" s="120"/>
      <c r="TUL363" s="120"/>
      <c r="TUM363" s="120"/>
      <c r="TUN363" s="120"/>
      <c r="TUO363" s="120"/>
      <c r="TUP363" s="120"/>
      <c r="TUQ363" s="120"/>
      <c r="TUR363" s="120"/>
      <c r="TUS363" s="120"/>
      <c r="TUT363" s="120"/>
      <c r="TUU363" s="120"/>
      <c r="TUV363" s="120"/>
      <c r="TUW363" s="120"/>
      <c r="TUX363" s="120"/>
      <c r="TUY363" s="120"/>
      <c r="TUZ363" s="120"/>
      <c r="TVA363" s="120"/>
      <c r="TVB363" s="120"/>
      <c r="TVC363" s="120"/>
      <c r="TVD363" s="120"/>
      <c r="TVE363" s="120"/>
      <c r="TVF363" s="120"/>
      <c r="TVG363" s="120"/>
      <c r="TVH363" s="120"/>
      <c r="TVI363" s="120"/>
      <c r="TVJ363" s="120"/>
      <c r="TVK363" s="120"/>
      <c r="TVL363" s="120"/>
      <c r="TVM363" s="120"/>
      <c r="TVN363" s="120"/>
      <c r="TVO363" s="120"/>
      <c r="TVP363" s="120"/>
      <c r="TVQ363" s="120"/>
      <c r="TVR363" s="120"/>
      <c r="TVS363" s="120"/>
      <c r="TVT363" s="120"/>
      <c r="TVU363" s="120"/>
      <c r="TVV363" s="120"/>
      <c r="TVW363" s="120"/>
      <c r="TVX363" s="120"/>
      <c r="TVY363" s="120"/>
      <c r="TVZ363" s="120"/>
      <c r="TWA363" s="120"/>
      <c r="TWB363" s="120"/>
      <c r="TWC363" s="120"/>
      <c r="TWD363" s="120"/>
      <c r="TWE363" s="120"/>
      <c r="TWF363" s="120"/>
      <c r="TWG363" s="120"/>
      <c r="TWH363" s="120"/>
      <c r="TWI363" s="120"/>
      <c r="TWJ363" s="120"/>
      <c r="TWK363" s="120"/>
      <c r="TWL363" s="120"/>
      <c r="TWM363" s="120"/>
      <c r="TWN363" s="120"/>
      <c r="TWO363" s="120"/>
      <c r="TWP363" s="120"/>
      <c r="TWQ363" s="120"/>
      <c r="TWR363" s="120"/>
      <c r="TWS363" s="120"/>
      <c r="TWT363" s="120"/>
      <c r="TWU363" s="120"/>
      <c r="TWV363" s="120"/>
      <c r="TWW363" s="120"/>
      <c r="TWX363" s="120"/>
      <c r="TWY363" s="120"/>
      <c r="TWZ363" s="120"/>
      <c r="TXA363" s="120"/>
      <c r="TXB363" s="120"/>
      <c r="TXC363" s="120"/>
      <c r="TXD363" s="120"/>
      <c r="TXE363" s="120"/>
      <c r="TXF363" s="120"/>
      <c r="TXG363" s="120"/>
      <c r="TXH363" s="120"/>
      <c r="TXI363" s="120"/>
      <c r="TXJ363" s="120"/>
      <c r="TXK363" s="120"/>
      <c r="TXL363" s="120"/>
      <c r="TXM363" s="120"/>
      <c r="TXN363" s="120"/>
      <c r="TXO363" s="120"/>
      <c r="TXP363" s="120"/>
      <c r="TXQ363" s="120"/>
      <c r="TXR363" s="120"/>
      <c r="TXS363" s="120"/>
      <c r="TXT363" s="120"/>
      <c r="TXU363" s="120"/>
      <c r="TXV363" s="120"/>
      <c r="TXW363" s="120"/>
      <c r="TXX363" s="120"/>
      <c r="TXY363" s="120"/>
      <c r="TXZ363" s="120"/>
      <c r="TYA363" s="120"/>
      <c r="TYB363" s="120"/>
      <c r="TYC363" s="120"/>
      <c r="TYD363" s="120"/>
      <c r="TYE363" s="120"/>
      <c r="TYF363" s="120"/>
      <c r="TYG363" s="120"/>
      <c r="TYH363" s="120"/>
      <c r="TYI363" s="120"/>
      <c r="TYJ363" s="120"/>
      <c r="TYK363" s="120"/>
      <c r="TYL363" s="120"/>
      <c r="TYM363" s="120"/>
      <c r="TYN363" s="120"/>
      <c r="TYO363" s="120"/>
      <c r="TYP363" s="120"/>
      <c r="TYQ363" s="120"/>
      <c r="TYR363" s="120"/>
      <c r="TYS363" s="120"/>
      <c r="TYT363" s="120"/>
      <c r="TYU363" s="120"/>
      <c r="TYV363" s="120"/>
      <c r="TYW363" s="120"/>
      <c r="TYX363" s="120"/>
      <c r="TYY363" s="120"/>
      <c r="TYZ363" s="120"/>
      <c r="TZA363" s="120"/>
      <c r="TZB363" s="120"/>
      <c r="TZC363" s="120"/>
      <c r="TZD363" s="120"/>
      <c r="TZE363" s="120"/>
      <c r="TZF363" s="120"/>
      <c r="TZG363" s="120"/>
      <c r="TZH363" s="120"/>
      <c r="TZI363" s="120"/>
      <c r="TZJ363" s="120"/>
      <c r="TZK363" s="120"/>
      <c r="TZL363" s="120"/>
      <c r="TZM363" s="120"/>
      <c r="TZN363" s="120"/>
      <c r="TZO363" s="120"/>
      <c r="TZP363" s="120"/>
      <c r="TZQ363" s="120"/>
      <c r="TZR363" s="120"/>
      <c r="TZS363" s="120"/>
      <c r="TZT363" s="120"/>
      <c r="TZU363" s="120"/>
      <c r="TZV363" s="120"/>
      <c r="TZW363" s="120"/>
      <c r="TZX363" s="120"/>
      <c r="TZY363" s="120"/>
      <c r="TZZ363" s="120"/>
      <c r="UAA363" s="120"/>
      <c r="UAB363" s="120"/>
      <c r="UAC363" s="120"/>
      <c r="UAD363" s="120"/>
      <c r="UAE363" s="120"/>
      <c r="UAF363" s="120"/>
      <c r="UAG363" s="120"/>
      <c r="UAH363" s="120"/>
      <c r="UAI363" s="120"/>
      <c r="UAJ363" s="120"/>
      <c r="UAK363" s="120"/>
      <c r="UAL363" s="120"/>
      <c r="UAM363" s="120"/>
      <c r="UAN363" s="120"/>
      <c r="UAO363" s="120"/>
      <c r="UAP363" s="120"/>
      <c r="UAQ363" s="120"/>
      <c r="UAR363" s="120"/>
      <c r="UAS363" s="120"/>
      <c r="UAT363" s="120"/>
      <c r="UAU363" s="120"/>
      <c r="UAV363" s="120"/>
      <c r="UAW363" s="120"/>
      <c r="UAX363" s="120"/>
      <c r="UAY363" s="120"/>
      <c r="UAZ363" s="120"/>
      <c r="UBA363" s="120"/>
      <c r="UBB363" s="120"/>
      <c r="UBC363" s="120"/>
      <c r="UBD363" s="120"/>
      <c r="UBE363" s="120"/>
      <c r="UBF363" s="120"/>
      <c r="UBG363" s="120"/>
      <c r="UBH363" s="120"/>
      <c r="UBI363" s="120"/>
      <c r="UBJ363" s="120"/>
      <c r="UBK363" s="120"/>
      <c r="UBL363" s="120"/>
      <c r="UBM363" s="120"/>
      <c r="UBN363" s="120"/>
      <c r="UBO363" s="120"/>
      <c r="UBP363" s="120"/>
      <c r="UBQ363" s="120"/>
      <c r="UBR363" s="120"/>
      <c r="UBS363" s="120"/>
      <c r="UBT363" s="120"/>
      <c r="UBU363" s="120"/>
      <c r="UBV363" s="120"/>
      <c r="UBW363" s="120"/>
      <c r="UBX363" s="120"/>
      <c r="UBY363" s="120"/>
      <c r="UBZ363" s="120"/>
      <c r="UCA363" s="120"/>
      <c r="UCB363" s="120"/>
      <c r="UCC363" s="120"/>
      <c r="UCD363" s="120"/>
      <c r="UCE363" s="120"/>
      <c r="UCF363" s="120"/>
      <c r="UCG363" s="120"/>
      <c r="UCH363" s="120"/>
      <c r="UCI363" s="120"/>
      <c r="UCJ363" s="120"/>
      <c r="UCK363" s="120"/>
      <c r="UCL363" s="120"/>
      <c r="UCM363" s="120"/>
      <c r="UCN363" s="120"/>
      <c r="UCO363" s="120"/>
      <c r="UCP363" s="120"/>
      <c r="UCQ363" s="120"/>
      <c r="UCR363" s="120"/>
      <c r="UCS363" s="120"/>
      <c r="UCT363" s="120"/>
      <c r="UCU363" s="120"/>
      <c r="UCV363" s="120"/>
      <c r="UCW363" s="120"/>
      <c r="UCX363" s="120"/>
      <c r="UCY363" s="120"/>
      <c r="UCZ363" s="120"/>
      <c r="UDA363" s="120"/>
      <c r="UDB363" s="120"/>
      <c r="UDC363" s="120"/>
      <c r="UDD363" s="120"/>
      <c r="UDE363" s="120"/>
      <c r="UDF363" s="120"/>
      <c r="UDG363" s="120"/>
      <c r="UDH363" s="120"/>
      <c r="UDI363" s="120"/>
      <c r="UDJ363" s="120"/>
      <c r="UDK363" s="120"/>
      <c r="UDL363" s="120"/>
      <c r="UDM363" s="120"/>
      <c r="UDN363" s="120"/>
      <c r="UDO363" s="120"/>
      <c r="UDP363" s="120"/>
      <c r="UDQ363" s="120"/>
      <c r="UDR363" s="120"/>
      <c r="UDS363" s="120"/>
      <c r="UDT363" s="120"/>
      <c r="UDU363" s="120"/>
      <c r="UDV363" s="120"/>
      <c r="UDW363" s="120"/>
      <c r="UDX363" s="120"/>
      <c r="UDY363" s="120"/>
      <c r="UDZ363" s="120"/>
      <c r="UEA363" s="120"/>
      <c r="UEB363" s="120"/>
      <c r="UEC363" s="120"/>
      <c r="UED363" s="120"/>
      <c r="UEE363" s="120"/>
      <c r="UEF363" s="120"/>
      <c r="UEG363" s="120"/>
      <c r="UEH363" s="120"/>
      <c r="UEI363" s="120"/>
      <c r="UEJ363" s="120"/>
      <c r="UEK363" s="120"/>
      <c r="UEL363" s="120"/>
      <c r="UEM363" s="120"/>
      <c r="UEN363" s="120"/>
      <c r="UEO363" s="120"/>
      <c r="UEP363" s="120"/>
      <c r="UEQ363" s="120"/>
      <c r="UER363" s="120"/>
      <c r="UES363" s="120"/>
      <c r="UET363" s="120"/>
      <c r="UEU363" s="120"/>
      <c r="UEV363" s="120"/>
      <c r="UEW363" s="120"/>
      <c r="UEX363" s="120"/>
      <c r="UEY363" s="120"/>
      <c r="UEZ363" s="120"/>
      <c r="UFA363" s="120"/>
      <c r="UFB363" s="120"/>
      <c r="UFC363" s="120"/>
      <c r="UFD363" s="120"/>
      <c r="UFE363" s="120"/>
      <c r="UFF363" s="120"/>
      <c r="UFG363" s="120"/>
      <c r="UFH363" s="120"/>
      <c r="UFI363" s="120"/>
      <c r="UFJ363" s="120"/>
      <c r="UFK363" s="120"/>
      <c r="UFL363" s="120"/>
      <c r="UFM363" s="120"/>
      <c r="UFN363" s="120"/>
      <c r="UFO363" s="120"/>
      <c r="UFP363" s="120"/>
      <c r="UFQ363" s="120"/>
      <c r="UFR363" s="120"/>
      <c r="UFS363" s="120"/>
      <c r="UFT363" s="120"/>
      <c r="UFU363" s="120"/>
      <c r="UFV363" s="120"/>
      <c r="UFW363" s="120"/>
      <c r="UFX363" s="120"/>
      <c r="UFY363" s="120"/>
      <c r="UFZ363" s="120"/>
      <c r="UGA363" s="120"/>
      <c r="UGB363" s="120"/>
      <c r="UGC363" s="120"/>
      <c r="UGD363" s="120"/>
      <c r="UGE363" s="120"/>
      <c r="UGF363" s="120"/>
      <c r="UGG363" s="120"/>
      <c r="UGH363" s="120"/>
      <c r="UGI363" s="120"/>
      <c r="UGJ363" s="120"/>
      <c r="UGK363" s="120"/>
      <c r="UGL363" s="120"/>
      <c r="UGM363" s="120"/>
      <c r="UGN363" s="120"/>
      <c r="UGO363" s="120"/>
      <c r="UGP363" s="120"/>
      <c r="UGQ363" s="120"/>
      <c r="UGR363" s="120"/>
      <c r="UGS363" s="120"/>
      <c r="UGT363" s="120"/>
      <c r="UGU363" s="120"/>
      <c r="UGV363" s="120"/>
      <c r="UGW363" s="120"/>
      <c r="UGX363" s="120"/>
      <c r="UGY363" s="120"/>
      <c r="UGZ363" s="120"/>
      <c r="UHA363" s="120"/>
      <c r="UHB363" s="120"/>
      <c r="UHC363" s="120"/>
      <c r="UHD363" s="120"/>
      <c r="UHE363" s="120"/>
      <c r="UHF363" s="120"/>
      <c r="UHG363" s="120"/>
      <c r="UHH363" s="120"/>
      <c r="UHI363" s="120"/>
      <c r="UHJ363" s="120"/>
      <c r="UHK363" s="120"/>
      <c r="UHL363" s="120"/>
      <c r="UHM363" s="120"/>
      <c r="UHN363" s="120"/>
      <c r="UHO363" s="120"/>
      <c r="UHP363" s="120"/>
      <c r="UHQ363" s="120"/>
      <c r="UHR363" s="120"/>
      <c r="UHS363" s="120"/>
      <c r="UHT363" s="120"/>
      <c r="UHU363" s="120"/>
      <c r="UHV363" s="120"/>
      <c r="UHW363" s="120"/>
      <c r="UHX363" s="120"/>
      <c r="UHY363" s="120"/>
      <c r="UHZ363" s="120"/>
      <c r="UIA363" s="120"/>
      <c r="UIB363" s="120"/>
      <c r="UIC363" s="120"/>
      <c r="UID363" s="120"/>
      <c r="UIE363" s="120"/>
      <c r="UIF363" s="120"/>
      <c r="UIG363" s="120"/>
      <c r="UIH363" s="120"/>
      <c r="UII363" s="120"/>
      <c r="UIJ363" s="120"/>
      <c r="UIK363" s="120"/>
      <c r="UIL363" s="120"/>
      <c r="UIM363" s="120"/>
      <c r="UIN363" s="120"/>
      <c r="UIO363" s="120"/>
      <c r="UIP363" s="120"/>
      <c r="UIQ363" s="120"/>
      <c r="UIR363" s="120"/>
      <c r="UIS363" s="120"/>
      <c r="UIT363" s="120"/>
      <c r="UIU363" s="120"/>
      <c r="UIV363" s="120"/>
      <c r="UIW363" s="120"/>
      <c r="UIX363" s="120"/>
      <c r="UIY363" s="120"/>
      <c r="UIZ363" s="120"/>
      <c r="UJA363" s="120"/>
      <c r="UJB363" s="120"/>
      <c r="UJC363" s="120"/>
      <c r="UJD363" s="120"/>
      <c r="UJE363" s="120"/>
      <c r="UJF363" s="120"/>
      <c r="UJG363" s="120"/>
      <c r="UJH363" s="120"/>
      <c r="UJI363" s="120"/>
      <c r="UJJ363" s="120"/>
      <c r="UJK363" s="120"/>
      <c r="UJL363" s="120"/>
      <c r="UJM363" s="120"/>
      <c r="UJN363" s="120"/>
      <c r="UJO363" s="120"/>
      <c r="UJP363" s="120"/>
      <c r="UJQ363" s="120"/>
      <c r="UJR363" s="120"/>
      <c r="UJS363" s="120"/>
      <c r="UJT363" s="120"/>
      <c r="UJU363" s="120"/>
      <c r="UJV363" s="120"/>
      <c r="UJW363" s="120"/>
      <c r="UJX363" s="120"/>
      <c r="UJY363" s="120"/>
      <c r="UJZ363" s="120"/>
      <c r="UKA363" s="120"/>
      <c r="UKB363" s="120"/>
      <c r="UKC363" s="120"/>
      <c r="UKD363" s="120"/>
      <c r="UKE363" s="120"/>
      <c r="UKF363" s="120"/>
      <c r="UKG363" s="120"/>
      <c r="UKH363" s="120"/>
      <c r="UKI363" s="120"/>
      <c r="UKJ363" s="120"/>
      <c r="UKK363" s="120"/>
      <c r="UKL363" s="120"/>
      <c r="UKM363" s="120"/>
      <c r="UKN363" s="120"/>
      <c r="UKO363" s="120"/>
      <c r="UKP363" s="120"/>
      <c r="UKQ363" s="120"/>
      <c r="UKR363" s="120"/>
      <c r="UKS363" s="120"/>
      <c r="UKT363" s="120"/>
      <c r="UKU363" s="120"/>
      <c r="UKV363" s="120"/>
      <c r="UKW363" s="120"/>
      <c r="UKX363" s="120"/>
      <c r="UKY363" s="120"/>
      <c r="UKZ363" s="120"/>
      <c r="ULA363" s="120"/>
      <c r="ULB363" s="120"/>
      <c r="ULC363" s="120"/>
      <c r="ULD363" s="120"/>
      <c r="ULE363" s="120"/>
      <c r="ULF363" s="120"/>
      <c r="ULG363" s="120"/>
      <c r="ULH363" s="120"/>
      <c r="ULI363" s="120"/>
      <c r="ULJ363" s="120"/>
      <c r="ULK363" s="120"/>
      <c r="ULL363" s="120"/>
      <c r="ULM363" s="120"/>
      <c r="ULN363" s="120"/>
      <c r="ULO363" s="120"/>
      <c r="ULP363" s="120"/>
      <c r="ULQ363" s="120"/>
      <c r="ULR363" s="120"/>
      <c r="ULS363" s="120"/>
      <c r="ULT363" s="120"/>
      <c r="ULU363" s="120"/>
      <c r="ULV363" s="120"/>
      <c r="ULW363" s="120"/>
      <c r="ULX363" s="120"/>
      <c r="ULY363" s="120"/>
      <c r="ULZ363" s="120"/>
      <c r="UMA363" s="120"/>
      <c r="UMB363" s="120"/>
      <c r="UMC363" s="120"/>
      <c r="UMD363" s="120"/>
      <c r="UME363" s="120"/>
      <c r="UMF363" s="120"/>
      <c r="UMG363" s="120"/>
      <c r="UMH363" s="120"/>
      <c r="UMI363" s="120"/>
      <c r="UMJ363" s="120"/>
      <c r="UMK363" s="120"/>
      <c r="UML363" s="120"/>
      <c r="UMM363" s="120"/>
      <c r="UMN363" s="120"/>
      <c r="UMO363" s="120"/>
      <c r="UMP363" s="120"/>
      <c r="UMQ363" s="120"/>
      <c r="UMR363" s="120"/>
      <c r="UMS363" s="120"/>
      <c r="UMT363" s="120"/>
      <c r="UMU363" s="120"/>
      <c r="UMV363" s="120"/>
      <c r="UMW363" s="120"/>
      <c r="UMX363" s="120"/>
      <c r="UMY363" s="120"/>
      <c r="UMZ363" s="120"/>
      <c r="UNA363" s="120"/>
      <c r="UNB363" s="120"/>
      <c r="UNC363" s="120"/>
      <c r="UND363" s="120"/>
      <c r="UNE363" s="120"/>
      <c r="UNF363" s="120"/>
      <c r="UNG363" s="120"/>
      <c r="UNH363" s="120"/>
      <c r="UNI363" s="120"/>
      <c r="UNJ363" s="120"/>
      <c r="UNK363" s="120"/>
      <c r="UNL363" s="120"/>
      <c r="UNM363" s="120"/>
      <c r="UNN363" s="120"/>
      <c r="UNO363" s="120"/>
      <c r="UNP363" s="120"/>
      <c r="UNQ363" s="120"/>
      <c r="UNR363" s="120"/>
      <c r="UNS363" s="120"/>
      <c r="UNT363" s="120"/>
      <c r="UNU363" s="120"/>
      <c r="UNV363" s="120"/>
      <c r="UNW363" s="120"/>
      <c r="UNX363" s="120"/>
      <c r="UNY363" s="120"/>
      <c r="UNZ363" s="120"/>
      <c r="UOA363" s="120"/>
      <c r="UOB363" s="120"/>
      <c r="UOC363" s="120"/>
      <c r="UOD363" s="120"/>
      <c r="UOE363" s="120"/>
      <c r="UOF363" s="120"/>
      <c r="UOG363" s="120"/>
      <c r="UOH363" s="120"/>
      <c r="UOI363" s="120"/>
      <c r="UOJ363" s="120"/>
      <c r="UOK363" s="120"/>
      <c r="UOL363" s="120"/>
      <c r="UOM363" s="120"/>
      <c r="UON363" s="120"/>
      <c r="UOO363" s="120"/>
      <c r="UOP363" s="120"/>
      <c r="UOQ363" s="120"/>
      <c r="UOR363" s="120"/>
      <c r="UOS363" s="120"/>
      <c r="UOT363" s="120"/>
      <c r="UOU363" s="120"/>
      <c r="UOV363" s="120"/>
      <c r="UOW363" s="120"/>
      <c r="UOX363" s="120"/>
      <c r="UOY363" s="120"/>
      <c r="UOZ363" s="120"/>
      <c r="UPA363" s="120"/>
      <c r="UPB363" s="120"/>
      <c r="UPC363" s="120"/>
      <c r="UPD363" s="120"/>
      <c r="UPE363" s="120"/>
      <c r="UPF363" s="120"/>
      <c r="UPG363" s="120"/>
      <c r="UPH363" s="120"/>
      <c r="UPI363" s="120"/>
      <c r="UPJ363" s="120"/>
      <c r="UPK363" s="120"/>
      <c r="UPL363" s="120"/>
      <c r="UPM363" s="120"/>
      <c r="UPN363" s="120"/>
      <c r="UPO363" s="120"/>
      <c r="UPP363" s="120"/>
      <c r="UPQ363" s="120"/>
      <c r="UPR363" s="120"/>
      <c r="UPS363" s="120"/>
      <c r="UPT363" s="120"/>
      <c r="UPU363" s="120"/>
      <c r="UPV363" s="120"/>
      <c r="UPW363" s="120"/>
      <c r="UPX363" s="120"/>
      <c r="UPY363" s="120"/>
      <c r="UPZ363" s="120"/>
      <c r="UQA363" s="120"/>
      <c r="UQB363" s="120"/>
      <c r="UQC363" s="120"/>
      <c r="UQD363" s="120"/>
      <c r="UQE363" s="120"/>
      <c r="UQF363" s="120"/>
      <c r="UQG363" s="120"/>
      <c r="UQH363" s="120"/>
      <c r="UQI363" s="120"/>
      <c r="UQJ363" s="120"/>
      <c r="UQK363" s="120"/>
      <c r="UQL363" s="120"/>
      <c r="UQM363" s="120"/>
      <c r="UQN363" s="120"/>
      <c r="UQO363" s="120"/>
      <c r="UQP363" s="120"/>
      <c r="UQQ363" s="120"/>
      <c r="UQR363" s="120"/>
      <c r="UQS363" s="120"/>
      <c r="UQT363" s="120"/>
      <c r="UQU363" s="120"/>
      <c r="UQV363" s="120"/>
      <c r="UQW363" s="120"/>
      <c r="UQX363" s="120"/>
      <c r="UQY363" s="120"/>
      <c r="UQZ363" s="120"/>
      <c r="URA363" s="120"/>
      <c r="URB363" s="120"/>
      <c r="URC363" s="120"/>
      <c r="URD363" s="120"/>
      <c r="URE363" s="120"/>
      <c r="URF363" s="120"/>
      <c r="URG363" s="120"/>
      <c r="URH363" s="120"/>
      <c r="URI363" s="120"/>
      <c r="URJ363" s="120"/>
      <c r="URK363" s="120"/>
      <c r="URL363" s="120"/>
      <c r="URM363" s="120"/>
      <c r="URN363" s="120"/>
      <c r="URO363" s="120"/>
      <c r="URP363" s="120"/>
      <c r="URQ363" s="120"/>
      <c r="URR363" s="120"/>
      <c r="URS363" s="120"/>
      <c r="URT363" s="120"/>
      <c r="URU363" s="120"/>
      <c r="URV363" s="120"/>
      <c r="URW363" s="120"/>
      <c r="URX363" s="120"/>
      <c r="URY363" s="120"/>
      <c r="URZ363" s="120"/>
      <c r="USA363" s="120"/>
      <c r="USB363" s="120"/>
      <c r="USC363" s="120"/>
      <c r="USD363" s="120"/>
      <c r="USE363" s="120"/>
      <c r="USF363" s="120"/>
      <c r="USG363" s="120"/>
      <c r="USH363" s="120"/>
      <c r="USI363" s="120"/>
      <c r="USJ363" s="120"/>
      <c r="USK363" s="120"/>
      <c r="USL363" s="120"/>
      <c r="USM363" s="120"/>
      <c r="USN363" s="120"/>
      <c r="USO363" s="120"/>
      <c r="USP363" s="120"/>
      <c r="USQ363" s="120"/>
      <c r="USR363" s="120"/>
      <c r="USS363" s="120"/>
      <c r="UST363" s="120"/>
      <c r="USU363" s="120"/>
      <c r="USV363" s="120"/>
      <c r="USW363" s="120"/>
      <c r="USX363" s="120"/>
      <c r="USY363" s="120"/>
      <c r="USZ363" s="120"/>
      <c r="UTA363" s="120"/>
      <c r="UTB363" s="120"/>
      <c r="UTC363" s="120"/>
      <c r="UTD363" s="120"/>
      <c r="UTE363" s="120"/>
      <c r="UTF363" s="120"/>
      <c r="UTG363" s="120"/>
      <c r="UTH363" s="120"/>
      <c r="UTI363" s="120"/>
      <c r="UTJ363" s="120"/>
      <c r="UTK363" s="120"/>
      <c r="UTL363" s="120"/>
      <c r="UTM363" s="120"/>
      <c r="UTN363" s="120"/>
      <c r="UTO363" s="120"/>
      <c r="UTP363" s="120"/>
      <c r="UTQ363" s="120"/>
      <c r="UTR363" s="120"/>
      <c r="UTS363" s="120"/>
      <c r="UTT363" s="120"/>
      <c r="UTU363" s="120"/>
      <c r="UTV363" s="120"/>
      <c r="UTW363" s="120"/>
      <c r="UTX363" s="120"/>
      <c r="UTY363" s="120"/>
      <c r="UTZ363" s="120"/>
      <c r="UUA363" s="120"/>
      <c r="UUB363" s="120"/>
      <c r="UUC363" s="120"/>
      <c r="UUD363" s="120"/>
      <c r="UUE363" s="120"/>
      <c r="UUF363" s="120"/>
      <c r="UUG363" s="120"/>
      <c r="UUH363" s="120"/>
      <c r="UUI363" s="120"/>
      <c r="UUJ363" s="120"/>
      <c r="UUK363" s="120"/>
      <c r="UUL363" s="120"/>
      <c r="UUM363" s="120"/>
      <c r="UUN363" s="120"/>
      <c r="UUO363" s="120"/>
      <c r="UUP363" s="120"/>
      <c r="UUQ363" s="120"/>
      <c r="UUR363" s="120"/>
      <c r="UUS363" s="120"/>
      <c r="UUT363" s="120"/>
      <c r="UUU363" s="120"/>
      <c r="UUV363" s="120"/>
      <c r="UUW363" s="120"/>
      <c r="UUX363" s="120"/>
      <c r="UUY363" s="120"/>
      <c r="UUZ363" s="120"/>
      <c r="UVA363" s="120"/>
      <c r="UVB363" s="120"/>
      <c r="UVC363" s="120"/>
      <c r="UVD363" s="120"/>
      <c r="UVE363" s="120"/>
      <c r="UVF363" s="120"/>
      <c r="UVG363" s="120"/>
      <c r="UVH363" s="120"/>
      <c r="UVI363" s="120"/>
      <c r="UVJ363" s="120"/>
      <c r="UVK363" s="120"/>
      <c r="UVL363" s="120"/>
      <c r="UVM363" s="120"/>
      <c r="UVN363" s="120"/>
      <c r="UVO363" s="120"/>
      <c r="UVP363" s="120"/>
      <c r="UVQ363" s="120"/>
      <c r="UVR363" s="120"/>
      <c r="UVS363" s="120"/>
      <c r="UVT363" s="120"/>
      <c r="UVU363" s="120"/>
      <c r="UVV363" s="120"/>
      <c r="UVW363" s="120"/>
      <c r="UVX363" s="120"/>
      <c r="UVY363" s="120"/>
      <c r="UVZ363" s="120"/>
      <c r="UWA363" s="120"/>
      <c r="UWB363" s="120"/>
      <c r="UWC363" s="120"/>
      <c r="UWD363" s="120"/>
      <c r="UWE363" s="120"/>
      <c r="UWF363" s="120"/>
      <c r="UWG363" s="120"/>
      <c r="UWH363" s="120"/>
      <c r="UWI363" s="120"/>
      <c r="UWJ363" s="120"/>
      <c r="UWK363" s="120"/>
      <c r="UWL363" s="120"/>
      <c r="UWM363" s="120"/>
      <c r="UWN363" s="120"/>
      <c r="UWO363" s="120"/>
      <c r="UWP363" s="120"/>
      <c r="UWQ363" s="120"/>
      <c r="UWR363" s="120"/>
      <c r="UWS363" s="120"/>
      <c r="UWT363" s="120"/>
      <c r="UWU363" s="120"/>
      <c r="UWV363" s="120"/>
      <c r="UWW363" s="120"/>
      <c r="UWX363" s="120"/>
      <c r="UWY363" s="120"/>
      <c r="UWZ363" s="120"/>
      <c r="UXA363" s="120"/>
      <c r="UXB363" s="120"/>
      <c r="UXC363" s="120"/>
      <c r="UXD363" s="120"/>
      <c r="UXE363" s="120"/>
      <c r="UXF363" s="120"/>
      <c r="UXG363" s="120"/>
      <c r="UXH363" s="120"/>
      <c r="UXI363" s="120"/>
      <c r="UXJ363" s="120"/>
      <c r="UXK363" s="120"/>
      <c r="UXL363" s="120"/>
      <c r="UXM363" s="120"/>
      <c r="UXN363" s="120"/>
      <c r="UXO363" s="120"/>
      <c r="UXP363" s="120"/>
      <c r="UXQ363" s="120"/>
      <c r="UXR363" s="120"/>
      <c r="UXS363" s="120"/>
      <c r="UXT363" s="120"/>
      <c r="UXU363" s="120"/>
      <c r="UXV363" s="120"/>
      <c r="UXW363" s="120"/>
      <c r="UXX363" s="120"/>
      <c r="UXY363" s="120"/>
      <c r="UXZ363" s="120"/>
      <c r="UYA363" s="120"/>
      <c r="UYB363" s="120"/>
      <c r="UYC363" s="120"/>
      <c r="UYD363" s="120"/>
      <c r="UYE363" s="120"/>
      <c r="UYF363" s="120"/>
      <c r="UYG363" s="120"/>
      <c r="UYH363" s="120"/>
      <c r="UYI363" s="120"/>
      <c r="UYJ363" s="120"/>
      <c r="UYK363" s="120"/>
      <c r="UYL363" s="120"/>
      <c r="UYM363" s="120"/>
      <c r="UYN363" s="120"/>
      <c r="UYO363" s="120"/>
      <c r="UYP363" s="120"/>
      <c r="UYQ363" s="120"/>
      <c r="UYR363" s="120"/>
      <c r="UYS363" s="120"/>
      <c r="UYT363" s="120"/>
      <c r="UYU363" s="120"/>
      <c r="UYV363" s="120"/>
      <c r="UYW363" s="120"/>
      <c r="UYX363" s="120"/>
      <c r="UYY363" s="120"/>
      <c r="UYZ363" s="120"/>
      <c r="UZA363" s="120"/>
      <c r="UZB363" s="120"/>
      <c r="UZC363" s="120"/>
      <c r="UZD363" s="120"/>
      <c r="UZE363" s="120"/>
      <c r="UZF363" s="120"/>
      <c r="UZG363" s="120"/>
      <c r="UZH363" s="120"/>
      <c r="UZI363" s="120"/>
      <c r="UZJ363" s="120"/>
      <c r="UZK363" s="120"/>
      <c r="UZL363" s="120"/>
      <c r="UZM363" s="120"/>
      <c r="UZN363" s="120"/>
      <c r="UZO363" s="120"/>
      <c r="UZP363" s="120"/>
      <c r="UZQ363" s="120"/>
      <c r="UZR363" s="120"/>
      <c r="UZS363" s="120"/>
      <c r="UZT363" s="120"/>
      <c r="UZU363" s="120"/>
      <c r="UZV363" s="120"/>
      <c r="UZW363" s="120"/>
      <c r="UZX363" s="120"/>
      <c r="UZY363" s="120"/>
      <c r="UZZ363" s="120"/>
      <c r="VAA363" s="120"/>
      <c r="VAB363" s="120"/>
      <c r="VAC363" s="120"/>
      <c r="VAD363" s="120"/>
      <c r="VAE363" s="120"/>
      <c r="VAF363" s="120"/>
      <c r="VAG363" s="120"/>
      <c r="VAH363" s="120"/>
      <c r="VAI363" s="120"/>
      <c r="VAJ363" s="120"/>
      <c r="VAK363" s="120"/>
      <c r="VAL363" s="120"/>
      <c r="VAM363" s="120"/>
      <c r="VAN363" s="120"/>
      <c r="VAO363" s="120"/>
      <c r="VAP363" s="120"/>
      <c r="VAQ363" s="120"/>
      <c r="VAR363" s="120"/>
      <c r="VAS363" s="120"/>
      <c r="VAT363" s="120"/>
      <c r="VAU363" s="120"/>
      <c r="VAV363" s="120"/>
      <c r="VAW363" s="120"/>
      <c r="VAX363" s="120"/>
      <c r="VAY363" s="120"/>
      <c r="VAZ363" s="120"/>
      <c r="VBA363" s="120"/>
      <c r="VBB363" s="120"/>
      <c r="VBC363" s="120"/>
      <c r="VBD363" s="120"/>
      <c r="VBE363" s="120"/>
      <c r="VBF363" s="120"/>
      <c r="VBG363" s="120"/>
      <c r="VBH363" s="120"/>
      <c r="VBI363" s="120"/>
      <c r="VBJ363" s="120"/>
      <c r="VBK363" s="120"/>
      <c r="VBL363" s="120"/>
      <c r="VBM363" s="120"/>
      <c r="VBN363" s="120"/>
      <c r="VBO363" s="120"/>
      <c r="VBP363" s="120"/>
      <c r="VBQ363" s="120"/>
      <c r="VBR363" s="120"/>
      <c r="VBS363" s="120"/>
      <c r="VBT363" s="120"/>
      <c r="VBU363" s="120"/>
      <c r="VBV363" s="120"/>
      <c r="VBW363" s="120"/>
      <c r="VBX363" s="120"/>
      <c r="VBY363" s="120"/>
      <c r="VBZ363" s="120"/>
      <c r="VCA363" s="120"/>
      <c r="VCB363" s="120"/>
      <c r="VCC363" s="120"/>
      <c r="VCD363" s="120"/>
      <c r="VCE363" s="120"/>
      <c r="VCF363" s="120"/>
      <c r="VCG363" s="120"/>
      <c r="VCH363" s="120"/>
      <c r="VCI363" s="120"/>
      <c r="VCJ363" s="120"/>
      <c r="VCK363" s="120"/>
      <c r="VCL363" s="120"/>
      <c r="VCM363" s="120"/>
      <c r="VCN363" s="120"/>
      <c r="VCO363" s="120"/>
      <c r="VCP363" s="120"/>
      <c r="VCQ363" s="120"/>
      <c r="VCR363" s="120"/>
      <c r="VCS363" s="120"/>
      <c r="VCT363" s="120"/>
      <c r="VCU363" s="120"/>
      <c r="VCV363" s="120"/>
      <c r="VCW363" s="120"/>
      <c r="VCX363" s="120"/>
      <c r="VCY363" s="120"/>
      <c r="VCZ363" s="120"/>
      <c r="VDA363" s="120"/>
      <c r="VDB363" s="120"/>
      <c r="VDC363" s="120"/>
      <c r="VDD363" s="120"/>
      <c r="VDE363" s="120"/>
      <c r="VDF363" s="120"/>
      <c r="VDG363" s="120"/>
      <c r="VDH363" s="120"/>
      <c r="VDI363" s="120"/>
      <c r="VDJ363" s="120"/>
      <c r="VDK363" s="120"/>
      <c r="VDL363" s="120"/>
      <c r="VDM363" s="120"/>
      <c r="VDN363" s="120"/>
      <c r="VDO363" s="120"/>
      <c r="VDP363" s="120"/>
      <c r="VDQ363" s="120"/>
      <c r="VDR363" s="120"/>
      <c r="VDS363" s="120"/>
      <c r="VDT363" s="120"/>
      <c r="VDU363" s="120"/>
      <c r="VDV363" s="120"/>
      <c r="VDW363" s="120"/>
      <c r="VDX363" s="120"/>
      <c r="VDY363" s="120"/>
      <c r="VDZ363" s="120"/>
      <c r="VEA363" s="120"/>
      <c r="VEB363" s="120"/>
      <c r="VEC363" s="120"/>
      <c r="VED363" s="120"/>
      <c r="VEE363" s="120"/>
      <c r="VEF363" s="120"/>
      <c r="VEG363" s="120"/>
      <c r="VEH363" s="120"/>
      <c r="VEI363" s="120"/>
      <c r="VEJ363" s="120"/>
      <c r="VEK363" s="120"/>
      <c r="VEL363" s="120"/>
      <c r="VEM363" s="120"/>
      <c r="VEN363" s="120"/>
      <c r="VEO363" s="120"/>
      <c r="VEP363" s="120"/>
      <c r="VEQ363" s="120"/>
      <c r="VER363" s="120"/>
      <c r="VES363" s="120"/>
      <c r="VET363" s="120"/>
      <c r="VEU363" s="120"/>
      <c r="VEV363" s="120"/>
      <c r="VEW363" s="120"/>
      <c r="VEX363" s="120"/>
      <c r="VEY363" s="120"/>
      <c r="VEZ363" s="120"/>
      <c r="VFA363" s="120"/>
      <c r="VFB363" s="120"/>
      <c r="VFC363" s="120"/>
      <c r="VFD363" s="120"/>
      <c r="VFE363" s="120"/>
      <c r="VFF363" s="120"/>
      <c r="VFG363" s="120"/>
      <c r="VFH363" s="120"/>
      <c r="VFI363" s="120"/>
      <c r="VFJ363" s="120"/>
      <c r="VFK363" s="120"/>
      <c r="VFL363" s="120"/>
      <c r="VFM363" s="120"/>
      <c r="VFN363" s="120"/>
      <c r="VFO363" s="120"/>
      <c r="VFP363" s="120"/>
      <c r="VFQ363" s="120"/>
      <c r="VFR363" s="120"/>
      <c r="VFS363" s="120"/>
      <c r="VFT363" s="120"/>
      <c r="VFU363" s="120"/>
      <c r="VFV363" s="120"/>
      <c r="VFW363" s="120"/>
      <c r="VFX363" s="120"/>
      <c r="VFY363" s="120"/>
      <c r="VFZ363" s="120"/>
      <c r="VGA363" s="120"/>
      <c r="VGB363" s="120"/>
      <c r="VGC363" s="120"/>
      <c r="VGD363" s="120"/>
      <c r="VGE363" s="120"/>
      <c r="VGF363" s="120"/>
      <c r="VGG363" s="120"/>
      <c r="VGH363" s="120"/>
      <c r="VGI363" s="120"/>
      <c r="VGJ363" s="120"/>
      <c r="VGK363" s="120"/>
      <c r="VGL363" s="120"/>
      <c r="VGM363" s="120"/>
      <c r="VGN363" s="120"/>
      <c r="VGO363" s="120"/>
      <c r="VGP363" s="120"/>
      <c r="VGQ363" s="120"/>
      <c r="VGR363" s="120"/>
      <c r="VGS363" s="120"/>
      <c r="VGT363" s="120"/>
      <c r="VGU363" s="120"/>
      <c r="VGV363" s="120"/>
      <c r="VGW363" s="120"/>
      <c r="VGX363" s="120"/>
      <c r="VGY363" s="120"/>
      <c r="VGZ363" s="120"/>
      <c r="VHA363" s="120"/>
      <c r="VHB363" s="120"/>
      <c r="VHC363" s="120"/>
      <c r="VHD363" s="120"/>
      <c r="VHE363" s="120"/>
      <c r="VHF363" s="120"/>
      <c r="VHG363" s="120"/>
      <c r="VHH363" s="120"/>
      <c r="VHI363" s="120"/>
      <c r="VHJ363" s="120"/>
      <c r="VHK363" s="120"/>
      <c r="VHL363" s="120"/>
      <c r="VHM363" s="120"/>
      <c r="VHN363" s="120"/>
      <c r="VHO363" s="120"/>
      <c r="VHP363" s="120"/>
      <c r="VHQ363" s="120"/>
      <c r="VHR363" s="120"/>
      <c r="VHS363" s="120"/>
      <c r="VHT363" s="120"/>
      <c r="VHU363" s="120"/>
      <c r="VHV363" s="120"/>
      <c r="VHW363" s="120"/>
      <c r="VHX363" s="120"/>
      <c r="VHY363" s="120"/>
      <c r="VHZ363" s="120"/>
      <c r="VIA363" s="120"/>
      <c r="VIB363" s="120"/>
      <c r="VIC363" s="120"/>
      <c r="VID363" s="120"/>
      <c r="VIE363" s="120"/>
      <c r="VIF363" s="120"/>
      <c r="VIG363" s="120"/>
      <c r="VIH363" s="120"/>
      <c r="VII363" s="120"/>
      <c r="VIJ363" s="120"/>
      <c r="VIK363" s="120"/>
      <c r="VIL363" s="120"/>
      <c r="VIM363" s="120"/>
      <c r="VIN363" s="120"/>
      <c r="VIO363" s="120"/>
      <c r="VIP363" s="120"/>
      <c r="VIQ363" s="120"/>
      <c r="VIR363" s="120"/>
      <c r="VIS363" s="120"/>
      <c r="VIT363" s="120"/>
      <c r="VIU363" s="120"/>
      <c r="VIV363" s="120"/>
      <c r="VIW363" s="120"/>
      <c r="VIX363" s="120"/>
      <c r="VIY363" s="120"/>
      <c r="VIZ363" s="120"/>
      <c r="VJA363" s="120"/>
      <c r="VJB363" s="120"/>
      <c r="VJC363" s="120"/>
      <c r="VJD363" s="120"/>
      <c r="VJE363" s="120"/>
      <c r="VJF363" s="120"/>
      <c r="VJG363" s="120"/>
      <c r="VJH363" s="120"/>
      <c r="VJI363" s="120"/>
      <c r="VJJ363" s="120"/>
      <c r="VJK363" s="120"/>
      <c r="VJL363" s="120"/>
      <c r="VJM363" s="120"/>
      <c r="VJN363" s="120"/>
      <c r="VJO363" s="120"/>
      <c r="VJP363" s="120"/>
      <c r="VJQ363" s="120"/>
      <c r="VJR363" s="120"/>
      <c r="VJS363" s="120"/>
      <c r="VJT363" s="120"/>
      <c r="VJU363" s="120"/>
      <c r="VJV363" s="120"/>
      <c r="VJW363" s="120"/>
      <c r="VJX363" s="120"/>
      <c r="VJY363" s="120"/>
      <c r="VJZ363" s="120"/>
      <c r="VKA363" s="120"/>
      <c r="VKB363" s="120"/>
      <c r="VKC363" s="120"/>
      <c r="VKD363" s="120"/>
      <c r="VKE363" s="120"/>
      <c r="VKF363" s="120"/>
      <c r="VKG363" s="120"/>
      <c r="VKH363" s="120"/>
      <c r="VKI363" s="120"/>
      <c r="VKJ363" s="120"/>
      <c r="VKK363" s="120"/>
      <c r="VKL363" s="120"/>
      <c r="VKM363" s="120"/>
      <c r="VKN363" s="120"/>
      <c r="VKO363" s="120"/>
      <c r="VKP363" s="120"/>
      <c r="VKQ363" s="120"/>
      <c r="VKR363" s="120"/>
      <c r="VKS363" s="120"/>
      <c r="VKT363" s="120"/>
      <c r="VKU363" s="120"/>
      <c r="VKV363" s="120"/>
      <c r="VKW363" s="120"/>
      <c r="VKX363" s="120"/>
      <c r="VKY363" s="120"/>
      <c r="VKZ363" s="120"/>
      <c r="VLA363" s="120"/>
      <c r="VLB363" s="120"/>
      <c r="VLC363" s="120"/>
      <c r="VLD363" s="120"/>
      <c r="VLE363" s="120"/>
      <c r="VLF363" s="120"/>
      <c r="VLG363" s="120"/>
      <c r="VLH363" s="120"/>
      <c r="VLI363" s="120"/>
      <c r="VLJ363" s="120"/>
      <c r="VLK363" s="120"/>
      <c r="VLL363" s="120"/>
      <c r="VLM363" s="120"/>
      <c r="VLN363" s="120"/>
      <c r="VLO363" s="120"/>
      <c r="VLP363" s="120"/>
      <c r="VLQ363" s="120"/>
      <c r="VLR363" s="120"/>
      <c r="VLS363" s="120"/>
      <c r="VLT363" s="120"/>
      <c r="VLU363" s="120"/>
      <c r="VLV363" s="120"/>
      <c r="VLW363" s="120"/>
      <c r="VLX363" s="120"/>
      <c r="VLY363" s="120"/>
      <c r="VLZ363" s="120"/>
      <c r="VMA363" s="120"/>
      <c r="VMB363" s="120"/>
      <c r="VMC363" s="120"/>
      <c r="VMD363" s="120"/>
      <c r="VME363" s="120"/>
      <c r="VMF363" s="120"/>
      <c r="VMG363" s="120"/>
      <c r="VMH363" s="120"/>
      <c r="VMI363" s="120"/>
      <c r="VMJ363" s="120"/>
      <c r="VMK363" s="120"/>
      <c r="VML363" s="120"/>
      <c r="VMM363" s="120"/>
      <c r="VMN363" s="120"/>
      <c r="VMO363" s="120"/>
      <c r="VMP363" s="120"/>
      <c r="VMQ363" s="120"/>
      <c r="VMR363" s="120"/>
      <c r="VMS363" s="120"/>
      <c r="VMT363" s="120"/>
      <c r="VMU363" s="120"/>
      <c r="VMV363" s="120"/>
      <c r="VMW363" s="120"/>
      <c r="VMX363" s="120"/>
      <c r="VMY363" s="120"/>
      <c r="VMZ363" s="120"/>
      <c r="VNA363" s="120"/>
      <c r="VNB363" s="120"/>
      <c r="VNC363" s="120"/>
      <c r="VND363" s="120"/>
      <c r="VNE363" s="120"/>
      <c r="VNF363" s="120"/>
      <c r="VNG363" s="120"/>
      <c r="VNH363" s="120"/>
      <c r="VNI363" s="120"/>
      <c r="VNJ363" s="120"/>
      <c r="VNK363" s="120"/>
      <c r="VNL363" s="120"/>
      <c r="VNM363" s="120"/>
      <c r="VNN363" s="120"/>
      <c r="VNO363" s="120"/>
      <c r="VNP363" s="120"/>
      <c r="VNQ363" s="120"/>
      <c r="VNR363" s="120"/>
      <c r="VNS363" s="120"/>
      <c r="VNT363" s="120"/>
      <c r="VNU363" s="120"/>
      <c r="VNV363" s="120"/>
      <c r="VNW363" s="120"/>
      <c r="VNX363" s="120"/>
      <c r="VNY363" s="120"/>
      <c r="VNZ363" s="120"/>
      <c r="VOA363" s="120"/>
      <c r="VOB363" s="120"/>
      <c r="VOC363" s="120"/>
      <c r="VOD363" s="120"/>
      <c r="VOE363" s="120"/>
      <c r="VOF363" s="120"/>
      <c r="VOG363" s="120"/>
      <c r="VOH363" s="120"/>
      <c r="VOI363" s="120"/>
      <c r="VOJ363" s="120"/>
      <c r="VOK363" s="120"/>
      <c r="VOL363" s="120"/>
      <c r="VOM363" s="120"/>
      <c r="VON363" s="120"/>
      <c r="VOO363" s="120"/>
      <c r="VOP363" s="120"/>
      <c r="VOQ363" s="120"/>
      <c r="VOR363" s="120"/>
      <c r="VOS363" s="120"/>
      <c r="VOT363" s="120"/>
      <c r="VOU363" s="120"/>
      <c r="VOV363" s="120"/>
      <c r="VOW363" s="120"/>
      <c r="VOX363" s="120"/>
      <c r="VOY363" s="120"/>
      <c r="VOZ363" s="120"/>
      <c r="VPA363" s="120"/>
      <c r="VPB363" s="120"/>
      <c r="VPC363" s="120"/>
      <c r="VPD363" s="120"/>
      <c r="VPE363" s="120"/>
      <c r="VPF363" s="120"/>
      <c r="VPG363" s="120"/>
      <c r="VPH363" s="120"/>
      <c r="VPI363" s="120"/>
      <c r="VPJ363" s="120"/>
      <c r="VPK363" s="120"/>
      <c r="VPL363" s="120"/>
      <c r="VPM363" s="120"/>
      <c r="VPN363" s="120"/>
      <c r="VPO363" s="120"/>
      <c r="VPP363" s="120"/>
      <c r="VPQ363" s="120"/>
      <c r="VPR363" s="120"/>
      <c r="VPS363" s="120"/>
      <c r="VPT363" s="120"/>
      <c r="VPU363" s="120"/>
      <c r="VPV363" s="120"/>
      <c r="VPW363" s="120"/>
      <c r="VPX363" s="120"/>
      <c r="VPY363" s="120"/>
      <c r="VPZ363" s="120"/>
      <c r="VQA363" s="120"/>
      <c r="VQB363" s="120"/>
      <c r="VQC363" s="120"/>
      <c r="VQD363" s="120"/>
      <c r="VQE363" s="120"/>
      <c r="VQF363" s="120"/>
      <c r="VQG363" s="120"/>
      <c r="VQH363" s="120"/>
      <c r="VQI363" s="120"/>
      <c r="VQJ363" s="120"/>
      <c r="VQK363" s="120"/>
      <c r="VQL363" s="120"/>
      <c r="VQM363" s="120"/>
      <c r="VQN363" s="120"/>
      <c r="VQO363" s="120"/>
      <c r="VQP363" s="120"/>
      <c r="VQQ363" s="120"/>
      <c r="VQR363" s="120"/>
      <c r="VQS363" s="120"/>
      <c r="VQT363" s="120"/>
      <c r="VQU363" s="120"/>
      <c r="VQV363" s="120"/>
      <c r="VQW363" s="120"/>
      <c r="VQX363" s="120"/>
      <c r="VQY363" s="120"/>
      <c r="VQZ363" s="120"/>
      <c r="VRA363" s="120"/>
      <c r="VRB363" s="120"/>
      <c r="VRC363" s="120"/>
      <c r="VRD363" s="120"/>
      <c r="VRE363" s="120"/>
      <c r="VRF363" s="120"/>
      <c r="VRG363" s="120"/>
      <c r="VRH363" s="120"/>
      <c r="VRI363" s="120"/>
      <c r="VRJ363" s="120"/>
      <c r="VRK363" s="120"/>
      <c r="VRL363" s="120"/>
      <c r="VRM363" s="120"/>
      <c r="VRN363" s="120"/>
      <c r="VRO363" s="120"/>
      <c r="VRP363" s="120"/>
      <c r="VRQ363" s="120"/>
      <c r="VRR363" s="120"/>
      <c r="VRS363" s="120"/>
      <c r="VRT363" s="120"/>
      <c r="VRU363" s="120"/>
      <c r="VRV363" s="120"/>
      <c r="VRW363" s="120"/>
      <c r="VRX363" s="120"/>
      <c r="VRY363" s="120"/>
      <c r="VRZ363" s="120"/>
      <c r="VSA363" s="120"/>
      <c r="VSB363" s="120"/>
      <c r="VSC363" s="120"/>
      <c r="VSD363" s="120"/>
      <c r="VSE363" s="120"/>
      <c r="VSF363" s="120"/>
      <c r="VSG363" s="120"/>
      <c r="VSH363" s="120"/>
      <c r="VSI363" s="120"/>
      <c r="VSJ363" s="120"/>
      <c r="VSK363" s="120"/>
      <c r="VSL363" s="120"/>
      <c r="VSM363" s="120"/>
      <c r="VSN363" s="120"/>
      <c r="VSO363" s="120"/>
      <c r="VSP363" s="120"/>
      <c r="VSQ363" s="120"/>
      <c r="VSR363" s="120"/>
      <c r="VSS363" s="120"/>
      <c r="VST363" s="120"/>
      <c r="VSU363" s="120"/>
      <c r="VSV363" s="120"/>
      <c r="VSW363" s="120"/>
      <c r="VSX363" s="120"/>
      <c r="VSY363" s="120"/>
      <c r="VSZ363" s="120"/>
      <c r="VTA363" s="120"/>
      <c r="VTB363" s="120"/>
      <c r="VTC363" s="120"/>
      <c r="VTD363" s="120"/>
      <c r="VTE363" s="120"/>
      <c r="VTF363" s="120"/>
      <c r="VTG363" s="120"/>
      <c r="VTH363" s="120"/>
      <c r="VTI363" s="120"/>
      <c r="VTJ363" s="120"/>
      <c r="VTK363" s="120"/>
      <c r="VTL363" s="120"/>
      <c r="VTM363" s="120"/>
      <c r="VTN363" s="120"/>
      <c r="VTO363" s="120"/>
      <c r="VTP363" s="120"/>
      <c r="VTQ363" s="120"/>
      <c r="VTR363" s="120"/>
      <c r="VTS363" s="120"/>
      <c r="VTT363" s="120"/>
      <c r="VTU363" s="120"/>
      <c r="VTV363" s="120"/>
      <c r="VTW363" s="120"/>
      <c r="VTX363" s="120"/>
      <c r="VTY363" s="120"/>
      <c r="VTZ363" s="120"/>
      <c r="VUA363" s="120"/>
      <c r="VUB363" s="120"/>
      <c r="VUC363" s="120"/>
      <c r="VUD363" s="120"/>
      <c r="VUE363" s="120"/>
      <c r="VUF363" s="120"/>
      <c r="VUG363" s="120"/>
      <c r="VUH363" s="120"/>
      <c r="VUI363" s="120"/>
      <c r="VUJ363" s="120"/>
      <c r="VUK363" s="120"/>
      <c r="VUL363" s="120"/>
      <c r="VUM363" s="120"/>
      <c r="VUN363" s="120"/>
      <c r="VUO363" s="120"/>
      <c r="VUP363" s="120"/>
      <c r="VUQ363" s="120"/>
      <c r="VUR363" s="120"/>
      <c r="VUS363" s="120"/>
      <c r="VUT363" s="120"/>
      <c r="VUU363" s="120"/>
      <c r="VUV363" s="120"/>
      <c r="VUW363" s="120"/>
      <c r="VUX363" s="120"/>
      <c r="VUY363" s="120"/>
      <c r="VUZ363" s="120"/>
      <c r="VVA363" s="120"/>
      <c r="VVB363" s="120"/>
      <c r="VVC363" s="120"/>
      <c r="VVD363" s="120"/>
      <c r="VVE363" s="120"/>
      <c r="VVF363" s="120"/>
      <c r="VVG363" s="120"/>
      <c r="VVH363" s="120"/>
      <c r="VVI363" s="120"/>
      <c r="VVJ363" s="120"/>
      <c r="VVK363" s="120"/>
      <c r="VVL363" s="120"/>
      <c r="VVM363" s="120"/>
      <c r="VVN363" s="120"/>
      <c r="VVO363" s="120"/>
      <c r="VVP363" s="120"/>
      <c r="VVQ363" s="120"/>
      <c r="VVR363" s="120"/>
      <c r="VVS363" s="120"/>
      <c r="VVT363" s="120"/>
      <c r="VVU363" s="120"/>
      <c r="VVV363" s="120"/>
      <c r="VVW363" s="120"/>
      <c r="VVX363" s="120"/>
      <c r="VVY363" s="120"/>
      <c r="VVZ363" s="120"/>
      <c r="VWA363" s="120"/>
      <c r="VWB363" s="120"/>
      <c r="VWC363" s="120"/>
      <c r="VWD363" s="120"/>
      <c r="VWE363" s="120"/>
      <c r="VWF363" s="120"/>
      <c r="VWG363" s="120"/>
      <c r="VWH363" s="120"/>
      <c r="VWI363" s="120"/>
      <c r="VWJ363" s="120"/>
      <c r="VWK363" s="120"/>
      <c r="VWL363" s="120"/>
      <c r="VWM363" s="120"/>
      <c r="VWN363" s="120"/>
      <c r="VWO363" s="120"/>
      <c r="VWP363" s="120"/>
      <c r="VWQ363" s="120"/>
      <c r="VWR363" s="120"/>
      <c r="VWS363" s="120"/>
      <c r="VWT363" s="120"/>
      <c r="VWU363" s="120"/>
      <c r="VWV363" s="120"/>
      <c r="VWW363" s="120"/>
      <c r="VWX363" s="120"/>
      <c r="VWY363" s="120"/>
      <c r="VWZ363" s="120"/>
      <c r="VXA363" s="120"/>
      <c r="VXB363" s="120"/>
      <c r="VXC363" s="120"/>
      <c r="VXD363" s="120"/>
      <c r="VXE363" s="120"/>
      <c r="VXF363" s="120"/>
      <c r="VXG363" s="120"/>
      <c r="VXH363" s="120"/>
      <c r="VXI363" s="120"/>
      <c r="VXJ363" s="120"/>
      <c r="VXK363" s="120"/>
      <c r="VXL363" s="120"/>
      <c r="VXM363" s="120"/>
      <c r="VXN363" s="120"/>
      <c r="VXO363" s="120"/>
      <c r="VXP363" s="120"/>
      <c r="VXQ363" s="120"/>
      <c r="VXR363" s="120"/>
      <c r="VXS363" s="120"/>
      <c r="VXT363" s="120"/>
      <c r="VXU363" s="120"/>
      <c r="VXV363" s="120"/>
      <c r="VXW363" s="120"/>
      <c r="VXX363" s="120"/>
      <c r="VXY363" s="120"/>
      <c r="VXZ363" s="120"/>
      <c r="VYA363" s="120"/>
      <c r="VYB363" s="120"/>
      <c r="VYC363" s="120"/>
      <c r="VYD363" s="120"/>
      <c r="VYE363" s="120"/>
      <c r="VYF363" s="120"/>
      <c r="VYG363" s="120"/>
      <c r="VYH363" s="120"/>
      <c r="VYI363" s="120"/>
      <c r="VYJ363" s="120"/>
      <c r="VYK363" s="120"/>
      <c r="VYL363" s="120"/>
      <c r="VYM363" s="120"/>
      <c r="VYN363" s="120"/>
      <c r="VYO363" s="120"/>
      <c r="VYP363" s="120"/>
      <c r="VYQ363" s="120"/>
      <c r="VYR363" s="120"/>
      <c r="VYS363" s="120"/>
      <c r="VYT363" s="120"/>
      <c r="VYU363" s="120"/>
      <c r="VYV363" s="120"/>
      <c r="VYW363" s="120"/>
      <c r="VYX363" s="120"/>
      <c r="VYY363" s="120"/>
      <c r="VYZ363" s="120"/>
      <c r="VZA363" s="120"/>
      <c r="VZB363" s="120"/>
      <c r="VZC363" s="120"/>
      <c r="VZD363" s="120"/>
      <c r="VZE363" s="120"/>
      <c r="VZF363" s="120"/>
      <c r="VZG363" s="120"/>
      <c r="VZH363" s="120"/>
      <c r="VZI363" s="120"/>
      <c r="VZJ363" s="120"/>
      <c r="VZK363" s="120"/>
      <c r="VZL363" s="120"/>
      <c r="VZM363" s="120"/>
      <c r="VZN363" s="120"/>
      <c r="VZO363" s="120"/>
      <c r="VZP363" s="120"/>
      <c r="VZQ363" s="120"/>
      <c r="VZR363" s="120"/>
      <c r="VZS363" s="120"/>
      <c r="VZT363" s="120"/>
      <c r="VZU363" s="120"/>
      <c r="VZV363" s="120"/>
      <c r="VZW363" s="120"/>
      <c r="VZX363" s="120"/>
      <c r="VZY363" s="120"/>
      <c r="VZZ363" s="120"/>
      <c r="WAA363" s="120"/>
      <c r="WAB363" s="120"/>
      <c r="WAC363" s="120"/>
      <c r="WAD363" s="120"/>
      <c r="WAE363" s="120"/>
      <c r="WAF363" s="120"/>
      <c r="WAG363" s="120"/>
      <c r="WAH363" s="120"/>
      <c r="WAI363" s="120"/>
      <c r="WAJ363" s="120"/>
      <c r="WAK363" s="120"/>
      <c r="WAL363" s="120"/>
      <c r="WAM363" s="120"/>
      <c r="WAN363" s="120"/>
      <c r="WAO363" s="120"/>
      <c r="WAP363" s="120"/>
      <c r="WAQ363" s="120"/>
      <c r="WAR363" s="120"/>
      <c r="WAS363" s="120"/>
      <c r="WAT363" s="120"/>
      <c r="WAU363" s="120"/>
      <c r="WAV363" s="120"/>
      <c r="WAW363" s="120"/>
      <c r="WAX363" s="120"/>
      <c r="WAY363" s="120"/>
      <c r="WAZ363" s="120"/>
      <c r="WBA363" s="120"/>
      <c r="WBB363" s="120"/>
      <c r="WBC363" s="120"/>
      <c r="WBD363" s="120"/>
      <c r="WBE363" s="120"/>
      <c r="WBF363" s="120"/>
      <c r="WBG363" s="120"/>
      <c r="WBH363" s="120"/>
      <c r="WBI363" s="120"/>
      <c r="WBJ363" s="120"/>
      <c r="WBK363" s="120"/>
      <c r="WBL363" s="120"/>
      <c r="WBM363" s="120"/>
      <c r="WBN363" s="120"/>
      <c r="WBO363" s="120"/>
      <c r="WBP363" s="120"/>
      <c r="WBQ363" s="120"/>
      <c r="WBR363" s="120"/>
      <c r="WBS363" s="120"/>
      <c r="WBT363" s="120"/>
      <c r="WBU363" s="120"/>
      <c r="WBV363" s="120"/>
      <c r="WBW363" s="120"/>
      <c r="WBX363" s="120"/>
      <c r="WBY363" s="120"/>
      <c r="WBZ363" s="120"/>
      <c r="WCA363" s="120"/>
      <c r="WCB363" s="120"/>
      <c r="WCC363" s="120"/>
      <c r="WCD363" s="120"/>
      <c r="WCE363" s="120"/>
      <c r="WCF363" s="120"/>
      <c r="WCG363" s="120"/>
      <c r="WCH363" s="120"/>
      <c r="WCI363" s="120"/>
      <c r="WCJ363" s="120"/>
      <c r="WCK363" s="120"/>
      <c r="WCL363" s="120"/>
      <c r="WCM363" s="120"/>
      <c r="WCN363" s="120"/>
      <c r="WCO363" s="120"/>
      <c r="WCP363" s="120"/>
      <c r="WCQ363" s="120"/>
      <c r="WCR363" s="120"/>
      <c r="WCS363" s="120"/>
      <c r="WCT363" s="120"/>
      <c r="WCU363" s="120"/>
      <c r="WCV363" s="120"/>
      <c r="WCW363" s="120"/>
      <c r="WCX363" s="120"/>
      <c r="WCY363" s="120"/>
      <c r="WCZ363" s="120"/>
      <c r="WDA363" s="120"/>
      <c r="WDB363" s="120"/>
      <c r="WDC363" s="120"/>
      <c r="WDD363" s="120"/>
      <c r="WDE363" s="120"/>
      <c r="WDF363" s="120"/>
      <c r="WDG363" s="120"/>
      <c r="WDH363" s="120"/>
      <c r="WDI363" s="120"/>
      <c r="WDJ363" s="120"/>
      <c r="WDK363" s="120"/>
      <c r="WDL363" s="120"/>
      <c r="WDM363" s="120"/>
      <c r="WDN363" s="120"/>
      <c r="WDO363" s="120"/>
      <c r="WDP363" s="120"/>
      <c r="WDQ363" s="120"/>
      <c r="WDR363" s="120"/>
      <c r="WDS363" s="120"/>
      <c r="WDT363" s="120"/>
      <c r="WDU363" s="120"/>
      <c r="WDV363" s="120"/>
      <c r="WDW363" s="120"/>
      <c r="WDX363" s="120"/>
      <c r="WDY363" s="120"/>
      <c r="WDZ363" s="120"/>
      <c r="WEA363" s="120"/>
      <c r="WEB363" s="120"/>
      <c r="WEC363" s="120"/>
      <c r="WED363" s="120"/>
      <c r="WEE363" s="120"/>
      <c r="WEF363" s="120"/>
      <c r="WEG363" s="120"/>
      <c r="WEH363" s="120"/>
      <c r="WEI363" s="120"/>
      <c r="WEJ363" s="120"/>
      <c r="WEK363" s="120"/>
      <c r="WEL363" s="120"/>
      <c r="WEM363" s="120"/>
      <c r="WEN363" s="120"/>
      <c r="WEO363" s="120"/>
      <c r="WEP363" s="120"/>
      <c r="WEQ363" s="120"/>
      <c r="WER363" s="120"/>
      <c r="WES363" s="120"/>
      <c r="WET363" s="120"/>
      <c r="WEU363" s="120"/>
      <c r="WEV363" s="120"/>
      <c r="WEW363" s="120"/>
      <c r="WEX363" s="120"/>
      <c r="WEY363" s="120"/>
      <c r="WEZ363" s="120"/>
      <c r="WFA363" s="120"/>
      <c r="WFB363" s="120"/>
      <c r="WFC363" s="120"/>
      <c r="WFD363" s="120"/>
      <c r="WFE363" s="120"/>
      <c r="WFF363" s="120"/>
      <c r="WFG363" s="120"/>
      <c r="WFH363" s="120"/>
      <c r="WFI363" s="120"/>
      <c r="WFJ363" s="120"/>
      <c r="WFK363" s="120"/>
      <c r="WFL363" s="120"/>
      <c r="WFM363" s="120"/>
      <c r="WFN363" s="120"/>
      <c r="WFO363" s="120"/>
      <c r="WFP363" s="120"/>
      <c r="WFQ363" s="120"/>
      <c r="WFR363" s="120"/>
      <c r="WFS363" s="120"/>
      <c r="WFT363" s="120"/>
      <c r="WFU363" s="120"/>
      <c r="WFV363" s="120"/>
      <c r="WFW363" s="120"/>
      <c r="WFX363" s="120"/>
      <c r="WFY363" s="120"/>
      <c r="WFZ363" s="120"/>
      <c r="WGA363" s="120"/>
      <c r="WGB363" s="120"/>
      <c r="WGC363" s="120"/>
      <c r="WGD363" s="120"/>
      <c r="WGE363" s="120"/>
      <c r="WGF363" s="120"/>
      <c r="WGG363" s="120"/>
      <c r="WGH363" s="120"/>
      <c r="WGI363" s="120"/>
      <c r="WGJ363" s="120"/>
      <c r="WGK363" s="120"/>
      <c r="WGL363" s="120"/>
      <c r="WGM363" s="120"/>
      <c r="WGN363" s="120"/>
      <c r="WGO363" s="120"/>
      <c r="WGP363" s="120"/>
      <c r="WGQ363" s="120"/>
      <c r="WGR363" s="120"/>
      <c r="WGS363" s="120"/>
      <c r="WGT363" s="120"/>
      <c r="WGU363" s="120"/>
      <c r="WGV363" s="120"/>
      <c r="WGW363" s="120"/>
      <c r="WGX363" s="120"/>
      <c r="WGY363" s="120"/>
      <c r="WGZ363" s="120"/>
      <c r="WHA363" s="120"/>
      <c r="WHB363" s="120"/>
      <c r="WHC363" s="120"/>
      <c r="WHD363" s="120"/>
      <c r="WHE363" s="120"/>
      <c r="WHF363" s="120"/>
      <c r="WHG363" s="120"/>
      <c r="WHH363" s="120"/>
      <c r="WHI363" s="120"/>
      <c r="WHJ363" s="120"/>
      <c r="WHK363" s="120"/>
      <c r="WHL363" s="120"/>
      <c r="WHM363" s="120"/>
      <c r="WHN363" s="120"/>
      <c r="WHO363" s="120"/>
      <c r="WHP363" s="120"/>
      <c r="WHQ363" s="120"/>
      <c r="WHR363" s="120"/>
      <c r="WHS363" s="120"/>
      <c r="WHT363" s="120"/>
      <c r="WHU363" s="120"/>
      <c r="WHV363" s="120"/>
      <c r="WHW363" s="120"/>
      <c r="WHX363" s="120"/>
      <c r="WHY363" s="120"/>
      <c r="WHZ363" s="120"/>
      <c r="WIA363" s="120"/>
      <c r="WIB363" s="120"/>
      <c r="WIC363" s="120"/>
      <c r="WID363" s="120"/>
      <c r="WIE363" s="120"/>
      <c r="WIF363" s="120"/>
      <c r="WIG363" s="120"/>
      <c r="WIH363" s="120"/>
      <c r="WII363" s="120"/>
      <c r="WIJ363" s="120"/>
      <c r="WIK363" s="120"/>
      <c r="WIL363" s="120"/>
      <c r="WIM363" s="120"/>
      <c r="WIN363" s="120"/>
      <c r="WIO363" s="120"/>
      <c r="WIP363" s="120"/>
      <c r="WIQ363" s="120"/>
      <c r="WIR363" s="120"/>
      <c r="WIS363" s="120"/>
      <c r="WIT363" s="120"/>
      <c r="WIU363" s="120"/>
      <c r="WIV363" s="120"/>
      <c r="WIW363" s="120"/>
      <c r="WIX363" s="120"/>
      <c r="WIY363" s="120"/>
      <c r="WIZ363" s="120"/>
      <c r="WJA363" s="120"/>
      <c r="WJB363" s="120"/>
      <c r="WJC363" s="120"/>
      <c r="WJD363" s="120"/>
      <c r="WJE363" s="120"/>
      <c r="WJF363" s="120"/>
      <c r="WJG363" s="120"/>
      <c r="WJH363" s="120"/>
      <c r="WJI363" s="120"/>
      <c r="WJJ363" s="120"/>
      <c r="WJK363" s="120"/>
      <c r="WJL363" s="120"/>
      <c r="WJM363" s="120"/>
      <c r="WJN363" s="120"/>
      <c r="WJO363" s="120"/>
      <c r="WJP363" s="120"/>
      <c r="WJQ363" s="120"/>
      <c r="WJR363" s="120"/>
      <c r="WJS363" s="120"/>
      <c r="WJT363" s="120"/>
      <c r="WJU363" s="120"/>
      <c r="WJV363" s="120"/>
      <c r="WJW363" s="120"/>
      <c r="WJX363" s="120"/>
      <c r="WJY363" s="120"/>
      <c r="WJZ363" s="120"/>
      <c r="WKA363" s="120"/>
      <c r="WKB363" s="120"/>
      <c r="WKC363" s="120"/>
      <c r="WKD363" s="120"/>
      <c r="WKE363" s="120"/>
      <c r="WKF363" s="120"/>
      <c r="WKG363" s="120"/>
      <c r="WKH363" s="120"/>
      <c r="WKI363" s="120"/>
      <c r="WKJ363" s="120"/>
      <c r="WKK363" s="120"/>
      <c r="WKL363" s="120"/>
      <c r="WKM363" s="120"/>
      <c r="WKN363" s="120"/>
      <c r="WKO363" s="120"/>
      <c r="WKP363" s="120"/>
      <c r="WKQ363" s="120"/>
      <c r="WKR363" s="120"/>
      <c r="WKS363" s="120"/>
      <c r="WKT363" s="120"/>
      <c r="WKU363" s="120"/>
      <c r="WKV363" s="120"/>
      <c r="WKW363" s="120"/>
      <c r="WKX363" s="120"/>
      <c r="WKY363" s="120"/>
      <c r="WKZ363" s="120"/>
      <c r="WLA363" s="120"/>
      <c r="WLB363" s="120"/>
      <c r="WLC363" s="120"/>
      <c r="WLD363" s="120"/>
      <c r="WLE363" s="120"/>
      <c r="WLF363" s="120"/>
      <c r="WLG363" s="120"/>
      <c r="WLH363" s="120"/>
      <c r="WLI363" s="120"/>
      <c r="WLJ363" s="120"/>
      <c r="WLK363" s="120"/>
      <c r="WLL363" s="120"/>
      <c r="WLM363" s="120"/>
      <c r="WLN363" s="120"/>
      <c r="WLO363" s="120"/>
      <c r="WLP363" s="120"/>
      <c r="WLQ363" s="120"/>
      <c r="WLR363" s="120"/>
      <c r="WLS363" s="120"/>
      <c r="WLT363" s="120"/>
      <c r="WLU363" s="120"/>
      <c r="WLV363" s="120"/>
      <c r="WLW363" s="120"/>
      <c r="WLX363" s="120"/>
      <c r="WLY363" s="120"/>
      <c r="WLZ363" s="120"/>
      <c r="WMA363" s="120"/>
      <c r="WMB363" s="120"/>
      <c r="WMC363" s="120"/>
      <c r="WMD363" s="120"/>
      <c r="WME363" s="120"/>
      <c r="WMF363" s="120"/>
      <c r="WMG363" s="120"/>
      <c r="WMH363" s="120"/>
      <c r="WMI363" s="120"/>
      <c r="WMJ363" s="120"/>
      <c r="WMK363" s="120"/>
      <c r="WML363" s="120"/>
      <c r="WMM363" s="120"/>
      <c r="WMN363" s="120"/>
      <c r="WMO363" s="120"/>
      <c r="WMP363" s="120"/>
      <c r="WMQ363" s="120"/>
      <c r="WMR363" s="120"/>
      <c r="WMS363" s="120"/>
      <c r="WMT363" s="120"/>
      <c r="WMU363" s="120"/>
      <c r="WMV363" s="120"/>
      <c r="WMW363" s="120"/>
      <c r="WMX363" s="120"/>
      <c r="WMY363" s="120"/>
      <c r="WMZ363" s="120"/>
      <c r="WNA363" s="120"/>
      <c r="WNB363" s="120"/>
      <c r="WNC363" s="120"/>
      <c r="WND363" s="120"/>
      <c r="WNE363" s="120"/>
      <c r="WNF363" s="120"/>
      <c r="WNG363" s="120"/>
      <c r="WNH363" s="120"/>
      <c r="WNI363" s="120"/>
      <c r="WNJ363" s="120"/>
      <c r="WNK363" s="120"/>
      <c r="WNL363" s="120"/>
      <c r="WNM363" s="120"/>
      <c r="WNN363" s="120"/>
      <c r="WNO363" s="120"/>
      <c r="WNP363" s="120"/>
      <c r="WNQ363" s="120"/>
      <c r="WNR363" s="120"/>
      <c r="WNS363" s="120"/>
      <c r="WNT363" s="120"/>
      <c r="WNU363" s="120"/>
      <c r="WNV363" s="120"/>
      <c r="WNW363" s="120"/>
      <c r="WNX363" s="120"/>
      <c r="WNY363" s="120"/>
      <c r="WNZ363" s="120"/>
      <c r="WOA363" s="120"/>
      <c r="WOB363" s="120"/>
      <c r="WOC363" s="120"/>
      <c r="WOD363" s="120"/>
      <c r="WOE363" s="120"/>
      <c r="WOF363" s="120"/>
      <c r="WOG363" s="120"/>
      <c r="WOH363" s="120"/>
      <c r="WOI363" s="120"/>
      <c r="WOJ363" s="120"/>
      <c r="WOK363" s="120"/>
      <c r="WOL363" s="120"/>
      <c r="WOM363" s="120"/>
      <c r="WON363" s="120"/>
      <c r="WOO363" s="120"/>
      <c r="WOP363" s="120"/>
      <c r="WOQ363" s="120"/>
      <c r="WOR363" s="120"/>
      <c r="WOS363" s="120"/>
      <c r="WOT363" s="120"/>
      <c r="WOU363" s="120"/>
      <c r="WOV363" s="120"/>
      <c r="WOW363" s="120"/>
      <c r="WOX363" s="120"/>
      <c r="WOY363" s="120"/>
      <c r="WOZ363" s="120"/>
      <c r="WPA363" s="120"/>
      <c r="WPB363" s="120"/>
      <c r="WPC363" s="120"/>
      <c r="WPD363" s="120"/>
      <c r="WPE363" s="120"/>
      <c r="WPF363" s="120"/>
      <c r="WPG363" s="120"/>
      <c r="WPH363" s="120"/>
      <c r="WPI363" s="120"/>
      <c r="WPJ363" s="120"/>
      <c r="WPK363" s="120"/>
      <c r="WPL363" s="120"/>
      <c r="WPM363" s="120"/>
      <c r="WPN363" s="120"/>
      <c r="WPO363" s="120"/>
      <c r="WPP363" s="120"/>
      <c r="WPQ363" s="120"/>
      <c r="WPR363" s="120"/>
      <c r="WPS363" s="120"/>
      <c r="WPT363" s="120"/>
      <c r="WPU363" s="120"/>
      <c r="WPV363" s="120"/>
      <c r="WPW363" s="120"/>
      <c r="WPX363" s="120"/>
      <c r="WPY363" s="120"/>
      <c r="WPZ363" s="120"/>
      <c r="WQA363" s="120"/>
      <c r="WQB363" s="120"/>
      <c r="WQC363" s="120"/>
      <c r="WQD363" s="120"/>
      <c r="WQE363" s="120"/>
      <c r="WQF363" s="120"/>
      <c r="WQG363" s="120"/>
      <c r="WQH363" s="120"/>
      <c r="WQI363" s="120"/>
      <c r="WQJ363" s="120"/>
      <c r="WQK363" s="120"/>
      <c r="WQL363" s="120"/>
      <c r="WQM363" s="120"/>
      <c r="WQN363" s="120"/>
      <c r="WQO363" s="120"/>
      <c r="WQP363" s="120"/>
      <c r="WQQ363" s="120"/>
      <c r="WQR363" s="120"/>
      <c r="WQS363" s="120"/>
      <c r="WQT363" s="120"/>
      <c r="WQU363" s="120"/>
      <c r="WQV363" s="120"/>
      <c r="WQW363" s="120"/>
      <c r="WQX363" s="120"/>
      <c r="WQY363" s="120"/>
      <c r="WQZ363" s="120"/>
      <c r="WRA363" s="120"/>
      <c r="WRB363" s="120"/>
      <c r="WRC363" s="120"/>
      <c r="WRD363" s="120"/>
      <c r="WRE363" s="120"/>
      <c r="WRF363" s="120"/>
      <c r="WRG363" s="120"/>
      <c r="WRH363" s="120"/>
      <c r="WRI363" s="120"/>
      <c r="WRJ363" s="120"/>
      <c r="WRK363" s="120"/>
      <c r="WRL363" s="120"/>
      <c r="WRM363" s="120"/>
      <c r="WRN363" s="120"/>
      <c r="WRO363" s="120"/>
      <c r="WRP363" s="120"/>
      <c r="WRQ363" s="120"/>
      <c r="WRR363" s="120"/>
      <c r="WRS363" s="120"/>
      <c r="WRT363" s="120"/>
      <c r="WRU363" s="120"/>
      <c r="WRV363" s="120"/>
      <c r="WRW363" s="120"/>
      <c r="WRX363" s="120"/>
      <c r="WRY363" s="120"/>
      <c r="WRZ363" s="120"/>
      <c r="WSA363" s="120"/>
      <c r="WSB363" s="120"/>
      <c r="WSC363" s="120"/>
      <c r="WSD363" s="120"/>
      <c r="WSE363" s="120"/>
      <c r="WSF363" s="120"/>
      <c r="WSG363" s="120"/>
      <c r="WSH363" s="120"/>
      <c r="WSI363" s="120"/>
      <c r="WSJ363" s="120"/>
      <c r="WSK363" s="120"/>
      <c r="WSL363" s="120"/>
      <c r="WSM363" s="120"/>
      <c r="WSN363" s="120"/>
      <c r="WSO363" s="120"/>
      <c r="WSP363" s="120"/>
      <c r="WSQ363" s="120"/>
      <c r="WSR363" s="120"/>
      <c r="WSS363" s="120"/>
      <c r="WST363" s="120"/>
      <c r="WSU363" s="120"/>
      <c r="WSV363" s="120"/>
      <c r="WSW363" s="120"/>
      <c r="WSX363" s="120"/>
      <c r="WSY363" s="120"/>
      <c r="WSZ363" s="120"/>
      <c r="WTA363" s="120"/>
      <c r="WTB363" s="120"/>
      <c r="WTC363" s="120"/>
      <c r="WTD363" s="120"/>
      <c r="WTE363" s="120"/>
      <c r="WTF363" s="120"/>
      <c r="WTG363" s="120"/>
      <c r="WTH363" s="120"/>
      <c r="WTI363" s="120"/>
      <c r="WTJ363" s="120"/>
      <c r="WTK363" s="120"/>
      <c r="WTL363" s="120"/>
      <c r="WTM363" s="120"/>
      <c r="WTN363" s="120"/>
      <c r="WTO363" s="120"/>
      <c r="WTP363" s="120"/>
      <c r="WTQ363" s="120"/>
      <c r="WTR363" s="120"/>
      <c r="WTS363" s="120"/>
      <c r="WTT363" s="120"/>
      <c r="WTU363" s="120"/>
      <c r="WTV363" s="120"/>
      <c r="WTW363" s="120"/>
      <c r="WTX363" s="120"/>
      <c r="WTY363" s="120"/>
      <c r="WTZ363" s="120"/>
      <c r="WUA363" s="120"/>
      <c r="WUB363" s="120"/>
      <c r="WUC363" s="120"/>
      <c r="WUD363" s="120"/>
      <c r="WUE363" s="120"/>
      <c r="WUF363" s="120"/>
      <c r="WUG363" s="120"/>
      <c r="WUH363" s="120"/>
      <c r="WUI363" s="120"/>
      <c r="WUJ363" s="120"/>
      <c r="WUK363" s="120"/>
      <c r="WUL363" s="120"/>
      <c r="WUM363" s="120"/>
      <c r="WUN363" s="120"/>
      <c r="WUO363" s="120"/>
      <c r="WUP363" s="120"/>
      <c r="WUQ363" s="120"/>
      <c r="WUR363" s="120"/>
      <c r="WUS363" s="120"/>
      <c r="WUT363" s="120"/>
      <c r="WUU363" s="120"/>
      <c r="WUV363" s="120"/>
      <c r="WUW363" s="120"/>
      <c r="WUX363" s="120"/>
      <c r="WUY363" s="120"/>
      <c r="WUZ363" s="120"/>
      <c r="WVA363" s="120"/>
      <c r="WVB363" s="120"/>
      <c r="WVC363" s="120"/>
      <c r="WVD363" s="120"/>
      <c r="WVE363" s="120"/>
      <c r="WVF363" s="120"/>
      <c r="WVG363" s="120"/>
      <c r="WVH363" s="120"/>
      <c r="WVI363" s="120"/>
      <c r="WVJ363" s="120"/>
      <c r="WVK363" s="120"/>
      <c r="WVL363" s="120"/>
      <c r="WVM363" s="120"/>
      <c r="WVN363" s="120"/>
      <c r="WVO363" s="120"/>
      <c r="WVP363" s="120"/>
      <c r="WVQ363" s="120"/>
      <c r="WVR363" s="120"/>
      <c r="WVS363" s="120"/>
      <c r="WVT363" s="120"/>
      <c r="WVU363" s="120"/>
      <c r="WVV363" s="120"/>
      <c r="WVW363" s="120"/>
      <c r="WVX363" s="120"/>
      <c r="WVY363" s="120"/>
      <c r="WVZ363" s="120"/>
      <c r="WWA363" s="120"/>
      <c r="WWB363" s="120"/>
      <c r="WWC363" s="120"/>
      <c r="WWD363" s="120"/>
      <c r="WWE363" s="120"/>
      <c r="WWF363" s="120"/>
      <c r="WWG363" s="120"/>
      <c r="WWH363" s="120"/>
      <c r="WWI363" s="120"/>
      <c r="WWJ363" s="120"/>
      <c r="WWK363" s="120"/>
      <c r="WWL363" s="120"/>
      <c r="WWM363" s="120"/>
      <c r="WWN363" s="120"/>
      <c r="WWO363" s="120"/>
      <c r="WWP363" s="120"/>
      <c r="WWQ363" s="120"/>
      <c r="WWR363" s="120"/>
      <c r="WWS363" s="120"/>
      <c r="WWT363" s="120"/>
      <c r="WWU363" s="120"/>
      <c r="WWV363" s="120"/>
      <c r="WWW363" s="120"/>
      <c r="WWX363" s="120"/>
      <c r="WWY363" s="120"/>
      <c r="WWZ363" s="120"/>
      <c r="WXA363" s="120"/>
      <c r="WXB363" s="120"/>
      <c r="WXC363" s="120"/>
      <c r="WXD363" s="120"/>
      <c r="WXE363" s="120"/>
      <c r="WXF363" s="120"/>
      <c r="WXG363" s="120"/>
      <c r="WXH363" s="120"/>
      <c r="WXI363" s="120"/>
      <c r="WXJ363" s="120"/>
      <c r="WXK363" s="120"/>
      <c r="WXL363" s="120"/>
      <c r="WXM363" s="120"/>
      <c r="WXN363" s="120"/>
      <c r="WXO363" s="120"/>
      <c r="WXP363" s="120"/>
      <c r="WXQ363" s="120"/>
      <c r="WXR363" s="120"/>
      <c r="WXS363" s="120"/>
      <c r="WXT363" s="120"/>
      <c r="WXU363" s="120"/>
      <c r="WXV363" s="120"/>
      <c r="WXW363" s="120"/>
      <c r="WXX363" s="120"/>
      <c r="WXY363" s="120"/>
      <c r="WXZ363" s="120"/>
      <c r="WYA363" s="120"/>
      <c r="WYB363" s="120"/>
      <c r="WYC363" s="120"/>
      <c r="WYD363" s="120"/>
      <c r="WYE363" s="120"/>
      <c r="WYF363" s="120"/>
      <c r="WYG363" s="120"/>
      <c r="WYH363" s="120"/>
      <c r="WYI363" s="120"/>
      <c r="WYJ363" s="120"/>
      <c r="WYK363" s="120"/>
      <c r="WYL363" s="120"/>
      <c r="WYM363" s="120"/>
      <c r="WYN363" s="120"/>
      <c r="WYO363" s="120"/>
      <c r="WYP363" s="120"/>
      <c r="WYQ363" s="120"/>
      <c r="WYR363" s="120"/>
      <c r="WYS363" s="120"/>
      <c r="WYT363" s="120"/>
      <c r="WYU363" s="120"/>
      <c r="WYV363" s="120"/>
      <c r="WYW363" s="120"/>
      <c r="WYX363" s="120"/>
      <c r="WYY363" s="120"/>
      <c r="WYZ363" s="120"/>
      <c r="WZA363" s="120"/>
      <c r="WZB363" s="120"/>
      <c r="WZC363" s="120"/>
      <c r="WZD363" s="120"/>
      <c r="WZE363" s="120"/>
      <c r="WZF363" s="120"/>
      <c r="WZG363" s="120"/>
      <c r="WZH363" s="120"/>
      <c r="WZI363" s="120"/>
      <c r="WZJ363" s="120"/>
      <c r="WZK363" s="120"/>
      <c r="WZL363" s="120"/>
      <c r="WZM363" s="120"/>
      <c r="WZN363" s="120"/>
      <c r="WZO363" s="120"/>
      <c r="WZP363" s="120"/>
      <c r="WZQ363" s="120"/>
      <c r="WZR363" s="120"/>
      <c r="WZS363" s="120"/>
      <c r="WZT363" s="120"/>
      <c r="WZU363" s="120"/>
      <c r="WZV363" s="120"/>
      <c r="WZW363" s="120"/>
      <c r="WZX363" s="120"/>
      <c r="WZY363" s="120"/>
      <c r="WZZ363" s="120"/>
      <c r="XAA363" s="120"/>
      <c r="XAB363" s="120"/>
      <c r="XAC363" s="120"/>
      <c r="XAD363" s="120"/>
      <c r="XAE363" s="120"/>
      <c r="XAF363" s="120"/>
      <c r="XAG363" s="120"/>
      <c r="XAH363" s="120"/>
      <c r="XAI363" s="120"/>
      <c r="XAJ363" s="120"/>
      <c r="XAK363" s="120"/>
      <c r="XAL363" s="120"/>
      <c r="XAM363" s="120"/>
      <c r="XAN363" s="120"/>
      <c r="XAO363" s="120"/>
      <c r="XAP363" s="120"/>
      <c r="XAQ363" s="120"/>
      <c r="XAR363" s="120"/>
      <c r="XAS363" s="120"/>
      <c r="XAT363" s="120"/>
      <c r="XAU363" s="120"/>
      <c r="XAV363" s="120"/>
      <c r="XAW363" s="120"/>
      <c r="XAX363" s="120"/>
      <c r="XAY363" s="120"/>
      <c r="XAZ363" s="120"/>
      <c r="XBA363" s="120"/>
      <c r="XBB363" s="120"/>
      <c r="XBC363" s="120"/>
      <c r="XBD363" s="120"/>
      <c r="XBE363" s="120"/>
      <c r="XBF363" s="120"/>
      <c r="XBG363" s="120"/>
      <c r="XBH363" s="120"/>
      <c r="XBI363" s="120"/>
      <c r="XBJ363" s="120"/>
      <c r="XBK363" s="120"/>
      <c r="XBL363" s="120"/>
      <c r="XBM363" s="120"/>
      <c r="XBN363" s="120"/>
      <c r="XBO363" s="120"/>
      <c r="XBP363" s="120"/>
      <c r="XBQ363" s="120"/>
      <c r="XBR363" s="120"/>
      <c r="XBS363" s="120"/>
      <c r="XBT363" s="120"/>
      <c r="XBU363" s="120"/>
      <c r="XBV363" s="120"/>
      <c r="XBW363" s="120"/>
      <c r="XBX363" s="120"/>
      <c r="XBY363" s="120"/>
      <c r="XBZ363" s="120"/>
      <c r="XCA363" s="120"/>
      <c r="XCB363" s="120"/>
      <c r="XCC363" s="120"/>
      <c r="XCD363" s="120"/>
      <c r="XCE363" s="120"/>
      <c r="XCF363" s="120"/>
      <c r="XCG363" s="120"/>
      <c r="XCH363" s="120"/>
      <c r="XCI363" s="120"/>
      <c r="XCJ363" s="120"/>
      <c r="XCK363" s="120"/>
      <c r="XCL363" s="120"/>
      <c r="XCM363" s="120"/>
      <c r="XCN363" s="120"/>
      <c r="XCO363" s="120"/>
      <c r="XCP363" s="120"/>
      <c r="XCQ363" s="120"/>
      <c r="XCR363" s="120"/>
      <c r="XCS363" s="120"/>
      <c r="XCT363" s="120"/>
      <c r="XCU363" s="120"/>
      <c r="XCV363" s="120"/>
      <c r="XCW363" s="120"/>
      <c r="XCX363" s="120"/>
      <c r="XCY363" s="120"/>
      <c r="XCZ363" s="120"/>
      <c r="XDA363" s="120"/>
      <c r="XDB363" s="120"/>
      <c r="XDC363" s="120"/>
      <c r="XDD363" s="120"/>
      <c r="XDE363" s="120"/>
      <c r="XDF363" s="120"/>
      <c r="XDG363" s="120"/>
      <c r="XDH363" s="120"/>
      <c r="XDI363" s="120"/>
      <c r="XDJ363" s="120"/>
      <c r="XDK363" s="120"/>
      <c r="XDL363" s="120"/>
      <c r="XDM363" s="120"/>
      <c r="XDN363" s="120"/>
      <c r="XDO363" s="120"/>
      <c r="XDP363" s="120"/>
      <c r="XDQ363" s="120"/>
      <c r="XDR363" s="120"/>
      <c r="XDS363" s="120"/>
      <c r="XDT363" s="120"/>
      <c r="XDU363" s="120"/>
      <c r="XDV363" s="120"/>
      <c r="XDW363" s="120"/>
      <c r="XDX363" s="120"/>
      <c r="XDY363" s="120"/>
      <c r="XDZ363" s="120"/>
      <c r="XEA363" s="120"/>
      <c r="XEB363" s="120"/>
      <c r="XEC363" s="120"/>
      <c r="XED363" s="120"/>
      <c r="XEE363" s="120"/>
      <c r="XEF363" s="120"/>
      <c r="XEG363" s="120"/>
      <c r="XEH363" s="120"/>
      <c r="XEI363" s="120"/>
      <c r="XEJ363" s="120"/>
      <c r="XEK363" s="120"/>
      <c r="XEL363" s="120"/>
      <c r="XEM363" s="120"/>
      <c r="XEN363" s="120"/>
      <c r="XEO363" s="120"/>
      <c r="XEP363" s="120"/>
      <c r="XEQ363" s="120"/>
      <c r="XER363" s="120"/>
      <c r="XES363" s="120"/>
      <c r="XET363" s="120"/>
      <c r="XEU363" s="120"/>
      <c r="XEV363" s="120"/>
      <c r="XEW363" s="120"/>
      <c r="XEX363" s="120"/>
      <c r="XEY363" s="120"/>
      <c r="XEZ363" s="120"/>
      <c r="XFA363" s="120"/>
      <c r="XFB363" s="120"/>
      <c r="XFC363" s="120"/>
      <c r="XFD363" s="120"/>
    </row>
    <row r="364" spans="1:16384" customFormat="1">
      <c r="A364" s="144">
        <v>8</v>
      </c>
      <c r="B364" s="114" t="s">
        <v>183</v>
      </c>
      <c r="C364" s="123">
        <v>175</v>
      </c>
      <c r="D364" s="113" t="s">
        <v>62</v>
      </c>
      <c r="E364" s="124" t="s">
        <v>318</v>
      </c>
      <c r="F364" s="125" t="s">
        <v>319</v>
      </c>
      <c r="G364" s="123">
        <v>1257233</v>
      </c>
      <c r="H364" s="113" t="s">
        <v>320</v>
      </c>
      <c r="I364" s="123"/>
      <c r="J364" s="123"/>
      <c r="K364" s="126">
        <v>43747</v>
      </c>
      <c r="L364" s="116">
        <v>42613</v>
      </c>
      <c r="M364" s="116">
        <v>45535</v>
      </c>
      <c r="N364" s="116">
        <v>42614</v>
      </c>
      <c r="O364" s="158" t="str">
        <f t="shared" si="195"/>
        <v>1</v>
      </c>
      <c r="P364" s="117">
        <v>58</v>
      </c>
      <c r="Q364" s="162" t="str">
        <f>IF(R364=P364,"C",IF(P364+24=R364,"C24","T"))</f>
        <v>T</v>
      </c>
      <c r="R364" s="117"/>
      <c r="S364" s="114">
        <v>36</v>
      </c>
      <c r="T364" s="118">
        <v>573630</v>
      </c>
      <c r="U364" s="69">
        <f t="shared" si="220"/>
        <v>10</v>
      </c>
      <c r="V364" s="69">
        <f t="shared" si="221"/>
        <v>2019</v>
      </c>
      <c r="W364" s="70"/>
      <c r="X364" s="82"/>
      <c r="Y364" s="82"/>
      <c r="Z364" s="70">
        <v>3</v>
      </c>
      <c r="AA364" s="70">
        <f t="shared" si="214"/>
        <v>15</v>
      </c>
      <c r="AB364" s="70">
        <f t="shared" si="196"/>
        <v>20</v>
      </c>
      <c r="AC364" s="82">
        <f t="shared" si="192"/>
        <v>16</v>
      </c>
      <c r="AD364" s="71">
        <f t="shared" si="200"/>
        <v>15934.166666666666</v>
      </c>
      <c r="AE364" s="70"/>
      <c r="AF364" s="72"/>
      <c r="AG364" s="70"/>
      <c r="AH364" s="70"/>
      <c r="AI364" s="70"/>
      <c r="AJ364" s="70">
        <f t="shared" si="205"/>
        <v>573630</v>
      </c>
      <c r="AK364" s="70">
        <f t="shared" si="206"/>
        <v>47802.5</v>
      </c>
      <c r="AL364" s="72">
        <f t="shared" si="207"/>
        <v>47802.5</v>
      </c>
      <c r="AM364" s="74">
        <f t="shared" si="208"/>
        <v>525827.5</v>
      </c>
      <c r="AO364" s="119">
        <f t="shared" si="222"/>
        <v>15934.166666666666</v>
      </c>
      <c r="AP364" s="119"/>
      <c r="AQ364" s="123"/>
      <c r="AR364" s="123"/>
      <c r="AS364" s="123"/>
      <c r="AT364" s="123"/>
      <c r="AU364" s="123"/>
      <c r="AV364" s="123"/>
      <c r="AW364" s="75">
        <f t="shared" si="219"/>
        <v>191210</v>
      </c>
      <c r="AX364" s="76">
        <f t="shared" si="215"/>
        <v>239012.5</v>
      </c>
      <c r="AY364" s="77">
        <f t="shared" si="213"/>
        <v>334617.5</v>
      </c>
      <c r="AZ364" s="75">
        <f t="shared" si="193"/>
        <v>79670.833333333328</v>
      </c>
      <c r="BA364" s="76">
        <f t="shared" si="216"/>
        <v>318683.33333333331</v>
      </c>
      <c r="BB364" s="77">
        <f t="shared" si="194"/>
        <v>254946.66666666669</v>
      </c>
      <c r="BC364" s="120"/>
      <c r="BD364" s="120"/>
      <c r="BE364" s="120"/>
      <c r="BF364" s="120"/>
      <c r="BG364" s="120"/>
      <c r="BH364" s="120"/>
      <c r="BI364" s="120"/>
      <c r="BJ364" s="120"/>
      <c r="BK364" s="120"/>
      <c r="BL364" s="120"/>
      <c r="BM364" s="120"/>
      <c r="BN364" s="120"/>
      <c r="BO364" s="120"/>
      <c r="BP364" s="120"/>
      <c r="BQ364" s="120"/>
      <c r="BR364" s="120"/>
      <c r="BS364" s="120"/>
      <c r="BT364" s="120"/>
      <c r="BU364" s="120"/>
      <c r="BV364" s="120"/>
      <c r="BW364" s="120"/>
      <c r="BX364" s="120"/>
      <c r="BY364" s="120"/>
      <c r="BZ364" s="120"/>
      <c r="CA364" s="120"/>
      <c r="CB364" s="120"/>
      <c r="CC364" s="120"/>
      <c r="CD364" s="120"/>
      <c r="CE364" s="120"/>
      <c r="CF364" s="120"/>
      <c r="CG364" s="120"/>
      <c r="CH364" s="120"/>
      <c r="CI364" s="120"/>
      <c r="CJ364" s="120"/>
      <c r="CK364" s="120"/>
      <c r="CL364" s="120"/>
      <c r="CM364" s="120"/>
      <c r="CN364" s="120"/>
      <c r="CO364" s="120"/>
      <c r="CP364" s="120"/>
      <c r="CQ364" s="120"/>
      <c r="CR364" s="120"/>
      <c r="CS364" s="120"/>
      <c r="CT364" s="120"/>
      <c r="CU364" s="120"/>
      <c r="CV364" s="120"/>
      <c r="CW364" s="120"/>
      <c r="CX364" s="120"/>
      <c r="CY364" s="120"/>
      <c r="CZ364" s="120"/>
      <c r="DA364" s="120"/>
      <c r="DB364" s="120"/>
      <c r="DC364" s="120"/>
      <c r="DD364" s="120"/>
      <c r="DE364" s="120"/>
      <c r="DF364" s="120"/>
      <c r="DG364" s="120"/>
      <c r="DH364" s="120"/>
      <c r="DI364" s="120"/>
      <c r="DJ364" s="120"/>
      <c r="DK364" s="120"/>
      <c r="DL364" s="120"/>
      <c r="DM364" s="120"/>
      <c r="DN364" s="120"/>
      <c r="DO364" s="120"/>
      <c r="DP364" s="120"/>
      <c r="DQ364" s="120"/>
      <c r="DR364" s="120"/>
      <c r="DS364" s="120"/>
      <c r="DT364" s="120"/>
      <c r="DU364" s="120"/>
      <c r="DV364" s="120"/>
      <c r="DW364" s="120"/>
      <c r="DX364" s="120"/>
      <c r="DY364" s="120"/>
      <c r="DZ364" s="120"/>
      <c r="EA364" s="120"/>
      <c r="EB364" s="120"/>
      <c r="EC364" s="120"/>
      <c r="ED364" s="120"/>
      <c r="EE364" s="120"/>
      <c r="EF364" s="120"/>
      <c r="EG364" s="120"/>
      <c r="EH364" s="120"/>
      <c r="EI364" s="120"/>
      <c r="EJ364" s="120"/>
      <c r="EK364" s="120"/>
      <c r="EL364" s="120"/>
      <c r="EM364" s="120"/>
      <c r="EN364" s="120"/>
      <c r="EO364" s="120"/>
      <c r="EP364" s="120"/>
      <c r="EQ364" s="120"/>
      <c r="ER364" s="120"/>
      <c r="ES364" s="120"/>
      <c r="ET364" s="120"/>
      <c r="EU364" s="120"/>
      <c r="EV364" s="120"/>
      <c r="EW364" s="120"/>
      <c r="EX364" s="120"/>
      <c r="EY364" s="120"/>
      <c r="EZ364" s="120"/>
      <c r="FA364" s="120"/>
      <c r="FB364" s="120"/>
      <c r="FC364" s="120"/>
      <c r="FD364" s="120"/>
      <c r="FE364" s="120"/>
      <c r="FF364" s="120"/>
      <c r="FG364" s="120"/>
      <c r="FH364" s="120"/>
      <c r="FI364" s="120"/>
      <c r="FJ364" s="120"/>
      <c r="FK364" s="120"/>
      <c r="FL364" s="120"/>
      <c r="FM364" s="120"/>
      <c r="FN364" s="120"/>
      <c r="FO364" s="120"/>
      <c r="FP364" s="120"/>
      <c r="FQ364" s="120"/>
      <c r="FR364" s="120"/>
      <c r="FS364" s="120"/>
      <c r="FT364" s="120"/>
      <c r="FU364" s="120"/>
      <c r="FV364" s="120"/>
      <c r="FW364" s="120"/>
      <c r="FX364" s="120"/>
      <c r="FY364" s="120"/>
      <c r="FZ364" s="120"/>
      <c r="GA364" s="120"/>
      <c r="GB364" s="120"/>
      <c r="GC364" s="120"/>
      <c r="GD364" s="120"/>
      <c r="GE364" s="120"/>
      <c r="GF364" s="120"/>
      <c r="GG364" s="120"/>
      <c r="GH364" s="120"/>
      <c r="GI364" s="120"/>
      <c r="GJ364" s="120"/>
      <c r="GK364" s="120"/>
      <c r="GL364" s="120"/>
      <c r="GM364" s="120"/>
      <c r="GN364" s="120"/>
      <c r="GO364" s="120"/>
      <c r="GP364" s="120"/>
      <c r="GQ364" s="120"/>
      <c r="GR364" s="120"/>
      <c r="GS364" s="120"/>
      <c r="GT364" s="120"/>
      <c r="GU364" s="120"/>
      <c r="GV364" s="120"/>
      <c r="GW364" s="120"/>
      <c r="GX364" s="120"/>
      <c r="GY364" s="120"/>
      <c r="GZ364" s="120"/>
      <c r="HA364" s="120"/>
      <c r="HB364" s="120"/>
      <c r="HC364" s="120"/>
      <c r="HD364" s="120"/>
      <c r="HE364" s="120"/>
      <c r="HF364" s="120"/>
      <c r="HG364" s="120"/>
      <c r="HH364" s="120"/>
      <c r="HI364" s="120"/>
      <c r="HJ364" s="120"/>
      <c r="HK364" s="120"/>
      <c r="HL364" s="120"/>
      <c r="HM364" s="120"/>
      <c r="HN364" s="120"/>
      <c r="HO364" s="120"/>
      <c r="HP364" s="120"/>
      <c r="HQ364" s="120"/>
      <c r="HR364" s="120"/>
      <c r="HS364" s="120"/>
      <c r="HT364" s="120"/>
      <c r="HU364" s="120"/>
      <c r="HV364" s="120"/>
      <c r="HW364" s="120"/>
      <c r="HX364" s="120"/>
      <c r="HY364" s="120"/>
      <c r="HZ364" s="120"/>
      <c r="IA364" s="120"/>
      <c r="IB364" s="120"/>
      <c r="IC364" s="120"/>
      <c r="ID364" s="120"/>
      <c r="IE364" s="120"/>
      <c r="IF364" s="120"/>
      <c r="IG364" s="120"/>
      <c r="IH364" s="120"/>
      <c r="II364" s="120"/>
      <c r="IJ364" s="120"/>
      <c r="IK364" s="120"/>
      <c r="IL364" s="120"/>
      <c r="IM364" s="120"/>
      <c r="IN364" s="120"/>
      <c r="IO364" s="120"/>
      <c r="IP364" s="120"/>
      <c r="IQ364" s="120"/>
      <c r="IR364" s="120"/>
      <c r="IS364" s="120"/>
      <c r="IT364" s="120"/>
      <c r="IU364" s="120"/>
      <c r="IV364" s="120"/>
      <c r="IW364" s="120"/>
      <c r="IX364" s="120"/>
      <c r="IY364" s="120"/>
      <c r="IZ364" s="120"/>
      <c r="JA364" s="120"/>
      <c r="JB364" s="120"/>
      <c r="JC364" s="120"/>
      <c r="JD364" s="120"/>
      <c r="JE364" s="120"/>
      <c r="JF364" s="120"/>
      <c r="JG364" s="120"/>
      <c r="JH364" s="120"/>
      <c r="JI364" s="120"/>
      <c r="JJ364" s="120"/>
      <c r="JK364" s="120"/>
      <c r="JL364" s="120"/>
      <c r="JM364" s="120"/>
      <c r="JN364" s="120"/>
      <c r="JO364" s="120"/>
      <c r="JP364" s="120"/>
      <c r="JQ364" s="120"/>
      <c r="JR364" s="120"/>
      <c r="JS364" s="120"/>
      <c r="JT364" s="120"/>
      <c r="JU364" s="120"/>
      <c r="JV364" s="120"/>
      <c r="JW364" s="120"/>
      <c r="JX364" s="120"/>
      <c r="JY364" s="120"/>
      <c r="JZ364" s="120"/>
      <c r="KA364" s="120"/>
      <c r="KB364" s="120"/>
      <c r="KC364" s="120"/>
      <c r="KD364" s="120"/>
      <c r="KE364" s="120"/>
      <c r="KF364" s="120"/>
      <c r="KG364" s="120"/>
      <c r="KH364" s="120"/>
      <c r="KI364" s="120"/>
      <c r="KJ364" s="120"/>
      <c r="KK364" s="120"/>
      <c r="KL364" s="120"/>
      <c r="KM364" s="120"/>
      <c r="KN364" s="120"/>
      <c r="KO364" s="120"/>
      <c r="KP364" s="120"/>
      <c r="KQ364" s="120"/>
      <c r="KR364" s="120"/>
      <c r="KS364" s="120"/>
      <c r="KT364" s="120"/>
      <c r="KU364" s="120"/>
      <c r="KV364" s="120"/>
      <c r="KW364" s="120"/>
      <c r="KX364" s="120"/>
      <c r="KY364" s="120"/>
      <c r="KZ364" s="120"/>
      <c r="LA364" s="120"/>
      <c r="LB364" s="120"/>
      <c r="LC364" s="120"/>
      <c r="LD364" s="120"/>
      <c r="LE364" s="120"/>
      <c r="LF364" s="120"/>
      <c r="LG364" s="120"/>
      <c r="LH364" s="120"/>
      <c r="LI364" s="120"/>
      <c r="LJ364" s="120"/>
      <c r="LK364" s="120"/>
      <c r="LL364" s="120"/>
      <c r="LM364" s="120"/>
      <c r="LN364" s="120"/>
      <c r="LO364" s="120"/>
      <c r="LP364" s="120"/>
      <c r="LQ364" s="120"/>
      <c r="LR364" s="120"/>
      <c r="LS364" s="120"/>
      <c r="LT364" s="120"/>
      <c r="LU364" s="120"/>
      <c r="LV364" s="120"/>
      <c r="LW364" s="120"/>
      <c r="LX364" s="120"/>
      <c r="LY364" s="120"/>
      <c r="LZ364" s="120"/>
      <c r="MA364" s="120"/>
      <c r="MB364" s="120"/>
      <c r="MC364" s="120"/>
      <c r="MD364" s="120"/>
      <c r="ME364" s="120"/>
      <c r="MF364" s="120"/>
      <c r="MG364" s="120"/>
      <c r="MH364" s="120"/>
      <c r="MI364" s="120"/>
      <c r="MJ364" s="120"/>
      <c r="MK364" s="120"/>
      <c r="ML364" s="120"/>
      <c r="MM364" s="120"/>
      <c r="MN364" s="120"/>
      <c r="MO364" s="120"/>
      <c r="MP364" s="120"/>
      <c r="MQ364" s="120"/>
      <c r="MR364" s="120"/>
      <c r="MS364" s="120"/>
      <c r="MT364" s="120"/>
      <c r="MU364" s="120"/>
      <c r="MV364" s="120"/>
      <c r="MW364" s="120"/>
      <c r="MX364" s="120"/>
      <c r="MY364" s="120"/>
      <c r="MZ364" s="120"/>
      <c r="NA364" s="120"/>
      <c r="NB364" s="120"/>
      <c r="NC364" s="120"/>
      <c r="ND364" s="120"/>
      <c r="NE364" s="120"/>
      <c r="NF364" s="120"/>
      <c r="NG364" s="120"/>
      <c r="NH364" s="120"/>
      <c r="NI364" s="120"/>
      <c r="NJ364" s="120"/>
      <c r="NK364" s="120"/>
      <c r="NL364" s="120"/>
      <c r="NM364" s="120"/>
      <c r="NN364" s="120"/>
      <c r="NO364" s="120"/>
      <c r="NP364" s="120"/>
      <c r="NQ364" s="120"/>
      <c r="NR364" s="120"/>
      <c r="NS364" s="120"/>
      <c r="NT364" s="120"/>
      <c r="NU364" s="120"/>
      <c r="NV364" s="120"/>
      <c r="NW364" s="120"/>
      <c r="NX364" s="120"/>
      <c r="NY364" s="120"/>
      <c r="NZ364" s="120"/>
      <c r="OA364" s="120"/>
      <c r="OB364" s="120"/>
      <c r="OC364" s="120"/>
      <c r="OD364" s="120"/>
      <c r="OE364" s="120"/>
      <c r="OF364" s="120"/>
      <c r="OG364" s="120"/>
      <c r="OH364" s="120"/>
      <c r="OI364" s="120"/>
      <c r="OJ364" s="120"/>
      <c r="OK364" s="120"/>
      <c r="OL364" s="120"/>
      <c r="OM364" s="120"/>
      <c r="ON364" s="120"/>
      <c r="OO364" s="120"/>
      <c r="OP364" s="120"/>
      <c r="OQ364" s="120"/>
      <c r="OR364" s="120"/>
      <c r="OS364" s="120"/>
      <c r="OT364" s="120"/>
      <c r="OU364" s="120"/>
      <c r="OV364" s="120"/>
      <c r="OW364" s="120"/>
      <c r="OX364" s="120"/>
      <c r="OY364" s="120"/>
      <c r="OZ364" s="120"/>
      <c r="PA364" s="120"/>
      <c r="PB364" s="120"/>
      <c r="PC364" s="120"/>
      <c r="PD364" s="120"/>
      <c r="PE364" s="120"/>
      <c r="PF364" s="120"/>
      <c r="PG364" s="120"/>
      <c r="PH364" s="120"/>
      <c r="PI364" s="120"/>
      <c r="PJ364" s="120"/>
      <c r="PK364" s="120"/>
      <c r="PL364" s="120"/>
      <c r="PM364" s="120"/>
      <c r="PN364" s="120"/>
      <c r="PO364" s="120"/>
      <c r="PP364" s="120"/>
      <c r="PQ364" s="120"/>
      <c r="PR364" s="120"/>
      <c r="PS364" s="120"/>
      <c r="PT364" s="120"/>
      <c r="PU364" s="120"/>
      <c r="PV364" s="120"/>
      <c r="PW364" s="120"/>
      <c r="PX364" s="120"/>
      <c r="PY364" s="120"/>
      <c r="PZ364" s="120"/>
      <c r="QA364" s="120"/>
      <c r="QB364" s="120"/>
      <c r="QC364" s="120"/>
      <c r="QD364" s="120"/>
      <c r="QE364" s="120"/>
      <c r="QF364" s="120"/>
      <c r="QG364" s="120"/>
      <c r="QH364" s="120"/>
      <c r="QI364" s="120"/>
      <c r="QJ364" s="120"/>
      <c r="QK364" s="120"/>
      <c r="QL364" s="120"/>
      <c r="QM364" s="120"/>
      <c r="QN364" s="120"/>
      <c r="QO364" s="120"/>
      <c r="QP364" s="120"/>
      <c r="QQ364" s="120"/>
      <c r="QR364" s="120"/>
      <c r="QS364" s="120"/>
      <c r="QT364" s="120"/>
      <c r="QU364" s="120"/>
      <c r="QV364" s="120"/>
      <c r="QW364" s="120"/>
      <c r="QX364" s="120"/>
      <c r="QY364" s="120"/>
      <c r="QZ364" s="120"/>
      <c r="RA364" s="120"/>
      <c r="RB364" s="120"/>
      <c r="RC364" s="120"/>
      <c r="RD364" s="120"/>
      <c r="RE364" s="120"/>
      <c r="RF364" s="120"/>
      <c r="RG364" s="120"/>
      <c r="RH364" s="120"/>
      <c r="RI364" s="120"/>
      <c r="RJ364" s="120"/>
      <c r="RK364" s="120"/>
      <c r="RL364" s="120"/>
      <c r="RM364" s="120"/>
      <c r="RN364" s="120"/>
      <c r="RO364" s="120"/>
      <c r="RP364" s="120"/>
      <c r="RQ364" s="120"/>
      <c r="RR364" s="120"/>
      <c r="RS364" s="120"/>
      <c r="RT364" s="120"/>
      <c r="RU364" s="120"/>
      <c r="RV364" s="120"/>
      <c r="RW364" s="120"/>
      <c r="RX364" s="120"/>
      <c r="RY364" s="120"/>
      <c r="RZ364" s="120"/>
      <c r="SA364" s="120"/>
      <c r="SB364" s="120"/>
      <c r="SC364" s="120"/>
      <c r="SD364" s="120"/>
      <c r="SE364" s="120"/>
      <c r="SF364" s="120"/>
      <c r="SG364" s="120"/>
      <c r="SH364" s="120"/>
      <c r="SI364" s="120"/>
      <c r="SJ364" s="120"/>
      <c r="SK364" s="120"/>
      <c r="SL364" s="120"/>
      <c r="SM364" s="120"/>
      <c r="SN364" s="120"/>
      <c r="SO364" s="120"/>
      <c r="SP364" s="120"/>
      <c r="SQ364" s="120"/>
      <c r="SR364" s="120"/>
      <c r="SS364" s="120"/>
      <c r="ST364" s="120"/>
      <c r="SU364" s="120"/>
      <c r="SV364" s="120"/>
      <c r="SW364" s="120"/>
      <c r="SX364" s="120"/>
      <c r="SY364" s="120"/>
      <c r="SZ364" s="120"/>
      <c r="TA364" s="120"/>
      <c r="TB364" s="120"/>
      <c r="TC364" s="120"/>
      <c r="TD364" s="120"/>
      <c r="TE364" s="120"/>
      <c r="TF364" s="120"/>
      <c r="TG364" s="120"/>
      <c r="TH364" s="120"/>
      <c r="TI364" s="120"/>
      <c r="TJ364" s="120"/>
      <c r="TK364" s="120"/>
      <c r="TL364" s="120"/>
      <c r="TM364" s="120"/>
      <c r="TN364" s="120"/>
      <c r="TO364" s="120"/>
      <c r="TP364" s="120"/>
      <c r="TQ364" s="120"/>
      <c r="TR364" s="120"/>
      <c r="TS364" s="120"/>
      <c r="TT364" s="120"/>
      <c r="TU364" s="120"/>
      <c r="TV364" s="120"/>
      <c r="TW364" s="120"/>
      <c r="TX364" s="120"/>
      <c r="TY364" s="120"/>
      <c r="TZ364" s="120"/>
      <c r="UA364" s="120"/>
      <c r="UB364" s="120"/>
      <c r="UC364" s="120"/>
      <c r="UD364" s="120"/>
      <c r="UE364" s="120"/>
      <c r="UF364" s="120"/>
      <c r="UG364" s="120"/>
      <c r="UH364" s="120"/>
      <c r="UI364" s="120"/>
      <c r="UJ364" s="120"/>
      <c r="UK364" s="120"/>
      <c r="UL364" s="120"/>
      <c r="UM364" s="120"/>
      <c r="UN364" s="120"/>
      <c r="UO364" s="120"/>
      <c r="UP364" s="120"/>
      <c r="UQ364" s="120"/>
      <c r="UR364" s="120"/>
      <c r="US364" s="120"/>
      <c r="UT364" s="120"/>
      <c r="UU364" s="120"/>
      <c r="UV364" s="120"/>
      <c r="UW364" s="120"/>
      <c r="UX364" s="120"/>
      <c r="UY364" s="120"/>
      <c r="UZ364" s="120"/>
      <c r="VA364" s="120"/>
      <c r="VB364" s="120"/>
      <c r="VC364" s="120"/>
      <c r="VD364" s="120"/>
      <c r="VE364" s="120"/>
      <c r="VF364" s="120"/>
      <c r="VG364" s="120"/>
      <c r="VH364" s="120"/>
      <c r="VI364" s="120"/>
      <c r="VJ364" s="120"/>
      <c r="VK364" s="120"/>
      <c r="VL364" s="120"/>
      <c r="VM364" s="120"/>
      <c r="VN364" s="120"/>
      <c r="VO364" s="120"/>
      <c r="VP364" s="120"/>
      <c r="VQ364" s="120"/>
      <c r="VR364" s="120"/>
      <c r="VS364" s="120"/>
      <c r="VT364" s="120"/>
      <c r="VU364" s="120"/>
      <c r="VV364" s="120"/>
      <c r="VW364" s="120"/>
      <c r="VX364" s="120"/>
      <c r="VY364" s="120"/>
      <c r="VZ364" s="120"/>
      <c r="WA364" s="120"/>
      <c r="WB364" s="120"/>
      <c r="WC364" s="120"/>
      <c r="WD364" s="120"/>
      <c r="WE364" s="120"/>
      <c r="WF364" s="120"/>
      <c r="WG364" s="120"/>
      <c r="WH364" s="120"/>
      <c r="WI364" s="120"/>
      <c r="WJ364" s="120"/>
      <c r="WK364" s="120"/>
      <c r="WL364" s="120"/>
      <c r="WM364" s="120"/>
      <c r="WN364" s="120"/>
      <c r="WO364" s="120"/>
      <c r="WP364" s="120"/>
      <c r="WQ364" s="120"/>
      <c r="WR364" s="120"/>
      <c r="WS364" s="120"/>
      <c r="WT364" s="120"/>
      <c r="WU364" s="120"/>
      <c r="WV364" s="120"/>
      <c r="WW364" s="120"/>
      <c r="WX364" s="120"/>
      <c r="WY364" s="120"/>
      <c r="WZ364" s="120"/>
      <c r="XA364" s="120"/>
      <c r="XB364" s="120"/>
      <c r="XC364" s="120"/>
      <c r="XD364" s="120"/>
      <c r="XE364" s="120"/>
      <c r="XF364" s="120"/>
      <c r="XG364" s="120"/>
      <c r="XH364" s="120"/>
      <c r="XI364" s="120"/>
      <c r="XJ364" s="120"/>
      <c r="XK364" s="120"/>
      <c r="XL364" s="120"/>
      <c r="XM364" s="120"/>
      <c r="XN364" s="120"/>
      <c r="XO364" s="120"/>
      <c r="XP364" s="120"/>
      <c r="XQ364" s="120"/>
      <c r="XR364" s="120"/>
      <c r="XS364" s="120"/>
      <c r="XT364" s="120"/>
      <c r="XU364" s="120"/>
      <c r="XV364" s="120"/>
      <c r="XW364" s="120"/>
      <c r="XX364" s="120"/>
      <c r="XY364" s="120"/>
      <c r="XZ364" s="120"/>
      <c r="YA364" s="120"/>
      <c r="YB364" s="120"/>
      <c r="YC364" s="120"/>
      <c r="YD364" s="120"/>
      <c r="YE364" s="120"/>
      <c r="YF364" s="120"/>
      <c r="YG364" s="120"/>
      <c r="YH364" s="120"/>
      <c r="YI364" s="120"/>
      <c r="YJ364" s="120"/>
      <c r="YK364" s="120"/>
      <c r="YL364" s="120"/>
      <c r="YM364" s="120"/>
      <c r="YN364" s="120"/>
      <c r="YO364" s="120"/>
      <c r="YP364" s="120"/>
      <c r="YQ364" s="120"/>
      <c r="YR364" s="120"/>
      <c r="YS364" s="120"/>
      <c r="YT364" s="120"/>
      <c r="YU364" s="120"/>
      <c r="YV364" s="120"/>
      <c r="YW364" s="120"/>
      <c r="YX364" s="120"/>
      <c r="YY364" s="120"/>
      <c r="YZ364" s="120"/>
      <c r="ZA364" s="120"/>
      <c r="ZB364" s="120"/>
      <c r="ZC364" s="120"/>
      <c r="ZD364" s="120"/>
      <c r="ZE364" s="120"/>
      <c r="ZF364" s="120"/>
      <c r="ZG364" s="120"/>
      <c r="ZH364" s="120"/>
      <c r="ZI364" s="120"/>
      <c r="ZJ364" s="120"/>
      <c r="ZK364" s="120"/>
      <c r="ZL364" s="120"/>
      <c r="ZM364" s="120"/>
      <c r="ZN364" s="120"/>
      <c r="ZO364" s="120"/>
      <c r="ZP364" s="120"/>
      <c r="ZQ364" s="120"/>
      <c r="ZR364" s="120"/>
      <c r="ZS364" s="120"/>
      <c r="ZT364" s="120"/>
      <c r="ZU364" s="120"/>
      <c r="ZV364" s="120"/>
      <c r="ZW364" s="120"/>
      <c r="ZX364" s="120"/>
      <c r="ZY364" s="120"/>
      <c r="ZZ364" s="120"/>
      <c r="AAA364" s="120"/>
      <c r="AAB364" s="120"/>
      <c r="AAC364" s="120"/>
      <c r="AAD364" s="120"/>
      <c r="AAE364" s="120"/>
      <c r="AAF364" s="120"/>
      <c r="AAG364" s="120"/>
      <c r="AAH364" s="120"/>
      <c r="AAI364" s="120"/>
      <c r="AAJ364" s="120"/>
      <c r="AAK364" s="120"/>
      <c r="AAL364" s="120"/>
      <c r="AAM364" s="120"/>
      <c r="AAN364" s="120"/>
      <c r="AAO364" s="120"/>
      <c r="AAP364" s="120"/>
      <c r="AAQ364" s="120"/>
      <c r="AAR364" s="120"/>
      <c r="AAS364" s="120"/>
      <c r="AAT364" s="120"/>
      <c r="AAU364" s="120"/>
      <c r="AAV364" s="120"/>
      <c r="AAW364" s="120"/>
      <c r="AAX364" s="120"/>
      <c r="AAY364" s="120"/>
      <c r="AAZ364" s="120"/>
      <c r="ABA364" s="120"/>
      <c r="ABB364" s="120"/>
      <c r="ABC364" s="120"/>
      <c r="ABD364" s="120"/>
      <c r="ABE364" s="120"/>
      <c r="ABF364" s="120"/>
      <c r="ABG364" s="120"/>
      <c r="ABH364" s="120"/>
      <c r="ABI364" s="120"/>
      <c r="ABJ364" s="120"/>
      <c r="ABK364" s="120"/>
      <c r="ABL364" s="120"/>
      <c r="ABM364" s="120"/>
      <c r="ABN364" s="120"/>
      <c r="ABO364" s="120"/>
      <c r="ABP364" s="120"/>
      <c r="ABQ364" s="120"/>
      <c r="ABR364" s="120"/>
      <c r="ABS364" s="120"/>
      <c r="ABT364" s="120"/>
      <c r="ABU364" s="120"/>
      <c r="ABV364" s="120"/>
      <c r="ABW364" s="120"/>
      <c r="ABX364" s="120"/>
      <c r="ABY364" s="120"/>
      <c r="ABZ364" s="120"/>
      <c r="ACA364" s="120"/>
      <c r="ACB364" s="120"/>
      <c r="ACC364" s="120"/>
      <c r="ACD364" s="120"/>
      <c r="ACE364" s="120"/>
      <c r="ACF364" s="120"/>
      <c r="ACG364" s="120"/>
      <c r="ACH364" s="120"/>
      <c r="ACI364" s="120"/>
      <c r="ACJ364" s="120"/>
      <c r="ACK364" s="120"/>
      <c r="ACL364" s="120"/>
      <c r="ACM364" s="120"/>
      <c r="ACN364" s="120"/>
      <c r="ACO364" s="120"/>
      <c r="ACP364" s="120"/>
      <c r="ACQ364" s="120"/>
      <c r="ACR364" s="120"/>
      <c r="ACS364" s="120"/>
      <c r="ACT364" s="120"/>
      <c r="ACU364" s="120"/>
      <c r="ACV364" s="120"/>
      <c r="ACW364" s="120"/>
      <c r="ACX364" s="120"/>
      <c r="ACY364" s="120"/>
      <c r="ACZ364" s="120"/>
      <c r="ADA364" s="120"/>
      <c r="ADB364" s="120"/>
      <c r="ADC364" s="120"/>
      <c r="ADD364" s="120"/>
      <c r="ADE364" s="120"/>
      <c r="ADF364" s="120"/>
      <c r="ADG364" s="120"/>
      <c r="ADH364" s="120"/>
      <c r="ADI364" s="120"/>
      <c r="ADJ364" s="120"/>
      <c r="ADK364" s="120"/>
      <c r="ADL364" s="120"/>
      <c r="ADM364" s="120"/>
      <c r="ADN364" s="120"/>
      <c r="ADO364" s="120"/>
      <c r="ADP364" s="120"/>
      <c r="ADQ364" s="120"/>
      <c r="ADR364" s="120"/>
      <c r="ADS364" s="120"/>
      <c r="ADT364" s="120"/>
      <c r="ADU364" s="120"/>
      <c r="ADV364" s="120"/>
      <c r="ADW364" s="120"/>
      <c r="ADX364" s="120"/>
      <c r="ADY364" s="120"/>
      <c r="ADZ364" s="120"/>
      <c r="AEA364" s="120"/>
      <c r="AEB364" s="120"/>
      <c r="AEC364" s="120"/>
      <c r="AED364" s="120"/>
      <c r="AEE364" s="120"/>
      <c r="AEF364" s="120"/>
      <c r="AEG364" s="120"/>
      <c r="AEH364" s="120"/>
      <c r="AEI364" s="120"/>
      <c r="AEJ364" s="120"/>
      <c r="AEK364" s="120"/>
      <c r="AEL364" s="120"/>
      <c r="AEM364" s="120"/>
      <c r="AEN364" s="120"/>
      <c r="AEO364" s="120"/>
      <c r="AEP364" s="120"/>
      <c r="AEQ364" s="120"/>
      <c r="AER364" s="120"/>
      <c r="AES364" s="120"/>
      <c r="AET364" s="120"/>
      <c r="AEU364" s="120"/>
      <c r="AEV364" s="120"/>
      <c r="AEW364" s="120"/>
      <c r="AEX364" s="120"/>
      <c r="AEY364" s="120"/>
      <c r="AEZ364" s="120"/>
      <c r="AFA364" s="120"/>
      <c r="AFB364" s="120"/>
      <c r="AFC364" s="120"/>
      <c r="AFD364" s="120"/>
      <c r="AFE364" s="120"/>
      <c r="AFF364" s="120"/>
      <c r="AFG364" s="120"/>
      <c r="AFH364" s="120"/>
      <c r="AFI364" s="120"/>
      <c r="AFJ364" s="120"/>
      <c r="AFK364" s="120"/>
      <c r="AFL364" s="120"/>
      <c r="AFM364" s="120"/>
      <c r="AFN364" s="120"/>
      <c r="AFO364" s="120"/>
      <c r="AFP364" s="120"/>
      <c r="AFQ364" s="120"/>
      <c r="AFR364" s="120"/>
      <c r="AFS364" s="120"/>
      <c r="AFT364" s="120"/>
      <c r="AFU364" s="120"/>
      <c r="AFV364" s="120"/>
      <c r="AFW364" s="120"/>
      <c r="AFX364" s="120"/>
      <c r="AFY364" s="120"/>
      <c r="AFZ364" s="120"/>
      <c r="AGA364" s="120"/>
      <c r="AGB364" s="120"/>
      <c r="AGC364" s="120"/>
      <c r="AGD364" s="120"/>
      <c r="AGE364" s="120"/>
      <c r="AGF364" s="120"/>
      <c r="AGG364" s="120"/>
      <c r="AGH364" s="120"/>
      <c r="AGI364" s="120"/>
      <c r="AGJ364" s="120"/>
      <c r="AGK364" s="120"/>
      <c r="AGL364" s="120"/>
      <c r="AGM364" s="120"/>
      <c r="AGN364" s="120"/>
      <c r="AGO364" s="120"/>
      <c r="AGP364" s="120"/>
      <c r="AGQ364" s="120"/>
      <c r="AGR364" s="120"/>
      <c r="AGS364" s="120"/>
      <c r="AGT364" s="120"/>
      <c r="AGU364" s="120"/>
      <c r="AGV364" s="120"/>
      <c r="AGW364" s="120"/>
      <c r="AGX364" s="120"/>
      <c r="AGY364" s="120"/>
      <c r="AGZ364" s="120"/>
      <c r="AHA364" s="120"/>
      <c r="AHB364" s="120"/>
      <c r="AHC364" s="120"/>
      <c r="AHD364" s="120"/>
      <c r="AHE364" s="120"/>
      <c r="AHF364" s="120"/>
      <c r="AHG364" s="120"/>
      <c r="AHH364" s="120"/>
      <c r="AHI364" s="120"/>
      <c r="AHJ364" s="120"/>
      <c r="AHK364" s="120"/>
      <c r="AHL364" s="120"/>
      <c r="AHM364" s="120"/>
      <c r="AHN364" s="120"/>
      <c r="AHO364" s="120"/>
      <c r="AHP364" s="120"/>
      <c r="AHQ364" s="120"/>
      <c r="AHR364" s="120"/>
      <c r="AHS364" s="120"/>
      <c r="AHT364" s="120"/>
      <c r="AHU364" s="120"/>
      <c r="AHV364" s="120"/>
      <c r="AHW364" s="120"/>
      <c r="AHX364" s="120"/>
      <c r="AHY364" s="120"/>
      <c r="AHZ364" s="120"/>
      <c r="AIA364" s="120"/>
      <c r="AIB364" s="120"/>
      <c r="AIC364" s="120"/>
      <c r="AID364" s="120"/>
      <c r="AIE364" s="120"/>
      <c r="AIF364" s="120"/>
      <c r="AIG364" s="120"/>
      <c r="AIH364" s="120"/>
      <c r="AII364" s="120"/>
      <c r="AIJ364" s="120"/>
      <c r="AIK364" s="120"/>
      <c r="AIL364" s="120"/>
      <c r="AIM364" s="120"/>
      <c r="AIN364" s="120"/>
      <c r="AIO364" s="120"/>
      <c r="AIP364" s="120"/>
      <c r="AIQ364" s="120"/>
      <c r="AIR364" s="120"/>
      <c r="AIS364" s="120"/>
      <c r="AIT364" s="120"/>
      <c r="AIU364" s="120"/>
      <c r="AIV364" s="120"/>
      <c r="AIW364" s="120"/>
      <c r="AIX364" s="120"/>
      <c r="AIY364" s="120"/>
      <c r="AIZ364" s="120"/>
      <c r="AJA364" s="120"/>
      <c r="AJB364" s="120"/>
      <c r="AJC364" s="120"/>
      <c r="AJD364" s="120"/>
      <c r="AJE364" s="120"/>
      <c r="AJF364" s="120"/>
      <c r="AJG364" s="120"/>
      <c r="AJH364" s="120"/>
      <c r="AJI364" s="120"/>
      <c r="AJJ364" s="120"/>
      <c r="AJK364" s="120"/>
      <c r="AJL364" s="120"/>
      <c r="AJM364" s="120"/>
      <c r="AJN364" s="120"/>
      <c r="AJO364" s="120"/>
      <c r="AJP364" s="120"/>
      <c r="AJQ364" s="120"/>
      <c r="AJR364" s="120"/>
      <c r="AJS364" s="120"/>
      <c r="AJT364" s="120"/>
      <c r="AJU364" s="120"/>
      <c r="AJV364" s="120"/>
      <c r="AJW364" s="120"/>
      <c r="AJX364" s="120"/>
      <c r="AJY364" s="120"/>
      <c r="AJZ364" s="120"/>
      <c r="AKA364" s="120"/>
      <c r="AKB364" s="120"/>
      <c r="AKC364" s="120"/>
      <c r="AKD364" s="120"/>
      <c r="AKE364" s="120"/>
      <c r="AKF364" s="120"/>
      <c r="AKG364" s="120"/>
      <c r="AKH364" s="120"/>
      <c r="AKI364" s="120"/>
      <c r="AKJ364" s="120"/>
      <c r="AKK364" s="120"/>
      <c r="AKL364" s="120"/>
      <c r="AKM364" s="120"/>
      <c r="AKN364" s="120"/>
      <c r="AKO364" s="120"/>
      <c r="AKP364" s="120"/>
      <c r="AKQ364" s="120"/>
      <c r="AKR364" s="120"/>
      <c r="AKS364" s="120"/>
      <c r="AKT364" s="120"/>
      <c r="AKU364" s="120"/>
      <c r="AKV364" s="120"/>
      <c r="AKW364" s="120"/>
      <c r="AKX364" s="120"/>
      <c r="AKY364" s="120"/>
      <c r="AKZ364" s="120"/>
      <c r="ALA364" s="120"/>
      <c r="ALB364" s="120"/>
      <c r="ALC364" s="120"/>
      <c r="ALD364" s="120"/>
      <c r="ALE364" s="120"/>
      <c r="ALF364" s="120"/>
      <c r="ALG364" s="120"/>
      <c r="ALH364" s="120"/>
      <c r="ALI364" s="120"/>
      <c r="ALJ364" s="120"/>
      <c r="ALK364" s="120"/>
      <c r="ALL364" s="120"/>
      <c r="ALM364" s="120"/>
      <c r="ALN364" s="120"/>
      <c r="ALO364" s="120"/>
      <c r="ALP364" s="120"/>
      <c r="ALQ364" s="120"/>
      <c r="ALR364" s="120"/>
      <c r="ALS364" s="120"/>
      <c r="ALT364" s="120"/>
      <c r="ALU364" s="120"/>
      <c r="ALV364" s="120"/>
      <c r="ALW364" s="120"/>
      <c r="ALX364" s="120"/>
      <c r="ALY364" s="120"/>
      <c r="ALZ364" s="120"/>
      <c r="AMA364" s="120"/>
      <c r="AMB364" s="120"/>
      <c r="AMC364" s="120"/>
      <c r="AMD364" s="120"/>
      <c r="AME364" s="120"/>
      <c r="AMF364" s="120"/>
      <c r="AMG364" s="120"/>
      <c r="AMH364" s="120"/>
      <c r="AMI364" s="120"/>
      <c r="AMJ364" s="120"/>
      <c r="AMK364" s="120"/>
      <c r="AML364" s="120"/>
      <c r="AMM364" s="120"/>
      <c r="AMN364" s="120"/>
      <c r="AMO364" s="120"/>
      <c r="AMP364" s="120"/>
      <c r="AMQ364" s="120"/>
      <c r="AMR364" s="120"/>
      <c r="AMS364" s="120"/>
      <c r="AMT364" s="120"/>
      <c r="AMU364" s="120"/>
      <c r="AMV364" s="120"/>
      <c r="AMW364" s="120"/>
      <c r="AMX364" s="120"/>
      <c r="AMY364" s="120"/>
      <c r="AMZ364" s="120"/>
      <c r="ANA364" s="120"/>
      <c r="ANB364" s="120"/>
      <c r="ANC364" s="120"/>
      <c r="AND364" s="120"/>
      <c r="ANE364" s="120"/>
      <c r="ANF364" s="120"/>
      <c r="ANG364" s="120"/>
      <c r="ANH364" s="120"/>
      <c r="ANI364" s="120"/>
      <c r="ANJ364" s="120"/>
      <c r="ANK364" s="120"/>
      <c r="ANL364" s="120"/>
      <c r="ANM364" s="120"/>
      <c r="ANN364" s="120"/>
      <c r="ANO364" s="120"/>
      <c r="ANP364" s="120"/>
      <c r="ANQ364" s="120"/>
      <c r="ANR364" s="120"/>
      <c r="ANS364" s="120"/>
      <c r="ANT364" s="120"/>
      <c r="ANU364" s="120"/>
      <c r="ANV364" s="120"/>
      <c r="ANW364" s="120"/>
      <c r="ANX364" s="120"/>
      <c r="ANY364" s="120"/>
      <c r="ANZ364" s="120"/>
      <c r="AOA364" s="120"/>
      <c r="AOB364" s="120"/>
      <c r="AOC364" s="120"/>
      <c r="AOD364" s="120"/>
      <c r="AOE364" s="120"/>
      <c r="AOF364" s="120"/>
      <c r="AOG364" s="120"/>
      <c r="AOH364" s="120"/>
      <c r="AOI364" s="120"/>
      <c r="AOJ364" s="120"/>
      <c r="AOK364" s="120"/>
      <c r="AOL364" s="120"/>
      <c r="AOM364" s="120"/>
      <c r="AON364" s="120"/>
      <c r="AOO364" s="120"/>
      <c r="AOP364" s="120"/>
      <c r="AOQ364" s="120"/>
      <c r="AOR364" s="120"/>
      <c r="AOS364" s="120"/>
      <c r="AOT364" s="120"/>
      <c r="AOU364" s="120"/>
      <c r="AOV364" s="120"/>
      <c r="AOW364" s="120"/>
      <c r="AOX364" s="120"/>
      <c r="AOY364" s="120"/>
      <c r="AOZ364" s="120"/>
      <c r="APA364" s="120"/>
      <c r="APB364" s="120"/>
      <c r="APC364" s="120"/>
      <c r="APD364" s="120"/>
      <c r="APE364" s="120"/>
      <c r="APF364" s="120"/>
      <c r="APG364" s="120"/>
      <c r="APH364" s="120"/>
      <c r="API364" s="120"/>
      <c r="APJ364" s="120"/>
      <c r="APK364" s="120"/>
      <c r="APL364" s="120"/>
      <c r="APM364" s="120"/>
      <c r="APN364" s="120"/>
      <c r="APO364" s="120"/>
      <c r="APP364" s="120"/>
      <c r="APQ364" s="120"/>
      <c r="APR364" s="120"/>
      <c r="APS364" s="120"/>
      <c r="APT364" s="120"/>
      <c r="APU364" s="120"/>
      <c r="APV364" s="120"/>
      <c r="APW364" s="120"/>
      <c r="APX364" s="120"/>
      <c r="APY364" s="120"/>
      <c r="APZ364" s="120"/>
      <c r="AQA364" s="120"/>
      <c r="AQB364" s="120"/>
      <c r="AQC364" s="120"/>
      <c r="AQD364" s="120"/>
      <c r="AQE364" s="120"/>
      <c r="AQF364" s="120"/>
      <c r="AQG364" s="120"/>
      <c r="AQH364" s="120"/>
      <c r="AQI364" s="120"/>
      <c r="AQJ364" s="120"/>
      <c r="AQK364" s="120"/>
      <c r="AQL364" s="120"/>
      <c r="AQM364" s="120"/>
      <c r="AQN364" s="120"/>
      <c r="AQO364" s="120"/>
      <c r="AQP364" s="120"/>
      <c r="AQQ364" s="120"/>
      <c r="AQR364" s="120"/>
      <c r="AQS364" s="120"/>
      <c r="AQT364" s="120"/>
      <c r="AQU364" s="120"/>
      <c r="AQV364" s="120"/>
      <c r="AQW364" s="120"/>
      <c r="AQX364" s="120"/>
      <c r="AQY364" s="120"/>
      <c r="AQZ364" s="120"/>
      <c r="ARA364" s="120"/>
      <c r="ARB364" s="120"/>
      <c r="ARC364" s="120"/>
      <c r="ARD364" s="120"/>
      <c r="ARE364" s="120"/>
      <c r="ARF364" s="120"/>
      <c r="ARG364" s="120"/>
      <c r="ARH364" s="120"/>
      <c r="ARI364" s="120"/>
      <c r="ARJ364" s="120"/>
      <c r="ARK364" s="120"/>
      <c r="ARL364" s="120"/>
      <c r="ARM364" s="120"/>
      <c r="ARN364" s="120"/>
      <c r="ARO364" s="120"/>
      <c r="ARP364" s="120"/>
      <c r="ARQ364" s="120"/>
      <c r="ARR364" s="120"/>
      <c r="ARS364" s="120"/>
      <c r="ART364" s="120"/>
      <c r="ARU364" s="120"/>
      <c r="ARV364" s="120"/>
      <c r="ARW364" s="120"/>
      <c r="ARX364" s="120"/>
      <c r="ARY364" s="120"/>
      <c r="ARZ364" s="120"/>
      <c r="ASA364" s="120"/>
      <c r="ASB364" s="120"/>
      <c r="ASC364" s="120"/>
      <c r="ASD364" s="120"/>
      <c r="ASE364" s="120"/>
      <c r="ASF364" s="120"/>
      <c r="ASG364" s="120"/>
      <c r="ASH364" s="120"/>
      <c r="ASI364" s="120"/>
      <c r="ASJ364" s="120"/>
      <c r="ASK364" s="120"/>
      <c r="ASL364" s="120"/>
      <c r="ASM364" s="120"/>
      <c r="ASN364" s="120"/>
      <c r="ASO364" s="120"/>
      <c r="ASP364" s="120"/>
      <c r="ASQ364" s="120"/>
      <c r="ASR364" s="120"/>
      <c r="ASS364" s="120"/>
      <c r="AST364" s="120"/>
      <c r="ASU364" s="120"/>
      <c r="ASV364" s="120"/>
      <c r="ASW364" s="120"/>
      <c r="ASX364" s="120"/>
      <c r="ASY364" s="120"/>
      <c r="ASZ364" s="120"/>
      <c r="ATA364" s="120"/>
      <c r="ATB364" s="120"/>
      <c r="ATC364" s="120"/>
      <c r="ATD364" s="120"/>
      <c r="ATE364" s="120"/>
      <c r="ATF364" s="120"/>
      <c r="ATG364" s="120"/>
      <c r="ATH364" s="120"/>
      <c r="ATI364" s="120"/>
      <c r="ATJ364" s="120"/>
      <c r="ATK364" s="120"/>
      <c r="ATL364" s="120"/>
      <c r="ATM364" s="120"/>
      <c r="ATN364" s="120"/>
      <c r="ATO364" s="120"/>
      <c r="ATP364" s="120"/>
      <c r="ATQ364" s="120"/>
      <c r="ATR364" s="120"/>
      <c r="ATS364" s="120"/>
      <c r="ATT364" s="120"/>
      <c r="ATU364" s="120"/>
      <c r="ATV364" s="120"/>
      <c r="ATW364" s="120"/>
      <c r="ATX364" s="120"/>
      <c r="ATY364" s="120"/>
      <c r="ATZ364" s="120"/>
      <c r="AUA364" s="120"/>
      <c r="AUB364" s="120"/>
      <c r="AUC364" s="120"/>
      <c r="AUD364" s="120"/>
      <c r="AUE364" s="120"/>
      <c r="AUF364" s="120"/>
      <c r="AUG364" s="120"/>
      <c r="AUH364" s="120"/>
      <c r="AUI364" s="120"/>
      <c r="AUJ364" s="120"/>
      <c r="AUK364" s="120"/>
      <c r="AUL364" s="120"/>
      <c r="AUM364" s="120"/>
      <c r="AUN364" s="120"/>
      <c r="AUO364" s="120"/>
      <c r="AUP364" s="120"/>
      <c r="AUQ364" s="120"/>
      <c r="AUR364" s="120"/>
      <c r="AUS364" s="120"/>
      <c r="AUT364" s="120"/>
      <c r="AUU364" s="120"/>
      <c r="AUV364" s="120"/>
      <c r="AUW364" s="120"/>
      <c r="AUX364" s="120"/>
      <c r="AUY364" s="120"/>
      <c r="AUZ364" s="120"/>
      <c r="AVA364" s="120"/>
      <c r="AVB364" s="120"/>
      <c r="AVC364" s="120"/>
      <c r="AVD364" s="120"/>
      <c r="AVE364" s="120"/>
      <c r="AVF364" s="120"/>
      <c r="AVG364" s="120"/>
      <c r="AVH364" s="120"/>
      <c r="AVI364" s="120"/>
      <c r="AVJ364" s="120"/>
      <c r="AVK364" s="120"/>
      <c r="AVL364" s="120"/>
      <c r="AVM364" s="120"/>
      <c r="AVN364" s="120"/>
      <c r="AVO364" s="120"/>
      <c r="AVP364" s="120"/>
      <c r="AVQ364" s="120"/>
      <c r="AVR364" s="120"/>
      <c r="AVS364" s="120"/>
      <c r="AVT364" s="120"/>
      <c r="AVU364" s="120"/>
      <c r="AVV364" s="120"/>
      <c r="AVW364" s="120"/>
      <c r="AVX364" s="120"/>
      <c r="AVY364" s="120"/>
      <c r="AVZ364" s="120"/>
      <c r="AWA364" s="120"/>
      <c r="AWB364" s="120"/>
      <c r="AWC364" s="120"/>
      <c r="AWD364" s="120"/>
      <c r="AWE364" s="120"/>
      <c r="AWF364" s="120"/>
      <c r="AWG364" s="120"/>
      <c r="AWH364" s="120"/>
      <c r="AWI364" s="120"/>
      <c r="AWJ364" s="120"/>
      <c r="AWK364" s="120"/>
      <c r="AWL364" s="120"/>
      <c r="AWM364" s="120"/>
      <c r="AWN364" s="120"/>
      <c r="AWO364" s="120"/>
      <c r="AWP364" s="120"/>
      <c r="AWQ364" s="120"/>
      <c r="AWR364" s="120"/>
      <c r="AWS364" s="120"/>
      <c r="AWT364" s="120"/>
      <c r="AWU364" s="120"/>
      <c r="AWV364" s="120"/>
      <c r="AWW364" s="120"/>
      <c r="AWX364" s="120"/>
      <c r="AWY364" s="120"/>
      <c r="AWZ364" s="120"/>
      <c r="AXA364" s="120"/>
      <c r="AXB364" s="120"/>
      <c r="AXC364" s="120"/>
      <c r="AXD364" s="120"/>
      <c r="AXE364" s="120"/>
      <c r="AXF364" s="120"/>
      <c r="AXG364" s="120"/>
      <c r="AXH364" s="120"/>
      <c r="AXI364" s="120"/>
      <c r="AXJ364" s="120"/>
      <c r="AXK364" s="120"/>
      <c r="AXL364" s="120"/>
      <c r="AXM364" s="120"/>
      <c r="AXN364" s="120"/>
      <c r="AXO364" s="120"/>
      <c r="AXP364" s="120"/>
      <c r="AXQ364" s="120"/>
      <c r="AXR364" s="120"/>
      <c r="AXS364" s="120"/>
      <c r="AXT364" s="120"/>
      <c r="AXU364" s="120"/>
      <c r="AXV364" s="120"/>
      <c r="AXW364" s="120"/>
      <c r="AXX364" s="120"/>
      <c r="AXY364" s="120"/>
      <c r="AXZ364" s="120"/>
      <c r="AYA364" s="120"/>
      <c r="AYB364" s="120"/>
      <c r="AYC364" s="120"/>
      <c r="AYD364" s="120"/>
      <c r="AYE364" s="120"/>
      <c r="AYF364" s="120"/>
      <c r="AYG364" s="120"/>
      <c r="AYH364" s="120"/>
      <c r="AYI364" s="120"/>
      <c r="AYJ364" s="120"/>
      <c r="AYK364" s="120"/>
      <c r="AYL364" s="120"/>
      <c r="AYM364" s="120"/>
      <c r="AYN364" s="120"/>
      <c r="AYO364" s="120"/>
      <c r="AYP364" s="120"/>
      <c r="AYQ364" s="120"/>
      <c r="AYR364" s="120"/>
      <c r="AYS364" s="120"/>
      <c r="AYT364" s="120"/>
      <c r="AYU364" s="120"/>
      <c r="AYV364" s="120"/>
      <c r="AYW364" s="120"/>
      <c r="AYX364" s="120"/>
      <c r="AYY364" s="120"/>
      <c r="AYZ364" s="120"/>
      <c r="AZA364" s="120"/>
      <c r="AZB364" s="120"/>
      <c r="AZC364" s="120"/>
      <c r="AZD364" s="120"/>
      <c r="AZE364" s="120"/>
      <c r="AZF364" s="120"/>
      <c r="AZG364" s="120"/>
      <c r="AZH364" s="120"/>
      <c r="AZI364" s="120"/>
      <c r="AZJ364" s="120"/>
      <c r="AZK364" s="120"/>
      <c r="AZL364" s="120"/>
      <c r="AZM364" s="120"/>
      <c r="AZN364" s="120"/>
      <c r="AZO364" s="120"/>
      <c r="AZP364" s="120"/>
      <c r="AZQ364" s="120"/>
      <c r="AZR364" s="120"/>
      <c r="AZS364" s="120"/>
      <c r="AZT364" s="120"/>
      <c r="AZU364" s="120"/>
      <c r="AZV364" s="120"/>
      <c r="AZW364" s="120"/>
      <c r="AZX364" s="120"/>
      <c r="AZY364" s="120"/>
      <c r="AZZ364" s="120"/>
      <c r="BAA364" s="120"/>
      <c r="BAB364" s="120"/>
      <c r="BAC364" s="120"/>
      <c r="BAD364" s="120"/>
      <c r="BAE364" s="120"/>
      <c r="BAF364" s="120"/>
      <c r="BAG364" s="120"/>
      <c r="BAH364" s="120"/>
      <c r="BAI364" s="120"/>
      <c r="BAJ364" s="120"/>
      <c r="BAK364" s="120"/>
      <c r="BAL364" s="120"/>
      <c r="BAM364" s="120"/>
      <c r="BAN364" s="120"/>
      <c r="BAO364" s="120"/>
      <c r="BAP364" s="120"/>
      <c r="BAQ364" s="120"/>
      <c r="BAR364" s="120"/>
      <c r="BAS364" s="120"/>
      <c r="BAT364" s="120"/>
      <c r="BAU364" s="120"/>
      <c r="BAV364" s="120"/>
      <c r="BAW364" s="120"/>
      <c r="BAX364" s="120"/>
      <c r="BAY364" s="120"/>
      <c r="BAZ364" s="120"/>
      <c r="BBA364" s="120"/>
      <c r="BBB364" s="120"/>
      <c r="BBC364" s="120"/>
      <c r="BBD364" s="120"/>
      <c r="BBE364" s="120"/>
      <c r="BBF364" s="120"/>
      <c r="BBG364" s="120"/>
      <c r="BBH364" s="120"/>
      <c r="BBI364" s="120"/>
      <c r="BBJ364" s="120"/>
      <c r="BBK364" s="120"/>
      <c r="BBL364" s="120"/>
      <c r="BBM364" s="120"/>
      <c r="BBN364" s="120"/>
      <c r="BBO364" s="120"/>
      <c r="BBP364" s="120"/>
      <c r="BBQ364" s="120"/>
      <c r="BBR364" s="120"/>
      <c r="BBS364" s="120"/>
      <c r="BBT364" s="120"/>
      <c r="BBU364" s="120"/>
      <c r="BBV364" s="120"/>
      <c r="BBW364" s="120"/>
      <c r="BBX364" s="120"/>
      <c r="BBY364" s="120"/>
      <c r="BBZ364" s="120"/>
      <c r="BCA364" s="120"/>
      <c r="BCB364" s="120"/>
      <c r="BCC364" s="120"/>
      <c r="BCD364" s="120"/>
      <c r="BCE364" s="120"/>
      <c r="BCF364" s="120"/>
      <c r="BCG364" s="120"/>
      <c r="BCH364" s="120"/>
      <c r="BCI364" s="120"/>
      <c r="BCJ364" s="120"/>
      <c r="BCK364" s="120"/>
      <c r="BCL364" s="120"/>
      <c r="BCM364" s="120"/>
      <c r="BCN364" s="120"/>
      <c r="BCO364" s="120"/>
      <c r="BCP364" s="120"/>
      <c r="BCQ364" s="120"/>
      <c r="BCR364" s="120"/>
      <c r="BCS364" s="120"/>
      <c r="BCT364" s="120"/>
      <c r="BCU364" s="120"/>
      <c r="BCV364" s="120"/>
      <c r="BCW364" s="120"/>
      <c r="BCX364" s="120"/>
      <c r="BCY364" s="120"/>
      <c r="BCZ364" s="120"/>
      <c r="BDA364" s="120"/>
      <c r="BDB364" s="120"/>
      <c r="BDC364" s="120"/>
      <c r="BDD364" s="120"/>
      <c r="BDE364" s="120"/>
      <c r="BDF364" s="120"/>
      <c r="BDG364" s="120"/>
      <c r="BDH364" s="120"/>
      <c r="BDI364" s="120"/>
      <c r="BDJ364" s="120"/>
      <c r="BDK364" s="120"/>
      <c r="BDL364" s="120"/>
      <c r="BDM364" s="120"/>
      <c r="BDN364" s="120"/>
      <c r="BDO364" s="120"/>
      <c r="BDP364" s="120"/>
      <c r="BDQ364" s="120"/>
      <c r="BDR364" s="120"/>
      <c r="BDS364" s="120"/>
      <c r="BDT364" s="120"/>
      <c r="BDU364" s="120"/>
      <c r="BDV364" s="120"/>
      <c r="BDW364" s="120"/>
      <c r="BDX364" s="120"/>
      <c r="BDY364" s="120"/>
      <c r="BDZ364" s="120"/>
      <c r="BEA364" s="120"/>
      <c r="BEB364" s="120"/>
      <c r="BEC364" s="120"/>
      <c r="BED364" s="120"/>
      <c r="BEE364" s="120"/>
      <c r="BEF364" s="120"/>
      <c r="BEG364" s="120"/>
      <c r="BEH364" s="120"/>
      <c r="BEI364" s="120"/>
      <c r="BEJ364" s="120"/>
      <c r="BEK364" s="120"/>
      <c r="BEL364" s="120"/>
      <c r="BEM364" s="120"/>
      <c r="BEN364" s="120"/>
      <c r="BEO364" s="120"/>
      <c r="BEP364" s="120"/>
      <c r="BEQ364" s="120"/>
      <c r="BER364" s="120"/>
      <c r="BES364" s="120"/>
      <c r="BET364" s="120"/>
      <c r="BEU364" s="120"/>
      <c r="BEV364" s="120"/>
      <c r="BEW364" s="120"/>
      <c r="BEX364" s="120"/>
      <c r="BEY364" s="120"/>
      <c r="BEZ364" s="120"/>
      <c r="BFA364" s="120"/>
      <c r="BFB364" s="120"/>
      <c r="BFC364" s="120"/>
      <c r="BFD364" s="120"/>
      <c r="BFE364" s="120"/>
      <c r="BFF364" s="120"/>
      <c r="BFG364" s="120"/>
      <c r="BFH364" s="120"/>
      <c r="BFI364" s="120"/>
      <c r="BFJ364" s="120"/>
      <c r="BFK364" s="120"/>
      <c r="BFL364" s="120"/>
      <c r="BFM364" s="120"/>
      <c r="BFN364" s="120"/>
      <c r="BFO364" s="120"/>
      <c r="BFP364" s="120"/>
      <c r="BFQ364" s="120"/>
      <c r="BFR364" s="120"/>
      <c r="BFS364" s="120"/>
      <c r="BFT364" s="120"/>
      <c r="BFU364" s="120"/>
      <c r="BFV364" s="120"/>
      <c r="BFW364" s="120"/>
      <c r="BFX364" s="120"/>
      <c r="BFY364" s="120"/>
      <c r="BFZ364" s="120"/>
      <c r="BGA364" s="120"/>
      <c r="BGB364" s="120"/>
      <c r="BGC364" s="120"/>
      <c r="BGD364" s="120"/>
      <c r="BGE364" s="120"/>
      <c r="BGF364" s="120"/>
      <c r="BGG364" s="120"/>
      <c r="BGH364" s="120"/>
      <c r="BGI364" s="120"/>
      <c r="BGJ364" s="120"/>
      <c r="BGK364" s="120"/>
      <c r="BGL364" s="120"/>
      <c r="BGM364" s="120"/>
      <c r="BGN364" s="120"/>
      <c r="BGO364" s="120"/>
      <c r="BGP364" s="120"/>
      <c r="BGQ364" s="120"/>
      <c r="BGR364" s="120"/>
      <c r="BGS364" s="120"/>
      <c r="BGT364" s="120"/>
      <c r="BGU364" s="120"/>
      <c r="BGV364" s="120"/>
      <c r="BGW364" s="120"/>
      <c r="BGX364" s="120"/>
      <c r="BGY364" s="120"/>
      <c r="BGZ364" s="120"/>
      <c r="BHA364" s="120"/>
      <c r="BHB364" s="120"/>
      <c r="BHC364" s="120"/>
      <c r="BHD364" s="120"/>
      <c r="BHE364" s="120"/>
      <c r="BHF364" s="120"/>
      <c r="BHG364" s="120"/>
      <c r="BHH364" s="120"/>
      <c r="BHI364" s="120"/>
      <c r="BHJ364" s="120"/>
      <c r="BHK364" s="120"/>
      <c r="BHL364" s="120"/>
      <c r="BHM364" s="120"/>
      <c r="BHN364" s="120"/>
      <c r="BHO364" s="120"/>
      <c r="BHP364" s="120"/>
      <c r="BHQ364" s="120"/>
      <c r="BHR364" s="120"/>
      <c r="BHS364" s="120"/>
      <c r="BHT364" s="120"/>
      <c r="BHU364" s="120"/>
      <c r="BHV364" s="120"/>
      <c r="BHW364" s="120"/>
      <c r="BHX364" s="120"/>
      <c r="BHY364" s="120"/>
      <c r="BHZ364" s="120"/>
      <c r="BIA364" s="120"/>
      <c r="BIB364" s="120"/>
      <c r="BIC364" s="120"/>
      <c r="BID364" s="120"/>
      <c r="BIE364" s="120"/>
      <c r="BIF364" s="120"/>
      <c r="BIG364" s="120"/>
      <c r="BIH364" s="120"/>
      <c r="BII364" s="120"/>
      <c r="BIJ364" s="120"/>
      <c r="BIK364" s="120"/>
      <c r="BIL364" s="120"/>
      <c r="BIM364" s="120"/>
      <c r="BIN364" s="120"/>
      <c r="BIO364" s="120"/>
      <c r="BIP364" s="120"/>
      <c r="BIQ364" s="120"/>
      <c r="BIR364" s="120"/>
      <c r="BIS364" s="120"/>
      <c r="BIT364" s="120"/>
      <c r="BIU364" s="120"/>
      <c r="BIV364" s="120"/>
      <c r="BIW364" s="120"/>
      <c r="BIX364" s="120"/>
      <c r="BIY364" s="120"/>
      <c r="BIZ364" s="120"/>
      <c r="BJA364" s="120"/>
      <c r="BJB364" s="120"/>
      <c r="BJC364" s="120"/>
      <c r="BJD364" s="120"/>
      <c r="BJE364" s="120"/>
      <c r="BJF364" s="120"/>
      <c r="BJG364" s="120"/>
      <c r="BJH364" s="120"/>
      <c r="BJI364" s="120"/>
      <c r="BJJ364" s="120"/>
      <c r="BJK364" s="120"/>
      <c r="BJL364" s="120"/>
      <c r="BJM364" s="120"/>
      <c r="BJN364" s="120"/>
      <c r="BJO364" s="120"/>
      <c r="BJP364" s="120"/>
      <c r="BJQ364" s="120"/>
      <c r="BJR364" s="120"/>
      <c r="BJS364" s="120"/>
      <c r="BJT364" s="120"/>
      <c r="BJU364" s="120"/>
      <c r="BJV364" s="120"/>
      <c r="BJW364" s="120"/>
      <c r="BJX364" s="120"/>
      <c r="BJY364" s="120"/>
      <c r="BJZ364" s="120"/>
      <c r="BKA364" s="120"/>
      <c r="BKB364" s="120"/>
      <c r="BKC364" s="120"/>
      <c r="BKD364" s="120"/>
      <c r="BKE364" s="120"/>
      <c r="BKF364" s="120"/>
      <c r="BKG364" s="120"/>
      <c r="BKH364" s="120"/>
      <c r="BKI364" s="120"/>
      <c r="BKJ364" s="120"/>
      <c r="BKK364" s="120"/>
      <c r="BKL364" s="120"/>
      <c r="BKM364" s="120"/>
      <c r="BKN364" s="120"/>
      <c r="BKO364" s="120"/>
      <c r="BKP364" s="120"/>
      <c r="BKQ364" s="120"/>
      <c r="BKR364" s="120"/>
      <c r="BKS364" s="120"/>
      <c r="BKT364" s="120"/>
      <c r="BKU364" s="120"/>
      <c r="BKV364" s="120"/>
      <c r="BKW364" s="120"/>
      <c r="BKX364" s="120"/>
      <c r="BKY364" s="120"/>
      <c r="BKZ364" s="120"/>
      <c r="BLA364" s="120"/>
      <c r="BLB364" s="120"/>
      <c r="BLC364" s="120"/>
      <c r="BLD364" s="120"/>
      <c r="BLE364" s="120"/>
      <c r="BLF364" s="120"/>
      <c r="BLG364" s="120"/>
      <c r="BLH364" s="120"/>
      <c r="BLI364" s="120"/>
      <c r="BLJ364" s="120"/>
      <c r="BLK364" s="120"/>
      <c r="BLL364" s="120"/>
      <c r="BLM364" s="120"/>
      <c r="BLN364" s="120"/>
      <c r="BLO364" s="120"/>
      <c r="BLP364" s="120"/>
      <c r="BLQ364" s="120"/>
      <c r="BLR364" s="120"/>
      <c r="BLS364" s="120"/>
      <c r="BLT364" s="120"/>
      <c r="BLU364" s="120"/>
      <c r="BLV364" s="120"/>
      <c r="BLW364" s="120"/>
      <c r="BLX364" s="120"/>
      <c r="BLY364" s="120"/>
      <c r="BLZ364" s="120"/>
      <c r="BMA364" s="120"/>
      <c r="BMB364" s="120"/>
      <c r="BMC364" s="120"/>
      <c r="BMD364" s="120"/>
      <c r="BME364" s="120"/>
      <c r="BMF364" s="120"/>
      <c r="BMG364" s="120"/>
      <c r="BMH364" s="120"/>
      <c r="BMI364" s="120"/>
      <c r="BMJ364" s="120"/>
      <c r="BMK364" s="120"/>
      <c r="BML364" s="120"/>
      <c r="BMM364" s="120"/>
      <c r="BMN364" s="120"/>
      <c r="BMO364" s="120"/>
      <c r="BMP364" s="120"/>
      <c r="BMQ364" s="120"/>
      <c r="BMR364" s="120"/>
      <c r="BMS364" s="120"/>
      <c r="BMT364" s="120"/>
      <c r="BMU364" s="120"/>
      <c r="BMV364" s="120"/>
      <c r="BMW364" s="120"/>
      <c r="BMX364" s="120"/>
      <c r="BMY364" s="120"/>
      <c r="BMZ364" s="120"/>
      <c r="BNA364" s="120"/>
      <c r="BNB364" s="120"/>
      <c r="BNC364" s="120"/>
      <c r="BND364" s="120"/>
      <c r="BNE364" s="120"/>
      <c r="BNF364" s="120"/>
      <c r="BNG364" s="120"/>
      <c r="BNH364" s="120"/>
      <c r="BNI364" s="120"/>
      <c r="BNJ364" s="120"/>
      <c r="BNK364" s="120"/>
      <c r="BNL364" s="120"/>
      <c r="BNM364" s="120"/>
      <c r="BNN364" s="120"/>
      <c r="BNO364" s="120"/>
      <c r="BNP364" s="120"/>
      <c r="BNQ364" s="120"/>
      <c r="BNR364" s="120"/>
      <c r="BNS364" s="120"/>
      <c r="BNT364" s="120"/>
      <c r="BNU364" s="120"/>
      <c r="BNV364" s="120"/>
      <c r="BNW364" s="120"/>
      <c r="BNX364" s="120"/>
      <c r="BNY364" s="120"/>
      <c r="BNZ364" s="120"/>
      <c r="BOA364" s="120"/>
      <c r="BOB364" s="120"/>
      <c r="BOC364" s="120"/>
      <c r="BOD364" s="120"/>
      <c r="BOE364" s="120"/>
      <c r="BOF364" s="120"/>
      <c r="BOG364" s="120"/>
      <c r="BOH364" s="120"/>
      <c r="BOI364" s="120"/>
      <c r="BOJ364" s="120"/>
      <c r="BOK364" s="120"/>
      <c r="BOL364" s="120"/>
      <c r="BOM364" s="120"/>
      <c r="BON364" s="120"/>
      <c r="BOO364" s="120"/>
      <c r="BOP364" s="120"/>
      <c r="BOQ364" s="120"/>
      <c r="BOR364" s="120"/>
      <c r="BOS364" s="120"/>
      <c r="BOT364" s="120"/>
      <c r="BOU364" s="120"/>
      <c r="BOV364" s="120"/>
      <c r="BOW364" s="120"/>
      <c r="BOX364" s="120"/>
      <c r="BOY364" s="120"/>
      <c r="BOZ364" s="120"/>
      <c r="BPA364" s="120"/>
      <c r="BPB364" s="120"/>
      <c r="BPC364" s="120"/>
      <c r="BPD364" s="120"/>
      <c r="BPE364" s="120"/>
      <c r="BPF364" s="120"/>
      <c r="BPG364" s="120"/>
      <c r="BPH364" s="120"/>
      <c r="BPI364" s="120"/>
      <c r="BPJ364" s="120"/>
      <c r="BPK364" s="120"/>
      <c r="BPL364" s="120"/>
      <c r="BPM364" s="120"/>
      <c r="BPN364" s="120"/>
      <c r="BPO364" s="120"/>
      <c r="BPP364" s="120"/>
      <c r="BPQ364" s="120"/>
      <c r="BPR364" s="120"/>
      <c r="BPS364" s="120"/>
      <c r="BPT364" s="120"/>
      <c r="BPU364" s="120"/>
      <c r="BPV364" s="120"/>
      <c r="BPW364" s="120"/>
      <c r="BPX364" s="120"/>
      <c r="BPY364" s="120"/>
      <c r="BPZ364" s="120"/>
      <c r="BQA364" s="120"/>
      <c r="BQB364" s="120"/>
      <c r="BQC364" s="120"/>
      <c r="BQD364" s="120"/>
      <c r="BQE364" s="120"/>
      <c r="BQF364" s="120"/>
      <c r="BQG364" s="120"/>
      <c r="BQH364" s="120"/>
      <c r="BQI364" s="120"/>
      <c r="BQJ364" s="120"/>
      <c r="BQK364" s="120"/>
      <c r="BQL364" s="120"/>
      <c r="BQM364" s="120"/>
      <c r="BQN364" s="120"/>
      <c r="BQO364" s="120"/>
      <c r="BQP364" s="120"/>
      <c r="BQQ364" s="120"/>
      <c r="BQR364" s="120"/>
      <c r="BQS364" s="120"/>
      <c r="BQT364" s="120"/>
      <c r="BQU364" s="120"/>
      <c r="BQV364" s="120"/>
      <c r="BQW364" s="120"/>
      <c r="BQX364" s="120"/>
      <c r="BQY364" s="120"/>
      <c r="BQZ364" s="120"/>
      <c r="BRA364" s="120"/>
      <c r="BRB364" s="120"/>
      <c r="BRC364" s="120"/>
      <c r="BRD364" s="120"/>
      <c r="BRE364" s="120"/>
      <c r="BRF364" s="120"/>
      <c r="BRG364" s="120"/>
      <c r="BRH364" s="120"/>
      <c r="BRI364" s="120"/>
      <c r="BRJ364" s="120"/>
      <c r="BRK364" s="120"/>
      <c r="BRL364" s="120"/>
      <c r="BRM364" s="120"/>
      <c r="BRN364" s="120"/>
      <c r="BRO364" s="120"/>
      <c r="BRP364" s="120"/>
      <c r="BRQ364" s="120"/>
      <c r="BRR364" s="120"/>
      <c r="BRS364" s="120"/>
      <c r="BRT364" s="120"/>
      <c r="BRU364" s="120"/>
      <c r="BRV364" s="120"/>
      <c r="BRW364" s="120"/>
      <c r="BRX364" s="120"/>
      <c r="BRY364" s="120"/>
      <c r="BRZ364" s="120"/>
      <c r="BSA364" s="120"/>
      <c r="BSB364" s="120"/>
      <c r="BSC364" s="120"/>
      <c r="BSD364" s="120"/>
      <c r="BSE364" s="120"/>
      <c r="BSF364" s="120"/>
      <c r="BSG364" s="120"/>
      <c r="BSH364" s="120"/>
      <c r="BSI364" s="120"/>
      <c r="BSJ364" s="120"/>
      <c r="BSK364" s="120"/>
      <c r="BSL364" s="120"/>
      <c r="BSM364" s="120"/>
      <c r="BSN364" s="120"/>
      <c r="BSO364" s="120"/>
      <c r="BSP364" s="120"/>
      <c r="BSQ364" s="120"/>
      <c r="BSR364" s="120"/>
      <c r="BSS364" s="120"/>
      <c r="BST364" s="120"/>
      <c r="BSU364" s="120"/>
      <c r="BSV364" s="120"/>
      <c r="BSW364" s="120"/>
      <c r="BSX364" s="120"/>
      <c r="BSY364" s="120"/>
      <c r="BSZ364" s="120"/>
      <c r="BTA364" s="120"/>
      <c r="BTB364" s="120"/>
      <c r="BTC364" s="120"/>
      <c r="BTD364" s="120"/>
      <c r="BTE364" s="120"/>
      <c r="BTF364" s="120"/>
      <c r="BTG364" s="120"/>
      <c r="BTH364" s="120"/>
      <c r="BTI364" s="120"/>
      <c r="BTJ364" s="120"/>
      <c r="BTK364" s="120"/>
      <c r="BTL364" s="120"/>
      <c r="BTM364" s="120"/>
      <c r="BTN364" s="120"/>
      <c r="BTO364" s="120"/>
      <c r="BTP364" s="120"/>
      <c r="BTQ364" s="120"/>
      <c r="BTR364" s="120"/>
      <c r="BTS364" s="120"/>
      <c r="BTT364" s="120"/>
      <c r="BTU364" s="120"/>
      <c r="BTV364" s="120"/>
      <c r="BTW364" s="120"/>
      <c r="BTX364" s="120"/>
      <c r="BTY364" s="120"/>
      <c r="BTZ364" s="120"/>
      <c r="BUA364" s="120"/>
      <c r="BUB364" s="120"/>
      <c r="BUC364" s="120"/>
      <c r="BUD364" s="120"/>
      <c r="BUE364" s="120"/>
      <c r="BUF364" s="120"/>
      <c r="BUG364" s="120"/>
      <c r="BUH364" s="120"/>
      <c r="BUI364" s="120"/>
      <c r="BUJ364" s="120"/>
      <c r="BUK364" s="120"/>
      <c r="BUL364" s="120"/>
      <c r="BUM364" s="120"/>
      <c r="BUN364" s="120"/>
      <c r="BUO364" s="120"/>
      <c r="BUP364" s="120"/>
      <c r="BUQ364" s="120"/>
      <c r="BUR364" s="120"/>
      <c r="BUS364" s="120"/>
      <c r="BUT364" s="120"/>
      <c r="BUU364" s="120"/>
      <c r="BUV364" s="120"/>
      <c r="BUW364" s="120"/>
      <c r="BUX364" s="120"/>
      <c r="BUY364" s="120"/>
      <c r="BUZ364" s="120"/>
      <c r="BVA364" s="120"/>
      <c r="BVB364" s="120"/>
      <c r="BVC364" s="120"/>
      <c r="BVD364" s="120"/>
      <c r="BVE364" s="120"/>
      <c r="BVF364" s="120"/>
      <c r="BVG364" s="120"/>
      <c r="BVH364" s="120"/>
      <c r="BVI364" s="120"/>
      <c r="BVJ364" s="120"/>
      <c r="BVK364" s="120"/>
      <c r="BVL364" s="120"/>
      <c r="BVM364" s="120"/>
      <c r="BVN364" s="120"/>
      <c r="BVO364" s="120"/>
      <c r="BVP364" s="120"/>
      <c r="BVQ364" s="120"/>
      <c r="BVR364" s="120"/>
      <c r="BVS364" s="120"/>
      <c r="BVT364" s="120"/>
      <c r="BVU364" s="120"/>
      <c r="BVV364" s="120"/>
      <c r="BVW364" s="120"/>
      <c r="BVX364" s="120"/>
      <c r="BVY364" s="120"/>
      <c r="BVZ364" s="120"/>
      <c r="BWA364" s="120"/>
      <c r="BWB364" s="120"/>
      <c r="BWC364" s="120"/>
      <c r="BWD364" s="120"/>
      <c r="BWE364" s="120"/>
      <c r="BWF364" s="120"/>
      <c r="BWG364" s="120"/>
      <c r="BWH364" s="120"/>
      <c r="BWI364" s="120"/>
      <c r="BWJ364" s="120"/>
      <c r="BWK364" s="120"/>
      <c r="BWL364" s="120"/>
      <c r="BWM364" s="120"/>
      <c r="BWN364" s="120"/>
      <c r="BWO364" s="120"/>
      <c r="BWP364" s="120"/>
      <c r="BWQ364" s="120"/>
      <c r="BWR364" s="120"/>
      <c r="BWS364" s="120"/>
      <c r="BWT364" s="120"/>
      <c r="BWU364" s="120"/>
      <c r="BWV364" s="120"/>
      <c r="BWW364" s="120"/>
      <c r="BWX364" s="120"/>
      <c r="BWY364" s="120"/>
      <c r="BWZ364" s="120"/>
      <c r="BXA364" s="120"/>
      <c r="BXB364" s="120"/>
      <c r="BXC364" s="120"/>
      <c r="BXD364" s="120"/>
      <c r="BXE364" s="120"/>
      <c r="BXF364" s="120"/>
      <c r="BXG364" s="120"/>
      <c r="BXH364" s="120"/>
      <c r="BXI364" s="120"/>
      <c r="BXJ364" s="120"/>
      <c r="BXK364" s="120"/>
      <c r="BXL364" s="120"/>
      <c r="BXM364" s="120"/>
      <c r="BXN364" s="120"/>
      <c r="BXO364" s="120"/>
      <c r="BXP364" s="120"/>
      <c r="BXQ364" s="120"/>
      <c r="BXR364" s="120"/>
      <c r="BXS364" s="120"/>
      <c r="BXT364" s="120"/>
      <c r="BXU364" s="120"/>
      <c r="BXV364" s="120"/>
      <c r="BXW364" s="120"/>
      <c r="BXX364" s="120"/>
      <c r="BXY364" s="120"/>
      <c r="BXZ364" s="120"/>
      <c r="BYA364" s="120"/>
      <c r="BYB364" s="120"/>
      <c r="BYC364" s="120"/>
      <c r="BYD364" s="120"/>
      <c r="BYE364" s="120"/>
      <c r="BYF364" s="120"/>
      <c r="BYG364" s="120"/>
      <c r="BYH364" s="120"/>
      <c r="BYI364" s="120"/>
      <c r="BYJ364" s="120"/>
      <c r="BYK364" s="120"/>
      <c r="BYL364" s="120"/>
      <c r="BYM364" s="120"/>
      <c r="BYN364" s="120"/>
      <c r="BYO364" s="120"/>
      <c r="BYP364" s="120"/>
      <c r="BYQ364" s="120"/>
      <c r="BYR364" s="120"/>
      <c r="BYS364" s="120"/>
      <c r="BYT364" s="120"/>
      <c r="BYU364" s="120"/>
      <c r="BYV364" s="120"/>
      <c r="BYW364" s="120"/>
      <c r="BYX364" s="120"/>
      <c r="BYY364" s="120"/>
      <c r="BYZ364" s="120"/>
      <c r="BZA364" s="120"/>
      <c r="BZB364" s="120"/>
      <c r="BZC364" s="120"/>
      <c r="BZD364" s="120"/>
      <c r="BZE364" s="120"/>
      <c r="BZF364" s="120"/>
      <c r="BZG364" s="120"/>
      <c r="BZH364" s="120"/>
      <c r="BZI364" s="120"/>
      <c r="BZJ364" s="120"/>
      <c r="BZK364" s="120"/>
      <c r="BZL364" s="120"/>
      <c r="BZM364" s="120"/>
      <c r="BZN364" s="120"/>
      <c r="BZO364" s="120"/>
      <c r="BZP364" s="120"/>
      <c r="BZQ364" s="120"/>
      <c r="BZR364" s="120"/>
      <c r="BZS364" s="120"/>
      <c r="BZT364" s="120"/>
      <c r="BZU364" s="120"/>
      <c r="BZV364" s="120"/>
      <c r="BZW364" s="120"/>
      <c r="BZX364" s="120"/>
      <c r="BZY364" s="120"/>
      <c r="BZZ364" s="120"/>
      <c r="CAA364" s="120"/>
      <c r="CAB364" s="120"/>
      <c r="CAC364" s="120"/>
      <c r="CAD364" s="120"/>
      <c r="CAE364" s="120"/>
      <c r="CAF364" s="120"/>
      <c r="CAG364" s="120"/>
      <c r="CAH364" s="120"/>
      <c r="CAI364" s="120"/>
      <c r="CAJ364" s="120"/>
      <c r="CAK364" s="120"/>
      <c r="CAL364" s="120"/>
      <c r="CAM364" s="120"/>
      <c r="CAN364" s="120"/>
      <c r="CAO364" s="120"/>
      <c r="CAP364" s="120"/>
      <c r="CAQ364" s="120"/>
      <c r="CAR364" s="120"/>
      <c r="CAS364" s="120"/>
      <c r="CAT364" s="120"/>
      <c r="CAU364" s="120"/>
      <c r="CAV364" s="120"/>
      <c r="CAW364" s="120"/>
      <c r="CAX364" s="120"/>
      <c r="CAY364" s="120"/>
      <c r="CAZ364" s="120"/>
      <c r="CBA364" s="120"/>
      <c r="CBB364" s="120"/>
      <c r="CBC364" s="120"/>
      <c r="CBD364" s="120"/>
      <c r="CBE364" s="120"/>
      <c r="CBF364" s="120"/>
      <c r="CBG364" s="120"/>
      <c r="CBH364" s="120"/>
      <c r="CBI364" s="120"/>
      <c r="CBJ364" s="120"/>
      <c r="CBK364" s="120"/>
      <c r="CBL364" s="120"/>
      <c r="CBM364" s="120"/>
      <c r="CBN364" s="120"/>
      <c r="CBO364" s="120"/>
      <c r="CBP364" s="120"/>
      <c r="CBQ364" s="120"/>
      <c r="CBR364" s="120"/>
      <c r="CBS364" s="120"/>
      <c r="CBT364" s="120"/>
      <c r="CBU364" s="120"/>
      <c r="CBV364" s="120"/>
      <c r="CBW364" s="120"/>
      <c r="CBX364" s="120"/>
      <c r="CBY364" s="120"/>
      <c r="CBZ364" s="120"/>
      <c r="CCA364" s="120"/>
      <c r="CCB364" s="120"/>
      <c r="CCC364" s="120"/>
      <c r="CCD364" s="120"/>
      <c r="CCE364" s="120"/>
      <c r="CCF364" s="120"/>
      <c r="CCG364" s="120"/>
      <c r="CCH364" s="120"/>
      <c r="CCI364" s="120"/>
      <c r="CCJ364" s="120"/>
      <c r="CCK364" s="120"/>
      <c r="CCL364" s="120"/>
      <c r="CCM364" s="120"/>
      <c r="CCN364" s="120"/>
      <c r="CCO364" s="120"/>
      <c r="CCP364" s="120"/>
      <c r="CCQ364" s="120"/>
      <c r="CCR364" s="120"/>
      <c r="CCS364" s="120"/>
      <c r="CCT364" s="120"/>
      <c r="CCU364" s="120"/>
      <c r="CCV364" s="120"/>
      <c r="CCW364" s="120"/>
      <c r="CCX364" s="120"/>
      <c r="CCY364" s="120"/>
      <c r="CCZ364" s="120"/>
      <c r="CDA364" s="120"/>
      <c r="CDB364" s="120"/>
      <c r="CDC364" s="120"/>
      <c r="CDD364" s="120"/>
      <c r="CDE364" s="120"/>
      <c r="CDF364" s="120"/>
      <c r="CDG364" s="120"/>
      <c r="CDH364" s="120"/>
      <c r="CDI364" s="120"/>
      <c r="CDJ364" s="120"/>
      <c r="CDK364" s="120"/>
      <c r="CDL364" s="120"/>
      <c r="CDM364" s="120"/>
      <c r="CDN364" s="120"/>
      <c r="CDO364" s="120"/>
      <c r="CDP364" s="120"/>
      <c r="CDQ364" s="120"/>
      <c r="CDR364" s="120"/>
      <c r="CDS364" s="120"/>
      <c r="CDT364" s="120"/>
      <c r="CDU364" s="120"/>
      <c r="CDV364" s="120"/>
      <c r="CDW364" s="120"/>
      <c r="CDX364" s="120"/>
      <c r="CDY364" s="120"/>
      <c r="CDZ364" s="120"/>
      <c r="CEA364" s="120"/>
      <c r="CEB364" s="120"/>
      <c r="CEC364" s="120"/>
      <c r="CED364" s="120"/>
      <c r="CEE364" s="120"/>
      <c r="CEF364" s="120"/>
      <c r="CEG364" s="120"/>
      <c r="CEH364" s="120"/>
      <c r="CEI364" s="120"/>
      <c r="CEJ364" s="120"/>
      <c r="CEK364" s="120"/>
      <c r="CEL364" s="120"/>
      <c r="CEM364" s="120"/>
      <c r="CEN364" s="120"/>
      <c r="CEO364" s="120"/>
      <c r="CEP364" s="120"/>
      <c r="CEQ364" s="120"/>
      <c r="CER364" s="120"/>
      <c r="CES364" s="120"/>
      <c r="CET364" s="120"/>
      <c r="CEU364" s="120"/>
      <c r="CEV364" s="120"/>
      <c r="CEW364" s="120"/>
      <c r="CEX364" s="120"/>
      <c r="CEY364" s="120"/>
      <c r="CEZ364" s="120"/>
      <c r="CFA364" s="120"/>
      <c r="CFB364" s="120"/>
      <c r="CFC364" s="120"/>
      <c r="CFD364" s="120"/>
      <c r="CFE364" s="120"/>
      <c r="CFF364" s="120"/>
      <c r="CFG364" s="120"/>
      <c r="CFH364" s="120"/>
      <c r="CFI364" s="120"/>
      <c r="CFJ364" s="120"/>
      <c r="CFK364" s="120"/>
      <c r="CFL364" s="120"/>
      <c r="CFM364" s="120"/>
      <c r="CFN364" s="120"/>
      <c r="CFO364" s="120"/>
      <c r="CFP364" s="120"/>
      <c r="CFQ364" s="120"/>
      <c r="CFR364" s="120"/>
      <c r="CFS364" s="120"/>
      <c r="CFT364" s="120"/>
      <c r="CFU364" s="120"/>
      <c r="CFV364" s="120"/>
      <c r="CFW364" s="120"/>
      <c r="CFX364" s="120"/>
      <c r="CFY364" s="120"/>
      <c r="CFZ364" s="120"/>
      <c r="CGA364" s="120"/>
      <c r="CGB364" s="120"/>
      <c r="CGC364" s="120"/>
      <c r="CGD364" s="120"/>
      <c r="CGE364" s="120"/>
      <c r="CGF364" s="120"/>
      <c r="CGG364" s="120"/>
      <c r="CGH364" s="120"/>
      <c r="CGI364" s="120"/>
      <c r="CGJ364" s="120"/>
      <c r="CGK364" s="120"/>
      <c r="CGL364" s="120"/>
      <c r="CGM364" s="120"/>
      <c r="CGN364" s="120"/>
      <c r="CGO364" s="120"/>
      <c r="CGP364" s="120"/>
      <c r="CGQ364" s="120"/>
      <c r="CGR364" s="120"/>
      <c r="CGS364" s="120"/>
      <c r="CGT364" s="120"/>
      <c r="CGU364" s="120"/>
      <c r="CGV364" s="120"/>
      <c r="CGW364" s="120"/>
      <c r="CGX364" s="120"/>
      <c r="CGY364" s="120"/>
      <c r="CGZ364" s="120"/>
      <c r="CHA364" s="120"/>
      <c r="CHB364" s="120"/>
      <c r="CHC364" s="120"/>
      <c r="CHD364" s="120"/>
      <c r="CHE364" s="120"/>
      <c r="CHF364" s="120"/>
      <c r="CHG364" s="120"/>
      <c r="CHH364" s="120"/>
      <c r="CHI364" s="120"/>
      <c r="CHJ364" s="120"/>
      <c r="CHK364" s="120"/>
      <c r="CHL364" s="120"/>
      <c r="CHM364" s="120"/>
      <c r="CHN364" s="120"/>
      <c r="CHO364" s="120"/>
      <c r="CHP364" s="120"/>
      <c r="CHQ364" s="120"/>
      <c r="CHR364" s="120"/>
      <c r="CHS364" s="120"/>
      <c r="CHT364" s="120"/>
      <c r="CHU364" s="120"/>
      <c r="CHV364" s="120"/>
      <c r="CHW364" s="120"/>
      <c r="CHX364" s="120"/>
      <c r="CHY364" s="120"/>
      <c r="CHZ364" s="120"/>
      <c r="CIA364" s="120"/>
      <c r="CIB364" s="120"/>
      <c r="CIC364" s="120"/>
      <c r="CID364" s="120"/>
      <c r="CIE364" s="120"/>
      <c r="CIF364" s="120"/>
      <c r="CIG364" s="120"/>
      <c r="CIH364" s="120"/>
      <c r="CII364" s="120"/>
      <c r="CIJ364" s="120"/>
      <c r="CIK364" s="120"/>
      <c r="CIL364" s="120"/>
      <c r="CIM364" s="120"/>
      <c r="CIN364" s="120"/>
      <c r="CIO364" s="120"/>
      <c r="CIP364" s="120"/>
      <c r="CIQ364" s="120"/>
      <c r="CIR364" s="120"/>
      <c r="CIS364" s="120"/>
      <c r="CIT364" s="120"/>
      <c r="CIU364" s="120"/>
      <c r="CIV364" s="120"/>
      <c r="CIW364" s="120"/>
      <c r="CIX364" s="120"/>
      <c r="CIY364" s="120"/>
      <c r="CIZ364" s="120"/>
      <c r="CJA364" s="120"/>
      <c r="CJB364" s="120"/>
      <c r="CJC364" s="120"/>
      <c r="CJD364" s="120"/>
      <c r="CJE364" s="120"/>
      <c r="CJF364" s="120"/>
      <c r="CJG364" s="120"/>
      <c r="CJH364" s="120"/>
      <c r="CJI364" s="120"/>
      <c r="CJJ364" s="120"/>
      <c r="CJK364" s="120"/>
      <c r="CJL364" s="120"/>
      <c r="CJM364" s="120"/>
      <c r="CJN364" s="120"/>
      <c r="CJO364" s="120"/>
      <c r="CJP364" s="120"/>
      <c r="CJQ364" s="120"/>
      <c r="CJR364" s="120"/>
      <c r="CJS364" s="120"/>
      <c r="CJT364" s="120"/>
      <c r="CJU364" s="120"/>
      <c r="CJV364" s="120"/>
      <c r="CJW364" s="120"/>
      <c r="CJX364" s="120"/>
      <c r="CJY364" s="120"/>
      <c r="CJZ364" s="120"/>
      <c r="CKA364" s="120"/>
      <c r="CKB364" s="120"/>
      <c r="CKC364" s="120"/>
      <c r="CKD364" s="120"/>
      <c r="CKE364" s="120"/>
      <c r="CKF364" s="120"/>
      <c r="CKG364" s="120"/>
      <c r="CKH364" s="120"/>
      <c r="CKI364" s="120"/>
      <c r="CKJ364" s="120"/>
      <c r="CKK364" s="120"/>
      <c r="CKL364" s="120"/>
      <c r="CKM364" s="120"/>
      <c r="CKN364" s="120"/>
      <c r="CKO364" s="120"/>
      <c r="CKP364" s="120"/>
      <c r="CKQ364" s="120"/>
      <c r="CKR364" s="120"/>
      <c r="CKS364" s="120"/>
      <c r="CKT364" s="120"/>
      <c r="CKU364" s="120"/>
      <c r="CKV364" s="120"/>
      <c r="CKW364" s="120"/>
      <c r="CKX364" s="120"/>
      <c r="CKY364" s="120"/>
      <c r="CKZ364" s="120"/>
      <c r="CLA364" s="120"/>
      <c r="CLB364" s="120"/>
      <c r="CLC364" s="120"/>
      <c r="CLD364" s="120"/>
      <c r="CLE364" s="120"/>
      <c r="CLF364" s="120"/>
      <c r="CLG364" s="120"/>
      <c r="CLH364" s="120"/>
      <c r="CLI364" s="120"/>
      <c r="CLJ364" s="120"/>
      <c r="CLK364" s="120"/>
      <c r="CLL364" s="120"/>
      <c r="CLM364" s="120"/>
      <c r="CLN364" s="120"/>
      <c r="CLO364" s="120"/>
      <c r="CLP364" s="120"/>
      <c r="CLQ364" s="120"/>
      <c r="CLR364" s="120"/>
      <c r="CLS364" s="120"/>
      <c r="CLT364" s="120"/>
      <c r="CLU364" s="120"/>
      <c r="CLV364" s="120"/>
      <c r="CLW364" s="120"/>
      <c r="CLX364" s="120"/>
      <c r="CLY364" s="120"/>
      <c r="CLZ364" s="120"/>
      <c r="CMA364" s="120"/>
      <c r="CMB364" s="120"/>
      <c r="CMC364" s="120"/>
      <c r="CMD364" s="120"/>
      <c r="CME364" s="120"/>
      <c r="CMF364" s="120"/>
      <c r="CMG364" s="120"/>
      <c r="CMH364" s="120"/>
      <c r="CMI364" s="120"/>
      <c r="CMJ364" s="120"/>
      <c r="CMK364" s="120"/>
      <c r="CML364" s="120"/>
      <c r="CMM364" s="120"/>
      <c r="CMN364" s="120"/>
      <c r="CMO364" s="120"/>
      <c r="CMP364" s="120"/>
      <c r="CMQ364" s="120"/>
      <c r="CMR364" s="120"/>
      <c r="CMS364" s="120"/>
      <c r="CMT364" s="120"/>
      <c r="CMU364" s="120"/>
      <c r="CMV364" s="120"/>
      <c r="CMW364" s="120"/>
      <c r="CMX364" s="120"/>
      <c r="CMY364" s="120"/>
      <c r="CMZ364" s="120"/>
      <c r="CNA364" s="120"/>
      <c r="CNB364" s="120"/>
      <c r="CNC364" s="120"/>
      <c r="CND364" s="120"/>
      <c r="CNE364" s="120"/>
      <c r="CNF364" s="120"/>
      <c r="CNG364" s="120"/>
      <c r="CNH364" s="120"/>
      <c r="CNI364" s="120"/>
      <c r="CNJ364" s="120"/>
      <c r="CNK364" s="120"/>
      <c r="CNL364" s="120"/>
      <c r="CNM364" s="120"/>
      <c r="CNN364" s="120"/>
      <c r="CNO364" s="120"/>
      <c r="CNP364" s="120"/>
      <c r="CNQ364" s="120"/>
      <c r="CNR364" s="120"/>
      <c r="CNS364" s="120"/>
      <c r="CNT364" s="120"/>
      <c r="CNU364" s="120"/>
      <c r="CNV364" s="120"/>
      <c r="CNW364" s="120"/>
      <c r="CNX364" s="120"/>
      <c r="CNY364" s="120"/>
      <c r="CNZ364" s="120"/>
      <c r="COA364" s="120"/>
      <c r="COB364" s="120"/>
      <c r="COC364" s="120"/>
      <c r="COD364" s="120"/>
      <c r="COE364" s="120"/>
      <c r="COF364" s="120"/>
      <c r="COG364" s="120"/>
      <c r="COH364" s="120"/>
      <c r="COI364" s="120"/>
      <c r="COJ364" s="120"/>
      <c r="COK364" s="120"/>
      <c r="COL364" s="120"/>
      <c r="COM364" s="120"/>
      <c r="CON364" s="120"/>
      <c r="COO364" s="120"/>
      <c r="COP364" s="120"/>
      <c r="COQ364" s="120"/>
      <c r="COR364" s="120"/>
      <c r="COS364" s="120"/>
      <c r="COT364" s="120"/>
      <c r="COU364" s="120"/>
      <c r="COV364" s="120"/>
      <c r="COW364" s="120"/>
      <c r="COX364" s="120"/>
      <c r="COY364" s="120"/>
      <c r="COZ364" s="120"/>
      <c r="CPA364" s="120"/>
      <c r="CPB364" s="120"/>
      <c r="CPC364" s="120"/>
      <c r="CPD364" s="120"/>
      <c r="CPE364" s="120"/>
      <c r="CPF364" s="120"/>
      <c r="CPG364" s="120"/>
      <c r="CPH364" s="120"/>
      <c r="CPI364" s="120"/>
      <c r="CPJ364" s="120"/>
      <c r="CPK364" s="120"/>
      <c r="CPL364" s="120"/>
      <c r="CPM364" s="120"/>
      <c r="CPN364" s="120"/>
      <c r="CPO364" s="120"/>
      <c r="CPP364" s="120"/>
      <c r="CPQ364" s="120"/>
      <c r="CPR364" s="120"/>
      <c r="CPS364" s="120"/>
      <c r="CPT364" s="120"/>
      <c r="CPU364" s="120"/>
      <c r="CPV364" s="120"/>
      <c r="CPW364" s="120"/>
      <c r="CPX364" s="120"/>
      <c r="CPY364" s="120"/>
      <c r="CPZ364" s="120"/>
      <c r="CQA364" s="120"/>
      <c r="CQB364" s="120"/>
      <c r="CQC364" s="120"/>
      <c r="CQD364" s="120"/>
      <c r="CQE364" s="120"/>
      <c r="CQF364" s="120"/>
      <c r="CQG364" s="120"/>
      <c r="CQH364" s="120"/>
      <c r="CQI364" s="120"/>
      <c r="CQJ364" s="120"/>
      <c r="CQK364" s="120"/>
      <c r="CQL364" s="120"/>
      <c r="CQM364" s="120"/>
      <c r="CQN364" s="120"/>
      <c r="CQO364" s="120"/>
      <c r="CQP364" s="120"/>
      <c r="CQQ364" s="120"/>
      <c r="CQR364" s="120"/>
      <c r="CQS364" s="120"/>
      <c r="CQT364" s="120"/>
      <c r="CQU364" s="120"/>
      <c r="CQV364" s="120"/>
      <c r="CQW364" s="120"/>
      <c r="CQX364" s="120"/>
      <c r="CQY364" s="120"/>
      <c r="CQZ364" s="120"/>
      <c r="CRA364" s="120"/>
      <c r="CRB364" s="120"/>
      <c r="CRC364" s="120"/>
      <c r="CRD364" s="120"/>
      <c r="CRE364" s="120"/>
      <c r="CRF364" s="120"/>
      <c r="CRG364" s="120"/>
      <c r="CRH364" s="120"/>
      <c r="CRI364" s="120"/>
      <c r="CRJ364" s="120"/>
      <c r="CRK364" s="120"/>
      <c r="CRL364" s="120"/>
      <c r="CRM364" s="120"/>
      <c r="CRN364" s="120"/>
      <c r="CRO364" s="120"/>
      <c r="CRP364" s="120"/>
      <c r="CRQ364" s="120"/>
      <c r="CRR364" s="120"/>
      <c r="CRS364" s="120"/>
      <c r="CRT364" s="120"/>
      <c r="CRU364" s="120"/>
      <c r="CRV364" s="120"/>
      <c r="CRW364" s="120"/>
      <c r="CRX364" s="120"/>
      <c r="CRY364" s="120"/>
      <c r="CRZ364" s="120"/>
      <c r="CSA364" s="120"/>
      <c r="CSB364" s="120"/>
      <c r="CSC364" s="120"/>
      <c r="CSD364" s="120"/>
      <c r="CSE364" s="120"/>
      <c r="CSF364" s="120"/>
      <c r="CSG364" s="120"/>
      <c r="CSH364" s="120"/>
      <c r="CSI364" s="120"/>
      <c r="CSJ364" s="120"/>
      <c r="CSK364" s="120"/>
      <c r="CSL364" s="120"/>
      <c r="CSM364" s="120"/>
      <c r="CSN364" s="120"/>
      <c r="CSO364" s="120"/>
      <c r="CSP364" s="120"/>
      <c r="CSQ364" s="120"/>
      <c r="CSR364" s="120"/>
      <c r="CSS364" s="120"/>
      <c r="CST364" s="120"/>
      <c r="CSU364" s="120"/>
      <c r="CSV364" s="120"/>
      <c r="CSW364" s="120"/>
      <c r="CSX364" s="120"/>
      <c r="CSY364" s="120"/>
      <c r="CSZ364" s="120"/>
      <c r="CTA364" s="120"/>
      <c r="CTB364" s="120"/>
      <c r="CTC364" s="120"/>
      <c r="CTD364" s="120"/>
      <c r="CTE364" s="120"/>
      <c r="CTF364" s="120"/>
      <c r="CTG364" s="120"/>
      <c r="CTH364" s="120"/>
      <c r="CTI364" s="120"/>
      <c r="CTJ364" s="120"/>
      <c r="CTK364" s="120"/>
      <c r="CTL364" s="120"/>
      <c r="CTM364" s="120"/>
      <c r="CTN364" s="120"/>
      <c r="CTO364" s="120"/>
      <c r="CTP364" s="120"/>
      <c r="CTQ364" s="120"/>
      <c r="CTR364" s="120"/>
      <c r="CTS364" s="120"/>
      <c r="CTT364" s="120"/>
      <c r="CTU364" s="120"/>
      <c r="CTV364" s="120"/>
      <c r="CTW364" s="120"/>
      <c r="CTX364" s="120"/>
      <c r="CTY364" s="120"/>
      <c r="CTZ364" s="120"/>
      <c r="CUA364" s="120"/>
      <c r="CUB364" s="120"/>
      <c r="CUC364" s="120"/>
      <c r="CUD364" s="120"/>
      <c r="CUE364" s="120"/>
      <c r="CUF364" s="120"/>
      <c r="CUG364" s="120"/>
      <c r="CUH364" s="120"/>
      <c r="CUI364" s="120"/>
      <c r="CUJ364" s="120"/>
      <c r="CUK364" s="120"/>
      <c r="CUL364" s="120"/>
      <c r="CUM364" s="120"/>
      <c r="CUN364" s="120"/>
      <c r="CUO364" s="120"/>
      <c r="CUP364" s="120"/>
      <c r="CUQ364" s="120"/>
      <c r="CUR364" s="120"/>
      <c r="CUS364" s="120"/>
      <c r="CUT364" s="120"/>
      <c r="CUU364" s="120"/>
      <c r="CUV364" s="120"/>
      <c r="CUW364" s="120"/>
      <c r="CUX364" s="120"/>
      <c r="CUY364" s="120"/>
      <c r="CUZ364" s="120"/>
      <c r="CVA364" s="120"/>
      <c r="CVB364" s="120"/>
      <c r="CVC364" s="120"/>
      <c r="CVD364" s="120"/>
      <c r="CVE364" s="120"/>
      <c r="CVF364" s="120"/>
      <c r="CVG364" s="120"/>
      <c r="CVH364" s="120"/>
      <c r="CVI364" s="120"/>
      <c r="CVJ364" s="120"/>
      <c r="CVK364" s="120"/>
      <c r="CVL364" s="120"/>
      <c r="CVM364" s="120"/>
      <c r="CVN364" s="120"/>
      <c r="CVO364" s="120"/>
      <c r="CVP364" s="120"/>
      <c r="CVQ364" s="120"/>
      <c r="CVR364" s="120"/>
      <c r="CVS364" s="120"/>
      <c r="CVT364" s="120"/>
      <c r="CVU364" s="120"/>
      <c r="CVV364" s="120"/>
      <c r="CVW364" s="120"/>
      <c r="CVX364" s="120"/>
      <c r="CVY364" s="120"/>
      <c r="CVZ364" s="120"/>
      <c r="CWA364" s="120"/>
      <c r="CWB364" s="120"/>
      <c r="CWC364" s="120"/>
      <c r="CWD364" s="120"/>
      <c r="CWE364" s="120"/>
      <c r="CWF364" s="120"/>
      <c r="CWG364" s="120"/>
      <c r="CWH364" s="120"/>
      <c r="CWI364" s="120"/>
      <c r="CWJ364" s="120"/>
      <c r="CWK364" s="120"/>
      <c r="CWL364" s="120"/>
      <c r="CWM364" s="120"/>
      <c r="CWN364" s="120"/>
      <c r="CWO364" s="120"/>
      <c r="CWP364" s="120"/>
      <c r="CWQ364" s="120"/>
      <c r="CWR364" s="120"/>
      <c r="CWS364" s="120"/>
      <c r="CWT364" s="120"/>
      <c r="CWU364" s="120"/>
      <c r="CWV364" s="120"/>
      <c r="CWW364" s="120"/>
      <c r="CWX364" s="120"/>
      <c r="CWY364" s="120"/>
      <c r="CWZ364" s="120"/>
      <c r="CXA364" s="120"/>
      <c r="CXB364" s="120"/>
      <c r="CXC364" s="120"/>
      <c r="CXD364" s="120"/>
      <c r="CXE364" s="120"/>
      <c r="CXF364" s="120"/>
      <c r="CXG364" s="120"/>
      <c r="CXH364" s="120"/>
      <c r="CXI364" s="120"/>
      <c r="CXJ364" s="120"/>
      <c r="CXK364" s="120"/>
      <c r="CXL364" s="120"/>
      <c r="CXM364" s="120"/>
      <c r="CXN364" s="120"/>
      <c r="CXO364" s="120"/>
      <c r="CXP364" s="120"/>
      <c r="CXQ364" s="120"/>
      <c r="CXR364" s="120"/>
      <c r="CXS364" s="120"/>
      <c r="CXT364" s="120"/>
      <c r="CXU364" s="120"/>
      <c r="CXV364" s="120"/>
      <c r="CXW364" s="120"/>
      <c r="CXX364" s="120"/>
      <c r="CXY364" s="120"/>
      <c r="CXZ364" s="120"/>
      <c r="CYA364" s="120"/>
      <c r="CYB364" s="120"/>
      <c r="CYC364" s="120"/>
      <c r="CYD364" s="120"/>
      <c r="CYE364" s="120"/>
      <c r="CYF364" s="120"/>
      <c r="CYG364" s="120"/>
      <c r="CYH364" s="120"/>
      <c r="CYI364" s="120"/>
      <c r="CYJ364" s="120"/>
      <c r="CYK364" s="120"/>
      <c r="CYL364" s="120"/>
      <c r="CYM364" s="120"/>
      <c r="CYN364" s="120"/>
      <c r="CYO364" s="120"/>
      <c r="CYP364" s="120"/>
      <c r="CYQ364" s="120"/>
      <c r="CYR364" s="120"/>
      <c r="CYS364" s="120"/>
      <c r="CYT364" s="120"/>
      <c r="CYU364" s="120"/>
      <c r="CYV364" s="120"/>
      <c r="CYW364" s="120"/>
      <c r="CYX364" s="120"/>
      <c r="CYY364" s="120"/>
      <c r="CYZ364" s="120"/>
      <c r="CZA364" s="120"/>
      <c r="CZB364" s="120"/>
      <c r="CZC364" s="120"/>
      <c r="CZD364" s="120"/>
      <c r="CZE364" s="120"/>
      <c r="CZF364" s="120"/>
      <c r="CZG364" s="120"/>
      <c r="CZH364" s="120"/>
      <c r="CZI364" s="120"/>
      <c r="CZJ364" s="120"/>
      <c r="CZK364" s="120"/>
      <c r="CZL364" s="120"/>
      <c r="CZM364" s="120"/>
      <c r="CZN364" s="120"/>
      <c r="CZO364" s="120"/>
      <c r="CZP364" s="120"/>
      <c r="CZQ364" s="120"/>
      <c r="CZR364" s="120"/>
      <c r="CZS364" s="120"/>
      <c r="CZT364" s="120"/>
      <c r="CZU364" s="120"/>
      <c r="CZV364" s="120"/>
      <c r="CZW364" s="120"/>
      <c r="CZX364" s="120"/>
      <c r="CZY364" s="120"/>
      <c r="CZZ364" s="120"/>
      <c r="DAA364" s="120"/>
      <c r="DAB364" s="120"/>
      <c r="DAC364" s="120"/>
      <c r="DAD364" s="120"/>
      <c r="DAE364" s="120"/>
      <c r="DAF364" s="120"/>
      <c r="DAG364" s="120"/>
      <c r="DAH364" s="120"/>
      <c r="DAI364" s="120"/>
      <c r="DAJ364" s="120"/>
      <c r="DAK364" s="120"/>
      <c r="DAL364" s="120"/>
      <c r="DAM364" s="120"/>
      <c r="DAN364" s="120"/>
      <c r="DAO364" s="120"/>
      <c r="DAP364" s="120"/>
      <c r="DAQ364" s="120"/>
      <c r="DAR364" s="120"/>
      <c r="DAS364" s="120"/>
      <c r="DAT364" s="120"/>
      <c r="DAU364" s="120"/>
      <c r="DAV364" s="120"/>
      <c r="DAW364" s="120"/>
      <c r="DAX364" s="120"/>
      <c r="DAY364" s="120"/>
      <c r="DAZ364" s="120"/>
      <c r="DBA364" s="120"/>
      <c r="DBB364" s="120"/>
      <c r="DBC364" s="120"/>
      <c r="DBD364" s="120"/>
      <c r="DBE364" s="120"/>
      <c r="DBF364" s="120"/>
      <c r="DBG364" s="120"/>
      <c r="DBH364" s="120"/>
      <c r="DBI364" s="120"/>
      <c r="DBJ364" s="120"/>
      <c r="DBK364" s="120"/>
      <c r="DBL364" s="120"/>
      <c r="DBM364" s="120"/>
      <c r="DBN364" s="120"/>
      <c r="DBO364" s="120"/>
      <c r="DBP364" s="120"/>
      <c r="DBQ364" s="120"/>
      <c r="DBR364" s="120"/>
      <c r="DBS364" s="120"/>
      <c r="DBT364" s="120"/>
      <c r="DBU364" s="120"/>
      <c r="DBV364" s="120"/>
      <c r="DBW364" s="120"/>
      <c r="DBX364" s="120"/>
      <c r="DBY364" s="120"/>
      <c r="DBZ364" s="120"/>
      <c r="DCA364" s="120"/>
      <c r="DCB364" s="120"/>
      <c r="DCC364" s="120"/>
      <c r="DCD364" s="120"/>
      <c r="DCE364" s="120"/>
      <c r="DCF364" s="120"/>
      <c r="DCG364" s="120"/>
      <c r="DCH364" s="120"/>
      <c r="DCI364" s="120"/>
      <c r="DCJ364" s="120"/>
      <c r="DCK364" s="120"/>
      <c r="DCL364" s="120"/>
      <c r="DCM364" s="120"/>
      <c r="DCN364" s="120"/>
      <c r="DCO364" s="120"/>
      <c r="DCP364" s="120"/>
      <c r="DCQ364" s="120"/>
      <c r="DCR364" s="120"/>
      <c r="DCS364" s="120"/>
      <c r="DCT364" s="120"/>
      <c r="DCU364" s="120"/>
      <c r="DCV364" s="120"/>
      <c r="DCW364" s="120"/>
      <c r="DCX364" s="120"/>
      <c r="DCY364" s="120"/>
      <c r="DCZ364" s="120"/>
      <c r="DDA364" s="120"/>
      <c r="DDB364" s="120"/>
      <c r="DDC364" s="120"/>
      <c r="DDD364" s="120"/>
      <c r="DDE364" s="120"/>
      <c r="DDF364" s="120"/>
      <c r="DDG364" s="120"/>
      <c r="DDH364" s="120"/>
      <c r="DDI364" s="120"/>
      <c r="DDJ364" s="120"/>
      <c r="DDK364" s="120"/>
      <c r="DDL364" s="120"/>
      <c r="DDM364" s="120"/>
      <c r="DDN364" s="120"/>
      <c r="DDO364" s="120"/>
      <c r="DDP364" s="120"/>
      <c r="DDQ364" s="120"/>
      <c r="DDR364" s="120"/>
      <c r="DDS364" s="120"/>
      <c r="DDT364" s="120"/>
      <c r="DDU364" s="120"/>
      <c r="DDV364" s="120"/>
      <c r="DDW364" s="120"/>
      <c r="DDX364" s="120"/>
      <c r="DDY364" s="120"/>
      <c r="DDZ364" s="120"/>
      <c r="DEA364" s="120"/>
      <c r="DEB364" s="120"/>
      <c r="DEC364" s="120"/>
      <c r="DED364" s="120"/>
      <c r="DEE364" s="120"/>
      <c r="DEF364" s="120"/>
      <c r="DEG364" s="120"/>
      <c r="DEH364" s="120"/>
      <c r="DEI364" s="120"/>
      <c r="DEJ364" s="120"/>
      <c r="DEK364" s="120"/>
      <c r="DEL364" s="120"/>
      <c r="DEM364" s="120"/>
      <c r="DEN364" s="120"/>
      <c r="DEO364" s="120"/>
      <c r="DEP364" s="120"/>
      <c r="DEQ364" s="120"/>
      <c r="DER364" s="120"/>
      <c r="DES364" s="120"/>
      <c r="DET364" s="120"/>
      <c r="DEU364" s="120"/>
      <c r="DEV364" s="120"/>
      <c r="DEW364" s="120"/>
      <c r="DEX364" s="120"/>
      <c r="DEY364" s="120"/>
      <c r="DEZ364" s="120"/>
      <c r="DFA364" s="120"/>
      <c r="DFB364" s="120"/>
      <c r="DFC364" s="120"/>
      <c r="DFD364" s="120"/>
      <c r="DFE364" s="120"/>
      <c r="DFF364" s="120"/>
      <c r="DFG364" s="120"/>
      <c r="DFH364" s="120"/>
      <c r="DFI364" s="120"/>
      <c r="DFJ364" s="120"/>
      <c r="DFK364" s="120"/>
      <c r="DFL364" s="120"/>
      <c r="DFM364" s="120"/>
      <c r="DFN364" s="120"/>
      <c r="DFO364" s="120"/>
      <c r="DFP364" s="120"/>
      <c r="DFQ364" s="120"/>
      <c r="DFR364" s="120"/>
      <c r="DFS364" s="120"/>
      <c r="DFT364" s="120"/>
      <c r="DFU364" s="120"/>
      <c r="DFV364" s="120"/>
      <c r="DFW364" s="120"/>
      <c r="DFX364" s="120"/>
      <c r="DFY364" s="120"/>
      <c r="DFZ364" s="120"/>
      <c r="DGA364" s="120"/>
      <c r="DGB364" s="120"/>
      <c r="DGC364" s="120"/>
      <c r="DGD364" s="120"/>
      <c r="DGE364" s="120"/>
      <c r="DGF364" s="120"/>
      <c r="DGG364" s="120"/>
      <c r="DGH364" s="120"/>
      <c r="DGI364" s="120"/>
      <c r="DGJ364" s="120"/>
      <c r="DGK364" s="120"/>
      <c r="DGL364" s="120"/>
      <c r="DGM364" s="120"/>
      <c r="DGN364" s="120"/>
      <c r="DGO364" s="120"/>
      <c r="DGP364" s="120"/>
      <c r="DGQ364" s="120"/>
      <c r="DGR364" s="120"/>
      <c r="DGS364" s="120"/>
      <c r="DGT364" s="120"/>
      <c r="DGU364" s="120"/>
      <c r="DGV364" s="120"/>
      <c r="DGW364" s="120"/>
      <c r="DGX364" s="120"/>
      <c r="DGY364" s="120"/>
      <c r="DGZ364" s="120"/>
      <c r="DHA364" s="120"/>
      <c r="DHB364" s="120"/>
      <c r="DHC364" s="120"/>
      <c r="DHD364" s="120"/>
      <c r="DHE364" s="120"/>
      <c r="DHF364" s="120"/>
      <c r="DHG364" s="120"/>
      <c r="DHH364" s="120"/>
      <c r="DHI364" s="120"/>
      <c r="DHJ364" s="120"/>
      <c r="DHK364" s="120"/>
      <c r="DHL364" s="120"/>
      <c r="DHM364" s="120"/>
      <c r="DHN364" s="120"/>
      <c r="DHO364" s="120"/>
      <c r="DHP364" s="120"/>
      <c r="DHQ364" s="120"/>
      <c r="DHR364" s="120"/>
      <c r="DHS364" s="120"/>
      <c r="DHT364" s="120"/>
      <c r="DHU364" s="120"/>
      <c r="DHV364" s="120"/>
      <c r="DHW364" s="120"/>
      <c r="DHX364" s="120"/>
      <c r="DHY364" s="120"/>
      <c r="DHZ364" s="120"/>
      <c r="DIA364" s="120"/>
      <c r="DIB364" s="120"/>
      <c r="DIC364" s="120"/>
      <c r="DID364" s="120"/>
      <c r="DIE364" s="120"/>
      <c r="DIF364" s="120"/>
      <c r="DIG364" s="120"/>
      <c r="DIH364" s="120"/>
      <c r="DII364" s="120"/>
      <c r="DIJ364" s="120"/>
      <c r="DIK364" s="120"/>
      <c r="DIL364" s="120"/>
      <c r="DIM364" s="120"/>
      <c r="DIN364" s="120"/>
      <c r="DIO364" s="120"/>
      <c r="DIP364" s="120"/>
      <c r="DIQ364" s="120"/>
      <c r="DIR364" s="120"/>
      <c r="DIS364" s="120"/>
      <c r="DIT364" s="120"/>
      <c r="DIU364" s="120"/>
      <c r="DIV364" s="120"/>
      <c r="DIW364" s="120"/>
      <c r="DIX364" s="120"/>
      <c r="DIY364" s="120"/>
      <c r="DIZ364" s="120"/>
      <c r="DJA364" s="120"/>
      <c r="DJB364" s="120"/>
      <c r="DJC364" s="120"/>
      <c r="DJD364" s="120"/>
      <c r="DJE364" s="120"/>
      <c r="DJF364" s="120"/>
      <c r="DJG364" s="120"/>
      <c r="DJH364" s="120"/>
      <c r="DJI364" s="120"/>
      <c r="DJJ364" s="120"/>
      <c r="DJK364" s="120"/>
      <c r="DJL364" s="120"/>
      <c r="DJM364" s="120"/>
      <c r="DJN364" s="120"/>
      <c r="DJO364" s="120"/>
      <c r="DJP364" s="120"/>
      <c r="DJQ364" s="120"/>
      <c r="DJR364" s="120"/>
      <c r="DJS364" s="120"/>
      <c r="DJT364" s="120"/>
      <c r="DJU364" s="120"/>
      <c r="DJV364" s="120"/>
      <c r="DJW364" s="120"/>
      <c r="DJX364" s="120"/>
      <c r="DJY364" s="120"/>
      <c r="DJZ364" s="120"/>
      <c r="DKA364" s="120"/>
      <c r="DKB364" s="120"/>
      <c r="DKC364" s="120"/>
      <c r="DKD364" s="120"/>
      <c r="DKE364" s="120"/>
      <c r="DKF364" s="120"/>
      <c r="DKG364" s="120"/>
      <c r="DKH364" s="120"/>
      <c r="DKI364" s="120"/>
      <c r="DKJ364" s="120"/>
      <c r="DKK364" s="120"/>
      <c r="DKL364" s="120"/>
      <c r="DKM364" s="120"/>
      <c r="DKN364" s="120"/>
      <c r="DKO364" s="120"/>
      <c r="DKP364" s="120"/>
      <c r="DKQ364" s="120"/>
      <c r="DKR364" s="120"/>
      <c r="DKS364" s="120"/>
      <c r="DKT364" s="120"/>
      <c r="DKU364" s="120"/>
      <c r="DKV364" s="120"/>
      <c r="DKW364" s="120"/>
      <c r="DKX364" s="120"/>
      <c r="DKY364" s="120"/>
      <c r="DKZ364" s="120"/>
      <c r="DLA364" s="120"/>
      <c r="DLB364" s="120"/>
      <c r="DLC364" s="120"/>
      <c r="DLD364" s="120"/>
      <c r="DLE364" s="120"/>
      <c r="DLF364" s="120"/>
      <c r="DLG364" s="120"/>
      <c r="DLH364" s="120"/>
      <c r="DLI364" s="120"/>
      <c r="DLJ364" s="120"/>
      <c r="DLK364" s="120"/>
      <c r="DLL364" s="120"/>
      <c r="DLM364" s="120"/>
      <c r="DLN364" s="120"/>
      <c r="DLO364" s="120"/>
      <c r="DLP364" s="120"/>
      <c r="DLQ364" s="120"/>
      <c r="DLR364" s="120"/>
      <c r="DLS364" s="120"/>
      <c r="DLT364" s="120"/>
      <c r="DLU364" s="120"/>
      <c r="DLV364" s="120"/>
      <c r="DLW364" s="120"/>
      <c r="DLX364" s="120"/>
      <c r="DLY364" s="120"/>
      <c r="DLZ364" s="120"/>
      <c r="DMA364" s="120"/>
      <c r="DMB364" s="120"/>
      <c r="DMC364" s="120"/>
      <c r="DMD364" s="120"/>
      <c r="DME364" s="120"/>
      <c r="DMF364" s="120"/>
      <c r="DMG364" s="120"/>
      <c r="DMH364" s="120"/>
      <c r="DMI364" s="120"/>
      <c r="DMJ364" s="120"/>
      <c r="DMK364" s="120"/>
      <c r="DML364" s="120"/>
      <c r="DMM364" s="120"/>
      <c r="DMN364" s="120"/>
      <c r="DMO364" s="120"/>
      <c r="DMP364" s="120"/>
      <c r="DMQ364" s="120"/>
      <c r="DMR364" s="120"/>
      <c r="DMS364" s="120"/>
      <c r="DMT364" s="120"/>
      <c r="DMU364" s="120"/>
      <c r="DMV364" s="120"/>
      <c r="DMW364" s="120"/>
      <c r="DMX364" s="120"/>
      <c r="DMY364" s="120"/>
      <c r="DMZ364" s="120"/>
      <c r="DNA364" s="120"/>
      <c r="DNB364" s="120"/>
      <c r="DNC364" s="120"/>
      <c r="DND364" s="120"/>
      <c r="DNE364" s="120"/>
      <c r="DNF364" s="120"/>
      <c r="DNG364" s="120"/>
      <c r="DNH364" s="120"/>
      <c r="DNI364" s="120"/>
      <c r="DNJ364" s="120"/>
      <c r="DNK364" s="120"/>
      <c r="DNL364" s="120"/>
      <c r="DNM364" s="120"/>
      <c r="DNN364" s="120"/>
      <c r="DNO364" s="120"/>
      <c r="DNP364" s="120"/>
      <c r="DNQ364" s="120"/>
      <c r="DNR364" s="120"/>
      <c r="DNS364" s="120"/>
      <c r="DNT364" s="120"/>
      <c r="DNU364" s="120"/>
      <c r="DNV364" s="120"/>
      <c r="DNW364" s="120"/>
      <c r="DNX364" s="120"/>
      <c r="DNY364" s="120"/>
      <c r="DNZ364" s="120"/>
      <c r="DOA364" s="120"/>
      <c r="DOB364" s="120"/>
      <c r="DOC364" s="120"/>
      <c r="DOD364" s="120"/>
      <c r="DOE364" s="120"/>
      <c r="DOF364" s="120"/>
      <c r="DOG364" s="120"/>
      <c r="DOH364" s="120"/>
      <c r="DOI364" s="120"/>
      <c r="DOJ364" s="120"/>
      <c r="DOK364" s="120"/>
      <c r="DOL364" s="120"/>
      <c r="DOM364" s="120"/>
      <c r="DON364" s="120"/>
      <c r="DOO364" s="120"/>
      <c r="DOP364" s="120"/>
      <c r="DOQ364" s="120"/>
      <c r="DOR364" s="120"/>
      <c r="DOS364" s="120"/>
      <c r="DOT364" s="120"/>
      <c r="DOU364" s="120"/>
      <c r="DOV364" s="120"/>
      <c r="DOW364" s="120"/>
      <c r="DOX364" s="120"/>
      <c r="DOY364" s="120"/>
      <c r="DOZ364" s="120"/>
      <c r="DPA364" s="120"/>
      <c r="DPB364" s="120"/>
      <c r="DPC364" s="120"/>
      <c r="DPD364" s="120"/>
      <c r="DPE364" s="120"/>
      <c r="DPF364" s="120"/>
      <c r="DPG364" s="120"/>
      <c r="DPH364" s="120"/>
      <c r="DPI364" s="120"/>
      <c r="DPJ364" s="120"/>
      <c r="DPK364" s="120"/>
      <c r="DPL364" s="120"/>
      <c r="DPM364" s="120"/>
      <c r="DPN364" s="120"/>
      <c r="DPO364" s="120"/>
      <c r="DPP364" s="120"/>
      <c r="DPQ364" s="120"/>
      <c r="DPR364" s="120"/>
      <c r="DPS364" s="120"/>
      <c r="DPT364" s="120"/>
      <c r="DPU364" s="120"/>
      <c r="DPV364" s="120"/>
      <c r="DPW364" s="120"/>
      <c r="DPX364" s="120"/>
      <c r="DPY364" s="120"/>
      <c r="DPZ364" s="120"/>
      <c r="DQA364" s="120"/>
      <c r="DQB364" s="120"/>
      <c r="DQC364" s="120"/>
      <c r="DQD364" s="120"/>
      <c r="DQE364" s="120"/>
      <c r="DQF364" s="120"/>
      <c r="DQG364" s="120"/>
      <c r="DQH364" s="120"/>
      <c r="DQI364" s="120"/>
      <c r="DQJ364" s="120"/>
      <c r="DQK364" s="120"/>
      <c r="DQL364" s="120"/>
      <c r="DQM364" s="120"/>
      <c r="DQN364" s="120"/>
      <c r="DQO364" s="120"/>
      <c r="DQP364" s="120"/>
      <c r="DQQ364" s="120"/>
      <c r="DQR364" s="120"/>
      <c r="DQS364" s="120"/>
      <c r="DQT364" s="120"/>
      <c r="DQU364" s="120"/>
      <c r="DQV364" s="120"/>
      <c r="DQW364" s="120"/>
      <c r="DQX364" s="120"/>
      <c r="DQY364" s="120"/>
      <c r="DQZ364" s="120"/>
      <c r="DRA364" s="120"/>
      <c r="DRB364" s="120"/>
      <c r="DRC364" s="120"/>
      <c r="DRD364" s="120"/>
      <c r="DRE364" s="120"/>
      <c r="DRF364" s="120"/>
      <c r="DRG364" s="120"/>
      <c r="DRH364" s="120"/>
      <c r="DRI364" s="120"/>
      <c r="DRJ364" s="120"/>
      <c r="DRK364" s="120"/>
      <c r="DRL364" s="120"/>
      <c r="DRM364" s="120"/>
      <c r="DRN364" s="120"/>
      <c r="DRO364" s="120"/>
      <c r="DRP364" s="120"/>
      <c r="DRQ364" s="120"/>
      <c r="DRR364" s="120"/>
      <c r="DRS364" s="120"/>
      <c r="DRT364" s="120"/>
      <c r="DRU364" s="120"/>
      <c r="DRV364" s="120"/>
      <c r="DRW364" s="120"/>
      <c r="DRX364" s="120"/>
      <c r="DRY364" s="120"/>
      <c r="DRZ364" s="120"/>
      <c r="DSA364" s="120"/>
      <c r="DSB364" s="120"/>
      <c r="DSC364" s="120"/>
      <c r="DSD364" s="120"/>
      <c r="DSE364" s="120"/>
      <c r="DSF364" s="120"/>
      <c r="DSG364" s="120"/>
      <c r="DSH364" s="120"/>
      <c r="DSI364" s="120"/>
      <c r="DSJ364" s="120"/>
      <c r="DSK364" s="120"/>
      <c r="DSL364" s="120"/>
      <c r="DSM364" s="120"/>
      <c r="DSN364" s="120"/>
      <c r="DSO364" s="120"/>
      <c r="DSP364" s="120"/>
      <c r="DSQ364" s="120"/>
      <c r="DSR364" s="120"/>
      <c r="DSS364" s="120"/>
      <c r="DST364" s="120"/>
      <c r="DSU364" s="120"/>
      <c r="DSV364" s="120"/>
      <c r="DSW364" s="120"/>
      <c r="DSX364" s="120"/>
      <c r="DSY364" s="120"/>
      <c r="DSZ364" s="120"/>
      <c r="DTA364" s="120"/>
      <c r="DTB364" s="120"/>
      <c r="DTC364" s="120"/>
      <c r="DTD364" s="120"/>
      <c r="DTE364" s="120"/>
      <c r="DTF364" s="120"/>
      <c r="DTG364" s="120"/>
      <c r="DTH364" s="120"/>
      <c r="DTI364" s="120"/>
      <c r="DTJ364" s="120"/>
      <c r="DTK364" s="120"/>
      <c r="DTL364" s="120"/>
      <c r="DTM364" s="120"/>
      <c r="DTN364" s="120"/>
      <c r="DTO364" s="120"/>
      <c r="DTP364" s="120"/>
      <c r="DTQ364" s="120"/>
      <c r="DTR364" s="120"/>
      <c r="DTS364" s="120"/>
      <c r="DTT364" s="120"/>
      <c r="DTU364" s="120"/>
      <c r="DTV364" s="120"/>
      <c r="DTW364" s="120"/>
      <c r="DTX364" s="120"/>
      <c r="DTY364" s="120"/>
      <c r="DTZ364" s="120"/>
      <c r="DUA364" s="120"/>
      <c r="DUB364" s="120"/>
      <c r="DUC364" s="120"/>
      <c r="DUD364" s="120"/>
      <c r="DUE364" s="120"/>
      <c r="DUF364" s="120"/>
      <c r="DUG364" s="120"/>
      <c r="DUH364" s="120"/>
      <c r="DUI364" s="120"/>
      <c r="DUJ364" s="120"/>
      <c r="DUK364" s="120"/>
      <c r="DUL364" s="120"/>
      <c r="DUM364" s="120"/>
      <c r="DUN364" s="120"/>
      <c r="DUO364" s="120"/>
      <c r="DUP364" s="120"/>
      <c r="DUQ364" s="120"/>
      <c r="DUR364" s="120"/>
      <c r="DUS364" s="120"/>
      <c r="DUT364" s="120"/>
      <c r="DUU364" s="120"/>
      <c r="DUV364" s="120"/>
      <c r="DUW364" s="120"/>
      <c r="DUX364" s="120"/>
      <c r="DUY364" s="120"/>
      <c r="DUZ364" s="120"/>
      <c r="DVA364" s="120"/>
      <c r="DVB364" s="120"/>
      <c r="DVC364" s="120"/>
      <c r="DVD364" s="120"/>
      <c r="DVE364" s="120"/>
      <c r="DVF364" s="120"/>
      <c r="DVG364" s="120"/>
      <c r="DVH364" s="120"/>
      <c r="DVI364" s="120"/>
      <c r="DVJ364" s="120"/>
      <c r="DVK364" s="120"/>
      <c r="DVL364" s="120"/>
      <c r="DVM364" s="120"/>
      <c r="DVN364" s="120"/>
      <c r="DVO364" s="120"/>
      <c r="DVP364" s="120"/>
      <c r="DVQ364" s="120"/>
      <c r="DVR364" s="120"/>
      <c r="DVS364" s="120"/>
      <c r="DVT364" s="120"/>
      <c r="DVU364" s="120"/>
      <c r="DVV364" s="120"/>
      <c r="DVW364" s="120"/>
      <c r="DVX364" s="120"/>
      <c r="DVY364" s="120"/>
      <c r="DVZ364" s="120"/>
      <c r="DWA364" s="120"/>
      <c r="DWB364" s="120"/>
      <c r="DWC364" s="120"/>
      <c r="DWD364" s="120"/>
      <c r="DWE364" s="120"/>
      <c r="DWF364" s="120"/>
      <c r="DWG364" s="120"/>
      <c r="DWH364" s="120"/>
      <c r="DWI364" s="120"/>
      <c r="DWJ364" s="120"/>
      <c r="DWK364" s="120"/>
      <c r="DWL364" s="120"/>
      <c r="DWM364" s="120"/>
      <c r="DWN364" s="120"/>
      <c r="DWO364" s="120"/>
      <c r="DWP364" s="120"/>
      <c r="DWQ364" s="120"/>
      <c r="DWR364" s="120"/>
      <c r="DWS364" s="120"/>
      <c r="DWT364" s="120"/>
      <c r="DWU364" s="120"/>
      <c r="DWV364" s="120"/>
      <c r="DWW364" s="120"/>
      <c r="DWX364" s="120"/>
      <c r="DWY364" s="120"/>
      <c r="DWZ364" s="120"/>
      <c r="DXA364" s="120"/>
      <c r="DXB364" s="120"/>
      <c r="DXC364" s="120"/>
      <c r="DXD364" s="120"/>
      <c r="DXE364" s="120"/>
      <c r="DXF364" s="120"/>
      <c r="DXG364" s="120"/>
      <c r="DXH364" s="120"/>
      <c r="DXI364" s="120"/>
      <c r="DXJ364" s="120"/>
      <c r="DXK364" s="120"/>
      <c r="DXL364" s="120"/>
      <c r="DXM364" s="120"/>
      <c r="DXN364" s="120"/>
      <c r="DXO364" s="120"/>
      <c r="DXP364" s="120"/>
      <c r="DXQ364" s="120"/>
      <c r="DXR364" s="120"/>
      <c r="DXS364" s="120"/>
      <c r="DXT364" s="120"/>
      <c r="DXU364" s="120"/>
      <c r="DXV364" s="120"/>
      <c r="DXW364" s="120"/>
      <c r="DXX364" s="120"/>
      <c r="DXY364" s="120"/>
      <c r="DXZ364" s="120"/>
      <c r="DYA364" s="120"/>
      <c r="DYB364" s="120"/>
      <c r="DYC364" s="120"/>
      <c r="DYD364" s="120"/>
      <c r="DYE364" s="120"/>
      <c r="DYF364" s="120"/>
      <c r="DYG364" s="120"/>
      <c r="DYH364" s="120"/>
      <c r="DYI364" s="120"/>
      <c r="DYJ364" s="120"/>
      <c r="DYK364" s="120"/>
      <c r="DYL364" s="120"/>
      <c r="DYM364" s="120"/>
      <c r="DYN364" s="120"/>
      <c r="DYO364" s="120"/>
      <c r="DYP364" s="120"/>
      <c r="DYQ364" s="120"/>
      <c r="DYR364" s="120"/>
      <c r="DYS364" s="120"/>
      <c r="DYT364" s="120"/>
      <c r="DYU364" s="120"/>
      <c r="DYV364" s="120"/>
      <c r="DYW364" s="120"/>
      <c r="DYX364" s="120"/>
      <c r="DYY364" s="120"/>
      <c r="DYZ364" s="120"/>
      <c r="DZA364" s="120"/>
      <c r="DZB364" s="120"/>
      <c r="DZC364" s="120"/>
      <c r="DZD364" s="120"/>
      <c r="DZE364" s="120"/>
      <c r="DZF364" s="120"/>
      <c r="DZG364" s="120"/>
      <c r="DZH364" s="120"/>
      <c r="DZI364" s="120"/>
      <c r="DZJ364" s="120"/>
      <c r="DZK364" s="120"/>
      <c r="DZL364" s="120"/>
      <c r="DZM364" s="120"/>
      <c r="DZN364" s="120"/>
      <c r="DZO364" s="120"/>
      <c r="DZP364" s="120"/>
      <c r="DZQ364" s="120"/>
      <c r="DZR364" s="120"/>
      <c r="DZS364" s="120"/>
      <c r="DZT364" s="120"/>
      <c r="DZU364" s="120"/>
      <c r="DZV364" s="120"/>
      <c r="DZW364" s="120"/>
      <c r="DZX364" s="120"/>
      <c r="DZY364" s="120"/>
      <c r="DZZ364" s="120"/>
      <c r="EAA364" s="120"/>
      <c r="EAB364" s="120"/>
      <c r="EAC364" s="120"/>
      <c r="EAD364" s="120"/>
      <c r="EAE364" s="120"/>
      <c r="EAF364" s="120"/>
      <c r="EAG364" s="120"/>
      <c r="EAH364" s="120"/>
      <c r="EAI364" s="120"/>
      <c r="EAJ364" s="120"/>
      <c r="EAK364" s="120"/>
      <c r="EAL364" s="120"/>
      <c r="EAM364" s="120"/>
      <c r="EAN364" s="120"/>
      <c r="EAO364" s="120"/>
      <c r="EAP364" s="120"/>
      <c r="EAQ364" s="120"/>
      <c r="EAR364" s="120"/>
      <c r="EAS364" s="120"/>
      <c r="EAT364" s="120"/>
      <c r="EAU364" s="120"/>
      <c r="EAV364" s="120"/>
      <c r="EAW364" s="120"/>
      <c r="EAX364" s="120"/>
      <c r="EAY364" s="120"/>
      <c r="EAZ364" s="120"/>
      <c r="EBA364" s="120"/>
      <c r="EBB364" s="120"/>
      <c r="EBC364" s="120"/>
      <c r="EBD364" s="120"/>
      <c r="EBE364" s="120"/>
      <c r="EBF364" s="120"/>
      <c r="EBG364" s="120"/>
      <c r="EBH364" s="120"/>
      <c r="EBI364" s="120"/>
      <c r="EBJ364" s="120"/>
      <c r="EBK364" s="120"/>
      <c r="EBL364" s="120"/>
      <c r="EBM364" s="120"/>
      <c r="EBN364" s="120"/>
      <c r="EBO364" s="120"/>
      <c r="EBP364" s="120"/>
      <c r="EBQ364" s="120"/>
      <c r="EBR364" s="120"/>
      <c r="EBS364" s="120"/>
      <c r="EBT364" s="120"/>
      <c r="EBU364" s="120"/>
      <c r="EBV364" s="120"/>
      <c r="EBW364" s="120"/>
      <c r="EBX364" s="120"/>
      <c r="EBY364" s="120"/>
      <c r="EBZ364" s="120"/>
      <c r="ECA364" s="120"/>
      <c r="ECB364" s="120"/>
      <c r="ECC364" s="120"/>
      <c r="ECD364" s="120"/>
      <c r="ECE364" s="120"/>
      <c r="ECF364" s="120"/>
      <c r="ECG364" s="120"/>
      <c r="ECH364" s="120"/>
      <c r="ECI364" s="120"/>
      <c r="ECJ364" s="120"/>
      <c r="ECK364" s="120"/>
      <c r="ECL364" s="120"/>
      <c r="ECM364" s="120"/>
      <c r="ECN364" s="120"/>
      <c r="ECO364" s="120"/>
      <c r="ECP364" s="120"/>
      <c r="ECQ364" s="120"/>
      <c r="ECR364" s="120"/>
      <c r="ECS364" s="120"/>
      <c r="ECT364" s="120"/>
      <c r="ECU364" s="120"/>
      <c r="ECV364" s="120"/>
      <c r="ECW364" s="120"/>
      <c r="ECX364" s="120"/>
      <c r="ECY364" s="120"/>
      <c r="ECZ364" s="120"/>
      <c r="EDA364" s="120"/>
      <c r="EDB364" s="120"/>
      <c r="EDC364" s="120"/>
      <c r="EDD364" s="120"/>
      <c r="EDE364" s="120"/>
      <c r="EDF364" s="120"/>
      <c r="EDG364" s="120"/>
      <c r="EDH364" s="120"/>
      <c r="EDI364" s="120"/>
      <c r="EDJ364" s="120"/>
      <c r="EDK364" s="120"/>
      <c r="EDL364" s="120"/>
      <c r="EDM364" s="120"/>
      <c r="EDN364" s="120"/>
      <c r="EDO364" s="120"/>
      <c r="EDP364" s="120"/>
      <c r="EDQ364" s="120"/>
      <c r="EDR364" s="120"/>
      <c r="EDS364" s="120"/>
      <c r="EDT364" s="120"/>
      <c r="EDU364" s="120"/>
      <c r="EDV364" s="120"/>
      <c r="EDW364" s="120"/>
      <c r="EDX364" s="120"/>
      <c r="EDY364" s="120"/>
      <c r="EDZ364" s="120"/>
      <c r="EEA364" s="120"/>
      <c r="EEB364" s="120"/>
      <c r="EEC364" s="120"/>
      <c r="EED364" s="120"/>
      <c r="EEE364" s="120"/>
      <c r="EEF364" s="120"/>
      <c r="EEG364" s="120"/>
      <c r="EEH364" s="120"/>
      <c r="EEI364" s="120"/>
      <c r="EEJ364" s="120"/>
      <c r="EEK364" s="120"/>
      <c r="EEL364" s="120"/>
      <c r="EEM364" s="120"/>
      <c r="EEN364" s="120"/>
      <c r="EEO364" s="120"/>
      <c r="EEP364" s="120"/>
      <c r="EEQ364" s="120"/>
      <c r="EER364" s="120"/>
      <c r="EES364" s="120"/>
      <c r="EET364" s="120"/>
      <c r="EEU364" s="120"/>
      <c r="EEV364" s="120"/>
      <c r="EEW364" s="120"/>
      <c r="EEX364" s="120"/>
      <c r="EEY364" s="120"/>
      <c r="EEZ364" s="120"/>
      <c r="EFA364" s="120"/>
      <c r="EFB364" s="120"/>
      <c r="EFC364" s="120"/>
      <c r="EFD364" s="120"/>
      <c r="EFE364" s="120"/>
      <c r="EFF364" s="120"/>
      <c r="EFG364" s="120"/>
      <c r="EFH364" s="120"/>
      <c r="EFI364" s="120"/>
      <c r="EFJ364" s="120"/>
      <c r="EFK364" s="120"/>
      <c r="EFL364" s="120"/>
      <c r="EFM364" s="120"/>
      <c r="EFN364" s="120"/>
      <c r="EFO364" s="120"/>
      <c r="EFP364" s="120"/>
      <c r="EFQ364" s="120"/>
      <c r="EFR364" s="120"/>
      <c r="EFS364" s="120"/>
      <c r="EFT364" s="120"/>
      <c r="EFU364" s="120"/>
      <c r="EFV364" s="120"/>
      <c r="EFW364" s="120"/>
      <c r="EFX364" s="120"/>
      <c r="EFY364" s="120"/>
      <c r="EFZ364" s="120"/>
      <c r="EGA364" s="120"/>
      <c r="EGB364" s="120"/>
      <c r="EGC364" s="120"/>
      <c r="EGD364" s="120"/>
      <c r="EGE364" s="120"/>
      <c r="EGF364" s="120"/>
      <c r="EGG364" s="120"/>
      <c r="EGH364" s="120"/>
      <c r="EGI364" s="120"/>
      <c r="EGJ364" s="120"/>
      <c r="EGK364" s="120"/>
      <c r="EGL364" s="120"/>
      <c r="EGM364" s="120"/>
      <c r="EGN364" s="120"/>
      <c r="EGO364" s="120"/>
      <c r="EGP364" s="120"/>
      <c r="EGQ364" s="120"/>
      <c r="EGR364" s="120"/>
      <c r="EGS364" s="120"/>
      <c r="EGT364" s="120"/>
      <c r="EGU364" s="120"/>
      <c r="EGV364" s="120"/>
      <c r="EGW364" s="120"/>
      <c r="EGX364" s="120"/>
      <c r="EGY364" s="120"/>
      <c r="EGZ364" s="120"/>
      <c r="EHA364" s="120"/>
      <c r="EHB364" s="120"/>
      <c r="EHC364" s="120"/>
      <c r="EHD364" s="120"/>
      <c r="EHE364" s="120"/>
      <c r="EHF364" s="120"/>
      <c r="EHG364" s="120"/>
      <c r="EHH364" s="120"/>
      <c r="EHI364" s="120"/>
      <c r="EHJ364" s="120"/>
      <c r="EHK364" s="120"/>
      <c r="EHL364" s="120"/>
      <c r="EHM364" s="120"/>
      <c r="EHN364" s="120"/>
      <c r="EHO364" s="120"/>
      <c r="EHP364" s="120"/>
      <c r="EHQ364" s="120"/>
      <c r="EHR364" s="120"/>
      <c r="EHS364" s="120"/>
      <c r="EHT364" s="120"/>
      <c r="EHU364" s="120"/>
      <c r="EHV364" s="120"/>
      <c r="EHW364" s="120"/>
      <c r="EHX364" s="120"/>
      <c r="EHY364" s="120"/>
      <c r="EHZ364" s="120"/>
      <c r="EIA364" s="120"/>
      <c r="EIB364" s="120"/>
      <c r="EIC364" s="120"/>
      <c r="EID364" s="120"/>
      <c r="EIE364" s="120"/>
      <c r="EIF364" s="120"/>
      <c r="EIG364" s="120"/>
      <c r="EIH364" s="120"/>
      <c r="EII364" s="120"/>
      <c r="EIJ364" s="120"/>
      <c r="EIK364" s="120"/>
      <c r="EIL364" s="120"/>
      <c r="EIM364" s="120"/>
      <c r="EIN364" s="120"/>
      <c r="EIO364" s="120"/>
      <c r="EIP364" s="120"/>
      <c r="EIQ364" s="120"/>
      <c r="EIR364" s="120"/>
      <c r="EIS364" s="120"/>
      <c r="EIT364" s="120"/>
      <c r="EIU364" s="120"/>
      <c r="EIV364" s="120"/>
      <c r="EIW364" s="120"/>
      <c r="EIX364" s="120"/>
      <c r="EIY364" s="120"/>
      <c r="EIZ364" s="120"/>
      <c r="EJA364" s="120"/>
      <c r="EJB364" s="120"/>
      <c r="EJC364" s="120"/>
      <c r="EJD364" s="120"/>
      <c r="EJE364" s="120"/>
      <c r="EJF364" s="120"/>
      <c r="EJG364" s="120"/>
      <c r="EJH364" s="120"/>
      <c r="EJI364" s="120"/>
      <c r="EJJ364" s="120"/>
      <c r="EJK364" s="120"/>
      <c r="EJL364" s="120"/>
      <c r="EJM364" s="120"/>
      <c r="EJN364" s="120"/>
      <c r="EJO364" s="120"/>
      <c r="EJP364" s="120"/>
      <c r="EJQ364" s="120"/>
      <c r="EJR364" s="120"/>
      <c r="EJS364" s="120"/>
      <c r="EJT364" s="120"/>
      <c r="EJU364" s="120"/>
      <c r="EJV364" s="120"/>
      <c r="EJW364" s="120"/>
      <c r="EJX364" s="120"/>
      <c r="EJY364" s="120"/>
      <c r="EJZ364" s="120"/>
      <c r="EKA364" s="120"/>
      <c r="EKB364" s="120"/>
      <c r="EKC364" s="120"/>
      <c r="EKD364" s="120"/>
      <c r="EKE364" s="120"/>
      <c r="EKF364" s="120"/>
      <c r="EKG364" s="120"/>
      <c r="EKH364" s="120"/>
      <c r="EKI364" s="120"/>
      <c r="EKJ364" s="120"/>
      <c r="EKK364" s="120"/>
      <c r="EKL364" s="120"/>
      <c r="EKM364" s="120"/>
      <c r="EKN364" s="120"/>
      <c r="EKO364" s="120"/>
      <c r="EKP364" s="120"/>
      <c r="EKQ364" s="120"/>
      <c r="EKR364" s="120"/>
      <c r="EKS364" s="120"/>
      <c r="EKT364" s="120"/>
      <c r="EKU364" s="120"/>
      <c r="EKV364" s="120"/>
      <c r="EKW364" s="120"/>
      <c r="EKX364" s="120"/>
      <c r="EKY364" s="120"/>
      <c r="EKZ364" s="120"/>
      <c r="ELA364" s="120"/>
      <c r="ELB364" s="120"/>
      <c r="ELC364" s="120"/>
      <c r="ELD364" s="120"/>
      <c r="ELE364" s="120"/>
      <c r="ELF364" s="120"/>
      <c r="ELG364" s="120"/>
      <c r="ELH364" s="120"/>
      <c r="ELI364" s="120"/>
      <c r="ELJ364" s="120"/>
      <c r="ELK364" s="120"/>
      <c r="ELL364" s="120"/>
      <c r="ELM364" s="120"/>
      <c r="ELN364" s="120"/>
      <c r="ELO364" s="120"/>
      <c r="ELP364" s="120"/>
      <c r="ELQ364" s="120"/>
      <c r="ELR364" s="120"/>
      <c r="ELS364" s="120"/>
      <c r="ELT364" s="120"/>
      <c r="ELU364" s="120"/>
      <c r="ELV364" s="120"/>
      <c r="ELW364" s="120"/>
      <c r="ELX364" s="120"/>
      <c r="ELY364" s="120"/>
      <c r="ELZ364" s="120"/>
      <c r="EMA364" s="120"/>
      <c r="EMB364" s="120"/>
      <c r="EMC364" s="120"/>
      <c r="EMD364" s="120"/>
      <c r="EME364" s="120"/>
      <c r="EMF364" s="120"/>
      <c r="EMG364" s="120"/>
      <c r="EMH364" s="120"/>
      <c r="EMI364" s="120"/>
      <c r="EMJ364" s="120"/>
      <c r="EMK364" s="120"/>
      <c r="EML364" s="120"/>
      <c r="EMM364" s="120"/>
      <c r="EMN364" s="120"/>
      <c r="EMO364" s="120"/>
      <c r="EMP364" s="120"/>
      <c r="EMQ364" s="120"/>
      <c r="EMR364" s="120"/>
      <c r="EMS364" s="120"/>
      <c r="EMT364" s="120"/>
      <c r="EMU364" s="120"/>
      <c r="EMV364" s="120"/>
      <c r="EMW364" s="120"/>
      <c r="EMX364" s="120"/>
      <c r="EMY364" s="120"/>
      <c r="EMZ364" s="120"/>
      <c r="ENA364" s="120"/>
      <c r="ENB364" s="120"/>
      <c r="ENC364" s="120"/>
      <c r="END364" s="120"/>
      <c r="ENE364" s="120"/>
      <c r="ENF364" s="120"/>
      <c r="ENG364" s="120"/>
      <c r="ENH364" s="120"/>
      <c r="ENI364" s="120"/>
      <c r="ENJ364" s="120"/>
      <c r="ENK364" s="120"/>
      <c r="ENL364" s="120"/>
      <c r="ENM364" s="120"/>
      <c r="ENN364" s="120"/>
      <c r="ENO364" s="120"/>
      <c r="ENP364" s="120"/>
      <c r="ENQ364" s="120"/>
      <c r="ENR364" s="120"/>
      <c r="ENS364" s="120"/>
      <c r="ENT364" s="120"/>
      <c r="ENU364" s="120"/>
      <c r="ENV364" s="120"/>
      <c r="ENW364" s="120"/>
      <c r="ENX364" s="120"/>
      <c r="ENY364" s="120"/>
      <c r="ENZ364" s="120"/>
      <c r="EOA364" s="120"/>
      <c r="EOB364" s="120"/>
      <c r="EOC364" s="120"/>
      <c r="EOD364" s="120"/>
      <c r="EOE364" s="120"/>
      <c r="EOF364" s="120"/>
      <c r="EOG364" s="120"/>
      <c r="EOH364" s="120"/>
      <c r="EOI364" s="120"/>
      <c r="EOJ364" s="120"/>
      <c r="EOK364" s="120"/>
      <c r="EOL364" s="120"/>
      <c r="EOM364" s="120"/>
      <c r="EON364" s="120"/>
      <c r="EOO364" s="120"/>
      <c r="EOP364" s="120"/>
      <c r="EOQ364" s="120"/>
      <c r="EOR364" s="120"/>
      <c r="EOS364" s="120"/>
      <c r="EOT364" s="120"/>
      <c r="EOU364" s="120"/>
      <c r="EOV364" s="120"/>
      <c r="EOW364" s="120"/>
      <c r="EOX364" s="120"/>
      <c r="EOY364" s="120"/>
      <c r="EOZ364" s="120"/>
      <c r="EPA364" s="120"/>
      <c r="EPB364" s="120"/>
      <c r="EPC364" s="120"/>
      <c r="EPD364" s="120"/>
      <c r="EPE364" s="120"/>
      <c r="EPF364" s="120"/>
      <c r="EPG364" s="120"/>
      <c r="EPH364" s="120"/>
      <c r="EPI364" s="120"/>
      <c r="EPJ364" s="120"/>
      <c r="EPK364" s="120"/>
      <c r="EPL364" s="120"/>
      <c r="EPM364" s="120"/>
      <c r="EPN364" s="120"/>
      <c r="EPO364" s="120"/>
      <c r="EPP364" s="120"/>
      <c r="EPQ364" s="120"/>
      <c r="EPR364" s="120"/>
      <c r="EPS364" s="120"/>
      <c r="EPT364" s="120"/>
      <c r="EPU364" s="120"/>
      <c r="EPV364" s="120"/>
      <c r="EPW364" s="120"/>
      <c r="EPX364" s="120"/>
      <c r="EPY364" s="120"/>
      <c r="EPZ364" s="120"/>
      <c r="EQA364" s="120"/>
      <c r="EQB364" s="120"/>
      <c r="EQC364" s="120"/>
      <c r="EQD364" s="120"/>
      <c r="EQE364" s="120"/>
      <c r="EQF364" s="120"/>
      <c r="EQG364" s="120"/>
      <c r="EQH364" s="120"/>
      <c r="EQI364" s="120"/>
      <c r="EQJ364" s="120"/>
      <c r="EQK364" s="120"/>
      <c r="EQL364" s="120"/>
      <c r="EQM364" s="120"/>
      <c r="EQN364" s="120"/>
      <c r="EQO364" s="120"/>
      <c r="EQP364" s="120"/>
      <c r="EQQ364" s="120"/>
      <c r="EQR364" s="120"/>
      <c r="EQS364" s="120"/>
      <c r="EQT364" s="120"/>
      <c r="EQU364" s="120"/>
      <c r="EQV364" s="120"/>
      <c r="EQW364" s="120"/>
      <c r="EQX364" s="120"/>
      <c r="EQY364" s="120"/>
      <c r="EQZ364" s="120"/>
      <c r="ERA364" s="120"/>
      <c r="ERB364" s="120"/>
      <c r="ERC364" s="120"/>
      <c r="ERD364" s="120"/>
      <c r="ERE364" s="120"/>
      <c r="ERF364" s="120"/>
      <c r="ERG364" s="120"/>
      <c r="ERH364" s="120"/>
      <c r="ERI364" s="120"/>
      <c r="ERJ364" s="120"/>
      <c r="ERK364" s="120"/>
      <c r="ERL364" s="120"/>
      <c r="ERM364" s="120"/>
      <c r="ERN364" s="120"/>
      <c r="ERO364" s="120"/>
      <c r="ERP364" s="120"/>
      <c r="ERQ364" s="120"/>
      <c r="ERR364" s="120"/>
      <c r="ERS364" s="120"/>
      <c r="ERT364" s="120"/>
      <c r="ERU364" s="120"/>
      <c r="ERV364" s="120"/>
      <c r="ERW364" s="120"/>
      <c r="ERX364" s="120"/>
      <c r="ERY364" s="120"/>
      <c r="ERZ364" s="120"/>
      <c r="ESA364" s="120"/>
      <c r="ESB364" s="120"/>
      <c r="ESC364" s="120"/>
      <c r="ESD364" s="120"/>
      <c r="ESE364" s="120"/>
      <c r="ESF364" s="120"/>
      <c r="ESG364" s="120"/>
      <c r="ESH364" s="120"/>
      <c r="ESI364" s="120"/>
      <c r="ESJ364" s="120"/>
      <c r="ESK364" s="120"/>
      <c r="ESL364" s="120"/>
      <c r="ESM364" s="120"/>
      <c r="ESN364" s="120"/>
      <c r="ESO364" s="120"/>
      <c r="ESP364" s="120"/>
      <c r="ESQ364" s="120"/>
      <c r="ESR364" s="120"/>
      <c r="ESS364" s="120"/>
      <c r="EST364" s="120"/>
      <c r="ESU364" s="120"/>
      <c r="ESV364" s="120"/>
      <c r="ESW364" s="120"/>
      <c r="ESX364" s="120"/>
      <c r="ESY364" s="120"/>
      <c r="ESZ364" s="120"/>
      <c r="ETA364" s="120"/>
      <c r="ETB364" s="120"/>
      <c r="ETC364" s="120"/>
      <c r="ETD364" s="120"/>
      <c r="ETE364" s="120"/>
      <c r="ETF364" s="120"/>
      <c r="ETG364" s="120"/>
      <c r="ETH364" s="120"/>
      <c r="ETI364" s="120"/>
      <c r="ETJ364" s="120"/>
      <c r="ETK364" s="120"/>
      <c r="ETL364" s="120"/>
      <c r="ETM364" s="120"/>
      <c r="ETN364" s="120"/>
      <c r="ETO364" s="120"/>
      <c r="ETP364" s="120"/>
      <c r="ETQ364" s="120"/>
      <c r="ETR364" s="120"/>
      <c r="ETS364" s="120"/>
      <c r="ETT364" s="120"/>
      <c r="ETU364" s="120"/>
      <c r="ETV364" s="120"/>
      <c r="ETW364" s="120"/>
      <c r="ETX364" s="120"/>
      <c r="ETY364" s="120"/>
      <c r="ETZ364" s="120"/>
      <c r="EUA364" s="120"/>
      <c r="EUB364" s="120"/>
      <c r="EUC364" s="120"/>
      <c r="EUD364" s="120"/>
      <c r="EUE364" s="120"/>
      <c r="EUF364" s="120"/>
      <c r="EUG364" s="120"/>
      <c r="EUH364" s="120"/>
      <c r="EUI364" s="120"/>
      <c r="EUJ364" s="120"/>
      <c r="EUK364" s="120"/>
      <c r="EUL364" s="120"/>
      <c r="EUM364" s="120"/>
      <c r="EUN364" s="120"/>
      <c r="EUO364" s="120"/>
      <c r="EUP364" s="120"/>
      <c r="EUQ364" s="120"/>
      <c r="EUR364" s="120"/>
      <c r="EUS364" s="120"/>
      <c r="EUT364" s="120"/>
      <c r="EUU364" s="120"/>
      <c r="EUV364" s="120"/>
      <c r="EUW364" s="120"/>
      <c r="EUX364" s="120"/>
      <c r="EUY364" s="120"/>
      <c r="EUZ364" s="120"/>
      <c r="EVA364" s="120"/>
      <c r="EVB364" s="120"/>
      <c r="EVC364" s="120"/>
      <c r="EVD364" s="120"/>
      <c r="EVE364" s="120"/>
      <c r="EVF364" s="120"/>
      <c r="EVG364" s="120"/>
      <c r="EVH364" s="120"/>
      <c r="EVI364" s="120"/>
      <c r="EVJ364" s="120"/>
      <c r="EVK364" s="120"/>
      <c r="EVL364" s="120"/>
      <c r="EVM364" s="120"/>
      <c r="EVN364" s="120"/>
      <c r="EVO364" s="120"/>
      <c r="EVP364" s="120"/>
      <c r="EVQ364" s="120"/>
      <c r="EVR364" s="120"/>
      <c r="EVS364" s="120"/>
      <c r="EVT364" s="120"/>
      <c r="EVU364" s="120"/>
      <c r="EVV364" s="120"/>
      <c r="EVW364" s="120"/>
      <c r="EVX364" s="120"/>
      <c r="EVY364" s="120"/>
      <c r="EVZ364" s="120"/>
      <c r="EWA364" s="120"/>
      <c r="EWB364" s="120"/>
      <c r="EWC364" s="120"/>
      <c r="EWD364" s="120"/>
      <c r="EWE364" s="120"/>
      <c r="EWF364" s="120"/>
      <c r="EWG364" s="120"/>
      <c r="EWH364" s="120"/>
      <c r="EWI364" s="120"/>
      <c r="EWJ364" s="120"/>
      <c r="EWK364" s="120"/>
      <c r="EWL364" s="120"/>
      <c r="EWM364" s="120"/>
      <c r="EWN364" s="120"/>
      <c r="EWO364" s="120"/>
      <c r="EWP364" s="120"/>
      <c r="EWQ364" s="120"/>
      <c r="EWR364" s="120"/>
      <c r="EWS364" s="120"/>
      <c r="EWT364" s="120"/>
      <c r="EWU364" s="120"/>
      <c r="EWV364" s="120"/>
      <c r="EWW364" s="120"/>
      <c r="EWX364" s="120"/>
      <c r="EWY364" s="120"/>
      <c r="EWZ364" s="120"/>
      <c r="EXA364" s="120"/>
      <c r="EXB364" s="120"/>
      <c r="EXC364" s="120"/>
      <c r="EXD364" s="120"/>
      <c r="EXE364" s="120"/>
      <c r="EXF364" s="120"/>
      <c r="EXG364" s="120"/>
      <c r="EXH364" s="120"/>
      <c r="EXI364" s="120"/>
      <c r="EXJ364" s="120"/>
      <c r="EXK364" s="120"/>
      <c r="EXL364" s="120"/>
      <c r="EXM364" s="120"/>
      <c r="EXN364" s="120"/>
      <c r="EXO364" s="120"/>
      <c r="EXP364" s="120"/>
      <c r="EXQ364" s="120"/>
      <c r="EXR364" s="120"/>
      <c r="EXS364" s="120"/>
      <c r="EXT364" s="120"/>
      <c r="EXU364" s="120"/>
      <c r="EXV364" s="120"/>
      <c r="EXW364" s="120"/>
      <c r="EXX364" s="120"/>
      <c r="EXY364" s="120"/>
      <c r="EXZ364" s="120"/>
      <c r="EYA364" s="120"/>
      <c r="EYB364" s="120"/>
      <c r="EYC364" s="120"/>
      <c r="EYD364" s="120"/>
      <c r="EYE364" s="120"/>
      <c r="EYF364" s="120"/>
      <c r="EYG364" s="120"/>
      <c r="EYH364" s="120"/>
      <c r="EYI364" s="120"/>
      <c r="EYJ364" s="120"/>
      <c r="EYK364" s="120"/>
      <c r="EYL364" s="120"/>
      <c r="EYM364" s="120"/>
      <c r="EYN364" s="120"/>
      <c r="EYO364" s="120"/>
      <c r="EYP364" s="120"/>
      <c r="EYQ364" s="120"/>
      <c r="EYR364" s="120"/>
      <c r="EYS364" s="120"/>
      <c r="EYT364" s="120"/>
      <c r="EYU364" s="120"/>
      <c r="EYV364" s="120"/>
      <c r="EYW364" s="120"/>
      <c r="EYX364" s="120"/>
      <c r="EYY364" s="120"/>
      <c r="EYZ364" s="120"/>
      <c r="EZA364" s="120"/>
      <c r="EZB364" s="120"/>
      <c r="EZC364" s="120"/>
      <c r="EZD364" s="120"/>
      <c r="EZE364" s="120"/>
      <c r="EZF364" s="120"/>
      <c r="EZG364" s="120"/>
      <c r="EZH364" s="120"/>
      <c r="EZI364" s="120"/>
      <c r="EZJ364" s="120"/>
      <c r="EZK364" s="120"/>
      <c r="EZL364" s="120"/>
      <c r="EZM364" s="120"/>
      <c r="EZN364" s="120"/>
      <c r="EZO364" s="120"/>
      <c r="EZP364" s="120"/>
      <c r="EZQ364" s="120"/>
      <c r="EZR364" s="120"/>
      <c r="EZS364" s="120"/>
      <c r="EZT364" s="120"/>
      <c r="EZU364" s="120"/>
      <c r="EZV364" s="120"/>
      <c r="EZW364" s="120"/>
      <c r="EZX364" s="120"/>
      <c r="EZY364" s="120"/>
      <c r="EZZ364" s="120"/>
      <c r="FAA364" s="120"/>
      <c r="FAB364" s="120"/>
      <c r="FAC364" s="120"/>
      <c r="FAD364" s="120"/>
      <c r="FAE364" s="120"/>
      <c r="FAF364" s="120"/>
      <c r="FAG364" s="120"/>
      <c r="FAH364" s="120"/>
      <c r="FAI364" s="120"/>
      <c r="FAJ364" s="120"/>
      <c r="FAK364" s="120"/>
      <c r="FAL364" s="120"/>
      <c r="FAM364" s="120"/>
      <c r="FAN364" s="120"/>
      <c r="FAO364" s="120"/>
      <c r="FAP364" s="120"/>
      <c r="FAQ364" s="120"/>
      <c r="FAR364" s="120"/>
      <c r="FAS364" s="120"/>
      <c r="FAT364" s="120"/>
      <c r="FAU364" s="120"/>
      <c r="FAV364" s="120"/>
      <c r="FAW364" s="120"/>
      <c r="FAX364" s="120"/>
      <c r="FAY364" s="120"/>
      <c r="FAZ364" s="120"/>
      <c r="FBA364" s="120"/>
      <c r="FBB364" s="120"/>
      <c r="FBC364" s="120"/>
      <c r="FBD364" s="120"/>
      <c r="FBE364" s="120"/>
      <c r="FBF364" s="120"/>
      <c r="FBG364" s="120"/>
      <c r="FBH364" s="120"/>
      <c r="FBI364" s="120"/>
      <c r="FBJ364" s="120"/>
      <c r="FBK364" s="120"/>
      <c r="FBL364" s="120"/>
      <c r="FBM364" s="120"/>
      <c r="FBN364" s="120"/>
      <c r="FBO364" s="120"/>
      <c r="FBP364" s="120"/>
      <c r="FBQ364" s="120"/>
      <c r="FBR364" s="120"/>
      <c r="FBS364" s="120"/>
      <c r="FBT364" s="120"/>
      <c r="FBU364" s="120"/>
      <c r="FBV364" s="120"/>
      <c r="FBW364" s="120"/>
      <c r="FBX364" s="120"/>
      <c r="FBY364" s="120"/>
      <c r="FBZ364" s="120"/>
      <c r="FCA364" s="120"/>
      <c r="FCB364" s="120"/>
      <c r="FCC364" s="120"/>
      <c r="FCD364" s="120"/>
      <c r="FCE364" s="120"/>
      <c r="FCF364" s="120"/>
      <c r="FCG364" s="120"/>
      <c r="FCH364" s="120"/>
      <c r="FCI364" s="120"/>
      <c r="FCJ364" s="120"/>
      <c r="FCK364" s="120"/>
      <c r="FCL364" s="120"/>
      <c r="FCM364" s="120"/>
      <c r="FCN364" s="120"/>
      <c r="FCO364" s="120"/>
      <c r="FCP364" s="120"/>
      <c r="FCQ364" s="120"/>
      <c r="FCR364" s="120"/>
      <c r="FCS364" s="120"/>
      <c r="FCT364" s="120"/>
      <c r="FCU364" s="120"/>
      <c r="FCV364" s="120"/>
      <c r="FCW364" s="120"/>
      <c r="FCX364" s="120"/>
      <c r="FCY364" s="120"/>
      <c r="FCZ364" s="120"/>
      <c r="FDA364" s="120"/>
      <c r="FDB364" s="120"/>
      <c r="FDC364" s="120"/>
      <c r="FDD364" s="120"/>
      <c r="FDE364" s="120"/>
      <c r="FDF364" s="120"/>
      <c r="FDG364" s="120"/>
      <c r="FDH364" s="120"/>
      <c r="FDI364" s="120"/>
      <c r="FDJ364" s="120"/>
      <c r="FDK364" s="120"/>
      <c r="FDL364" s="120"/>
      <c r="FDM364" s="120"/>
      <c r="FDN364" s="120"/>
      <c r="FDO364" s="120"/>
      <c r="FDP364" s="120"/>
      <c r="FDQ364" s="120"/>
      <c r="FDR364" s="120"/>
      <c r="FDS364" s="120"/>
      <c r="FDT364" s="120"/>
      <c r="FDU364" s="120"/>
      <c r="FDV364" s="120"/>
      <c r="FDW364" s="120"/>
      <c r="FDX364" s="120"/>
      <c r="FDY364" s="120"/>
      <c r="FDZ364" s="120"/>
      <c r="FEA364" s="120"/>
      <c r="FEB364" s="120"/>
      <c r="FEC364" s="120"/>
      <c r="FED364" s="120"/>
      <c r="FEE364" s="120"/>
      <c r="FEF364" s="120"/>
      <c r="FEG364" s="120"/>
      <c r="FEH364" s="120"/>
      <c r="FEI364" s="120"/>
      <c r="FEJ364" s="120"/>
      <c r="FEK364" s="120"/>
      <c r="FEL364" s="120"/>
      <c r="FEM364" s="120"/>
      <c r="FEN364" s="120"/>
      <c r="FEO364" s="120"/>
      <c r="FEP364" s="120"/>
      <c r="FEQ364" s="120"/>
      <c r="FER364" s="120"/>
      <c r="FES364" s="120"/>
      <c r="FET364" s="120"/>
      <c r="FEU364" s="120"/>
      <c r="FEV364" s="120"/>
      <c r="FEW364" s="120"/>
      <c r="FEX364" s="120"/>
      <c r="FEY364" s="120"/>
      <c r="FEZ364" s="120"/>
      <c r="FFA364" s="120"/>
      <c r="FFB364" s="120"/>
      <c r="FFC364" s="120"/>
      <c r="FFD364" s="120"/>
      <c r="FFE364" s="120"/>
      <c r="FFF364" s="120"/>
      <c r="FFG364" s="120"/>
      <c r="FFH364" s="120"/>
      <c r="FFI364" s="120"/>
      <c r="FFJ364" s="120"/>
      <c r="FFK364" s="120"/>
      <c r="FFL364" s="120"/>
      <c r="FFM364" s="120"/>
      <c r="FFN364" s="120"/>
      <c r="FFO364" s="120"/>
      <c r="FFP364" s="120"/>
      <c r="FFQ364" s="120"/>
      <c r="FFR364" s="120"/>
      <c r="FFS364" s="120"/>
      <c r="FFT364" s="120"/>
      <c r="FFU364" s="120"/>
      <c r="FFV364" s="120"/>
      <c r="FFW364" s="120"/>
      <c r="FFX364" s="120"/>
      <c r="FFY364" s="120"/>
      <c r="FFZ364" s="120"/>
      <c r="FGA364" s="120"/>
      <c r="FGB364" s="120"/>
      <c r="FGC364" s="120"/>
      <c r="FGD364" s="120"/>
      <c r="FGE364" s="120"/>
      <c r="FGF364" s="120"/>
      <c r="FGG364" s="120"/>
      <c r="FGH364" s="120"/>
      <c r="FGI364" s="120"/>
      <c r="FGJ364" s="120"/>
      <c r="FGK364" s="120"/>
      <c r="FGL364" s="120"/>
      <c r="FGM364" s="120"/>
      <c r="FGN364" s="120"/>
      <c r="FGO364" s="120"/>
      <c r="FGP364" s="120"/>
      <c r="FGQ364" s="120"/>
      <c r="FGR364" s="120"/>
      <c r="FGS364" s="120"/>
      <c r="FGT364" s="120"/>
      <c r="FGU364" s="120"/>
      <c r="FGV364" s="120"/>
      <c r="FGW364" s="120"/>
      <c r="FGX364" s="120"/>
      <c r="FGY364" s="120"/>
      <c r="FGZ364" s="120"/>
      <c r="FHA364" s="120"/>
      <c r="FHB364" s="120"/>
      <c r="FHC364" s="120"/>
      <c r="FHD364" s="120"/>
      <c r="FHE364" s="120"/>
      <c r="FHF364" s="120"/>
      <c r="FHG364" s="120"/>
      <c r="FHH364" s="120"/>
      <c r="FHI364" s="120"/>
      <c r="FHJ364" s="120"/>
      <c r="FHK364" s="120"/>
      <c r="FHL364" s="120"/>
      <c r="FHM364" s="120"/>
      <c r="FHN364" s="120"/>
      <c r="FHO364" s="120"/>
      <c r="FHP364" s="120"/>
      <c r="FHQ364" s="120"/>
      <c r="FHR364" s="120"/>
      <c r="FHS364" s="120"/>
      <c r="FHT364" s="120"/>
      <c r="FHU364" s="120"/>
      <c r="FHV364" s="120"/>
      <c r="FHW364" s="120"/>
      <c r="FHX364" s="120"/>
      <c r="FHY364" s="120"/>
      <c r="FHZ364" s="120"/>
      <c r="FIA364" s="120"/>
      <c r="FIB364" s="120"/>
      <c r="FIC364" s="120"/>
      <c r="FID364" s="120"/>
      <c r="FIE364" s="120"/>
      <c r="FIF364" s="120"/>
      <c r="FIG364" s="120"/>
      <c r="FIH364" s="120"/>
      <c r="FII364" s="120"/>
      <c r="FIJ364" s="120"/>
      <c r="FIK364" s="120"/>
      <c r="FIL364" s="120"/>
      <c r="FIM364" s="120"/>
      <c r="FIN364" s="120"/>
      <c r="FIO364" s="120"/>
      <c r="FIP364" s="120"/>
      <c r="FIQ364" s="120"/>
      <c r="FIR364" s="120"/>
      <c r="FIS364" s="120"/>
      <c r="FIT364" s="120"/>
      <c r="FIU364" s="120"/>
      <c r="FIV364" s="120"/>
      <c r="FIW364" s="120"/>
      <c r="FIX364" s="120"/>
      <c r="FIY364" s="120"/>
      <c r="FIZ364" s="120"/>
      <c r="FJA364" s="120"/>
      <c r="FJB364" s="120"/>
      <c r="FJC364" s="120"/>
      <c r="FJD364" s="120"/>
      <c r="FJE364" s="120"/>
      <c r="FJF364" s="120"/>
      <c r="FJG364" s="120"/>
      <c r="FJH364" s="120"/>
      <c r="FJI364" s="120"/>
      <c r="FJJ364" s="120"/>
      <c r="FJK364" s="120"/>
      <c r="FJL364" s="120"/>
      <c r="FJM364" s="120"/>
      <c r="FJN364" s="120"/>
      <c r="FJO364" s="120"/>
      <c r="FJP364" s="120"/>
      <c r="FJQ364" s="120"/>
      <c r="FJR364" s="120"/>
      <c r="FJS364" s="120"/>
      <c r="FJT364" s="120"/>
      <c r="FJU364" s="120"/>
      <c r="FJV364" s="120"/>
      <c r="FJW364" s="120"/>
      <c r="FJX364" s="120"/>
      <c r="FJY364" s="120"/>
      <c r="FJZ364" s="120"/>
      <c r="FKA364" s="120"/>
      <c r="FKB364" s="120"/>
      <c r="FKC364" s="120"/>
      <c r="FKD364" s="120"/>
      <c r="FKE364" s="120"/>
      <c r="FKF364" s="120"/>
      <c r="FKG364" s="120"/>
      <c r="FKH364" s="120"/>
      <c r="FKI364" s="120"/>
      <c r="FKJ364" s="120"/>
      <c r="FKK364" s="120"/>
      <c r="FKL364" s="120"/>
      <c r="FKM364" s="120"/>
      <c r="FKN364" s="120"/>
      <c r="FKO364" s="120"/>
      <c r="FKP364" s="120"/>
      <c r="FKQ364" s="120"/>
      <c r="FKR364" s="120"/>
      <c r="FKS364" s="120"/>
      <c r="FKT364" s="120"/>
      <c r="FKU364" s="120"/>
      <c r="FKV364" s="120"/>
      <c r="FKW364" s="120"/>
      <c r="FKX364" s="120"/>
      <c r="FKY364" s="120"/>
      <c r="FKZ364" s="120"/>
      <c r="FLA364" s="120"/>
      <c r="FLB364" s="120"/>
      <c r="FLC364" s="120"/>
      <c r="FLD364" s="120"/>
      <c r="FLE364" s="120"/>
      <c r="FLF364" s="120"/>
      <c r="FLG364" s="120"/>
      <c r="FLH364" s="120"/>
      <c r="FLI364" s="120"/>
      <c r="FLJ364" s="120"/>
      <c r="FLK364" s="120"/>
      <c r="FLL364" s="120"/>
      <c r="FLM364" s="120"/>
      <c r="FLN364" s="120"/>
      <c r="FLO364" s="120"/>
      <c r="FLP364" s="120"/>
      <c r="FLQ364" s="120"/>
      <c r="FLR364" s="120"/>
      <c r="FLS364" s="120"/>
      <c r="FLT364" s="120"/>
      <c r="FLU364" s="120"/>
      <c r="FLV364" s="120"/>
      <c r="FLW364" s="120"/>
      <c r="FLX364" s="120"/>
      <c r="FLY364" s="120"/>
      <c r="FLZ364" s="120"/>
      <c r="FMA364" s="120"/>
      <c r="FMB364" s="120"/>
      <c r="FMC364" s="120"/>
      <c r="FMD364" s="120"/>
      <c r="FME364" s="120"/>
      <c r="FMF364" s="120"/>
      <c r="FMG364" s="120"/>
      <c r="FMH364" s="120"/>
      <c r="FMI364" s="120"/>
      <c r="FMJ364" s="120"/>
      <c r="FMK364" s="120"/>
      <c r="FML364" s="120"/>
      <c r="FMM364" s="120"/>
      <c r="FMN364" s="120"/>
      <c r="FMO364" s="120"/>
      <c r="FMP364" s="120"/>
      <c r="FMQ364" s="120"/>
      <c r="FMR364" s="120"/>
      <c r="FMS364" s="120"/>
      <c r="FMT364" s="120"/>
      <c r="FMU364" s="120"/>
      <c r="FMV364" s="120"/>
      <c r="FMW364" s="120"/>
      <c r="FMX364" s="120"/>
      <c r="FMY364" s="120"/>
      <c r="FMZ364" s="120"/>
      <c r="FNA364" s="120"/>
      <c r="FNB364" s="120"/>
      <c r="FNC364" s="120"/>
      <c r="FND364" s="120"/>
      <c r="FNE364" s="120"/>
      <c r="FNF364" s="120"/>
      <c r="FNG364" s="120"/>
      <c r="FNH364" s="120"/>
      <c r="FNI364" s="120"/>
      <c r="FNJ364" s="120"/>
      <c r="FNK364" s="120"/>
      <c r="FNL364" s="120"/>
      <c r="FNM364" s="120"/>
      <c r="FNN364" s="120"/>
      <c r="FNO364" s="120"/>
      <c r="FNP364" s="120"/>
      <c r="FNQ364" s="120"/>
      <c r="FNR364" s="120"/>
      <c r="FNS364" s="120"/>
      <c r="FNT364" s="120"/>
      <c r="FNU364" s="120"/>
      <c r="FNV364" s="120"/>
      <c r="FNW364" s="120"/>
      <c r="FNX364" s="120"/>
      <c r="FNY364" s="120"/>
      <c r="FNZ364" s="120"/>
      <c r="FOA364" s="120"/>
      <c r="FOB364" s="120"/>
      <c r="FOC364" s="120"/>
      <c r="FOD364" s="120"/>
      <c r="FOE364" s="120"/>
      <c r="FOF364" s="120"/>
      <c r="FOG364" s="120"/>
      <c r="FOH364" s="120"/>
      <c r="FOI364" s="120"/>
      <c r="FOJ364" s="120"/>
      <c r="FOK364" s="120"/>
      <c r="FOL364" s="120"/>
      <c r="FOM364" s="120"/>
      <c r="FON364" s="120"/>
      <c r="FOO364" s="120"/>
      <c r="FOP364" s="120"/>
      <c r="FOQ364" s="120"/>
      <c r="FOR364" s="120"/>
      <c r="FOS364" s="120"/>
      <c r="FOT364" s="120"/>
      <c r="FOU364" s="120"/>
      <c r="FOV364" s="120"/>
      <c r="FOW364" s="120"/>
      <c r="FOX364" s="120"/>
      <c r="FOY364" s="120"/>
      <c r="FOZ364" s="120"/>
      <c r="FPA364" s="120"/>
      <c r="FPB364" s="120"/>
      <c r="FPC364" s="120"/>
      <c r="FPD364" s="120"/>
      <c r="FPE364" s="120"/>
      <c r="FPF364" s="120"/>
      <c r="FPG364" s="120"/>
      <c r="FPH364" s="120"/>
      <c r="FPI364" s="120"/>
      <c r="FPJ364" s="120"/>
      <c r="FPK364" s="120"/>
      <c r="FPL364" s="120"/>
      <c r="FPM364" s="120"/>
      <c r="FPN364" s="120"/>
      <c r="FPO364" s="120"/>
      <c r="FPP364" s="120"/>
      <c r="FPQ364" s="120"/>
      <c r="FPR364" s="120"/>
      <c r="FPS364" s="120"/>
      <c r="FPT364" s="120"/>
      <c r="FPU364" s="120"/>
      <c r="FPV364" s="120"/>
      <c r="FPW364" s="120"/>
      <c r="FPX364" s="120"/>
      <c r="FPY364" s="120"/>
      <c r="FPZ364" s="120"/>
      <c r="FQA364" s="120"/>
      <c r="FQB364" s="120"/>
      <c r="FQC364" s="120"/>
      <c r="FQD364" s="120"/>
      <c r="FQE364" s="120"/>
      <c r="FQF364" s="120"/>
      <c r="FQG364" s="120"/>
      <c r="FQH364" s="120"/>
      <c r="FQI364" s="120"/>
      <c r="FQJ364" s="120"/>
      <c r="FQK364" s="120"/>
      <c r="FQL364" s="120"/>
      <c r="FQM364" s="120"/>
      <c r="FQN364" s="120"/>
      <c r="FQO364" s="120"/>
      <c r="FQP364" s="120"/>
      <c r="FQQ364" s="120"/>
      <c r="FQR364" s="120"/>
      <c r="FQS364" s="120"/>
      <c r="FQT364" s="120"/>
      <c r="FQU364" s="120"/>
      <c r="FQV364" s="120"/>
      <c r="FQW364" s="120"/>
      <c r="FQX364" s="120"/>
      <c r="FQY364" s="120"/>
      <c r="FQZ364" s="120"/>
      <c r="FRA364" s="120"/>
      <c r="FRB364" s="120"/>
      <c r="FRC364" s="120"/>
      <c r="FRD364" s="120"/>
      <c r="FRE364" s="120"/>
      <c r="FRF364" s="120"/>
      <c r="FRG364" s="120"/>
      <c r="FRH364" s="120"/>
      <c r="FRI364" s="120"/>
      <c r="FRJ364" s="120"/>
      <c r="FRK364" s="120"/>
      <c r="FRL364" s="120"/>
      <c r="FRM364" s="120"/>
      <c r="FRN364" s="120"/>
      <c r="FRO364" s="120"/>
      <c r="FRP364" s="120"/>
      <c r="FRQ364" s="120"/>
      <c r="FRR364" s="120"/>
      <c r="FRS364" s="120"/>
      <c r="FRT364" s="120"/>
      <c r="FRU364" s="120"/>
      <c r="FRV364" s="120"/>
      <c r="FRW364" s="120"/>
      <c r="FRX364" s="120"/>
      <c r="FRY364" s="120"/>
      <c r="FRZ364" s="120"/>
      <c r="FSA364" s="120"/>
      <c r="FSB364" s="120"/>
      <c r="FSC364" s="120"/>
      <c r="FSD364" s="120"/>
      <c r="FSE364" s="120"/>
      <c r="FSF364" s="120"/>
      <c r="FSG364" s="120"/>
      <c r="FSH364" s="120"/>
      <c r="FSI364" s="120"/>
      <c r="FSJ364" s="120"/>
      <c r="FSK364" s="120"/>
      <c r="FSL364" s="120"/>
      <c r="FSM364" s="120"/>
      <c r="FSN364" s="120"/>
      <c r="FSO364" s="120"/>
      <c r="FSP364" s="120"/>
      <c r="FSQ364" s="120"/>
      <c r="FSR364" s="120"/>
      <c r="FSS364" s="120"/>
      <c r="FST364" s="120"/>
      <c r="FSU364" s="120"/>
      <c r="FSV364" s="120"/>
      <c r="FSW364" s="120"/>
      <c r="FSX364" s="120"/>
      <c r="FSY364" s="120"/>
      <c r="FSZ364" s="120"/>
      <c r="FTA364" s="120"/>
      <c r="FTB364" s="120"/>
      <c r="FTC364" s="120"/>
      <c r="FTD364" s="120"/>
      <c r="FTE364" s="120"/>
      <c r="FTF364" s="120"/>
      <c r="FTG364" s="120"/>
      <c r="FTH364" s="120"/>
      <c r="FTI364" s="120"/>
      <c r="FTJ364" s="120"/>
      <c r="FTK364" s="120"/>
      <c r="FTL364" s="120"/>
      <c r="FTM364" s="120"/>
      <c r="FTN364" s="120"/>
      <c r="FTO364" s="120"/>
      <c r="FTP364" s="120"/>
      <c r="FTQ364" s="120"/>
      <c r="FTR364" s="120"/>
      <c r="FTS364" s="120"/>
      <c r="FTT364" s="120"/>
      <c r="FTU364" s="120"/>
      <c r="FTV364" s="120"/>
      <c r="FTW364" s="120"/>
      <c r="FTX364" s="120"/>
      <c r="FTY364" s="120"/>
      <c r="FTZ364" s="120"/>
      <c r="FUA364" s="120"/>
      <c r="FUB364" s="120"/>
      <c r="FUC364" s="120"/>
      <c r="FUD364" s="120"/>
      <c r="FUE364" s="120"/>
      <c r="FUF364" s="120"/>
      <c r="FUG364" s="120"/>
      <c r="FUH364" s="120"/>
      <c r="FUI364" s="120"/>
      <c r="FUJ364" s="120"/>
      <c r="FUK364" s="120"/>
      <c r="FUL364" s="120"/>
      <c r="FUM364" s="120"/>
      <c r="FUN364" s="120"/>
      <c r="FUO364" s="120"/>
      <c r="FUP364" s="120"/>
      <c r="FUQ364" s="120"/>
      <c r="FUR364" s="120"/>
      <c r="FUS364" s="120"/>
      <c r="FUT364" s="120"/>
      <c r="FUU364" s="120"/>
      <c r="FUV364" s="120"/>
      <c r="FUW364" s="120"/>
      <c r="FUX364" s="120"/>
      <c r="FUY364" s="120"/>
      <c r="FUZ364" s="120"/>
      <c r="FVA364" s="120"/>
      <c r="FVB364" s="120"/>
      <c r="FVC364" s="120"/>
      <c r="FVD364" s="120"/>
      <c r="FVE364" s="120"/>
      <c r="FVF364" s="120"/>
      <c r="FVG364" s="120"/>
      <c r="FVH364" s="120"/>
      <c r="FVI364" s="120"/>
      <c r="FVJ364" s="120"/>
      <c r="FVK364" s="120"/>
      <c r="FVL364" s="120"/>
      <c r="FVM364" s="120"/>
      <c r="FVN364" s="120"/>
      <c r="FVO364" s="120"/>
      <c r="FVP364" s="120"/>
      <c r="FVQ364" s="120"/>
      <c r="FVR364" s="120"/>
      <c r="FVS364" s="120"/>
      <c r="FVT364" s="120"/>
      <c r="FVU364" s="120"/>
      <c r="FVV364" s="120"/>
      <c r="FVW364" s="120"/>
      <c r="FVX364" s="120"/>
      <c r="FVY364" s="120"/>
      <c r="FVZ364" s="120"/>
      <c r="FWA364" s="120"/>
      <c r="FWB364" s="120"/>
      <c r="FWC364" s="120"/>
      <c r="FWD364" s="120"/>
      <c r="FWE364" s="120"/>
      <c r="FWF364" s="120"/>
      <c r="FWG364" s="120"/>
      <c r="FWH364" s="120"/>
      <c r="FWI364" s="120"/>
      <c r="FWJ364" s="120"/>
      <c r="FWK364" s="120"/>
      <c r="FWL364" s="120"/>
      <c r="FWM364" s="120"/>
      <c r="FWN364" s="120"/>
      <c r="FWO364" s="120"/>
      <c r="FWP364" s="120"/>
      <c r="FWQ364" s="120"/>
      <c r="FWR364" s="120"/>
      <c r="FWS364" s="120"/>
      <c r="FWT364" s="120"/>
      <c r="FWU364" s="120"/>
      <c r="FWV364" s="120"/>
      <c r="FWW364" s="120"/>
      <c r="FWX364" s="120"/>
      <c r="FWY364" s="120"/>
      <c r="FWZ364" s="120"/>
      <c r="FXA364" s="120"/>
      <c r="FXB364" s="120"/>
      <c r="FXC364" s="120"/>
      <c r="FXD364" s="120"/>
      <c r="FXE364" s="120"/>
      <c r="FXF364" s="120"/>
      <c r="FXG364" s="120"/>
      <c r="FXH364" s="120"/>
      <c r="FXI364" s="120"/>
      <c r="FXJ364" s="120"/>
      <c r="FXK364" s="120"/>
      <c r="FXL364" s="120"/>
      <c r="FXM364" s="120"/>
      <c r="FXN364" s="120"/>
      <c r="FXO364" s="120"/>
      <c r="FXP364" s="120"/>
      <c r="FXQ364" s="120"/>
      <c r="FXR364" s="120"/>
      <c r="FXS364" s="120"/>
      <c r="FXT364" s="120"/>
      <c r="FXU364" s="120"/>
      <c r="FXV364" s="120"/>
      <c r="FXW364" s="120"/>
      <c r="FXX364" s="120"/>
      <c r="FXY364" s="120"/>
      <c r="FXZ364" s="120"/>
      <c r="FYA364" s="120"/>
      <c r="FYB364" s="120"/>
      <c r="FYC364" s="120"/>
      <c r="FYD364" s="120"/>
      <c r="FYE364" s="120"/>
      <c r="FYF364" s="120"/>
      <c r="FYG364" s="120"/>
      <c r="FYH364" s="120"/>
      <c r="FYI364" s="120"/>
      <c r="FYJ364" s="120"/>
      <c r="FYK364" s="120"/>
      <c r="FYL364" s="120"/>
      <c r="FYM364" s="120"/>
      <c r="FYN364" s="120"/>
      <c r="FYO364" s="120"/>
      <c r="FYP364" s="120"/>
      <c r="FYQ364" s="120"/>
      <c r="FYR364" s="120"/>
      <c r="FYS364" s="120"/>
      <c r="FYT364" s="120"/>
      <c r="FYU364" s="120"/>
      <c r="FYV364" s="120"/>
      <c r="FYW364" s="120"/>
      <c r="FYX364" s="120"/>
      <c r="FYY364" s="120"/>
      <c r="FYZ364" s="120"/>
      <c r="FZA364" s="120"/>
      <c r="FZB364" s="120"/>
      <c r="FZC364" s="120"/>
      <c r="FZD364" s="120"/>
      <c r="FZE364" s="120"/>
      <c r="FZF364" s="120"/>
      <c r="FZG364" s="120"/>
      <c r="FZH364" s="120"/>
      <c r="FZI364" s="120"/>
      <c r="FZJ364" s="120"/>
      <c r="FZK364" s="120"/>
      <c r="FZL364" s="120"/>
      <c r="FZM364" s="120"/>
      <c r="FZN364" s="120"/>
      <c r="FZO364" s="120"/>
      <c r="FZP364" s="120"/>
      <c r="FZQ364" s="120"/>
      <c r="FZR364" s="120"/>
      <c r="FZS364" s="120"/>
      <c r="FZT364" s="120"/>
      <c r="FZU364" s="120"/>
      <c r="FZV364" s="120"/>
      <c r="FZW364" s="120"/>
      <c r="FZX364" s="120"/>
      <c r="FZY364" s="120"/>
      <c r="FZZ364" s="120"/>
      <c r="GAA364" s="120"/>
      <c r="GAB364" s="120"/>
      <c r="GAC364" s="120"/>
      <c r="GAD364" s="120"/>
      <c r="GAE364" s="120"/>
      <c r="GAF364" s="120"/>
      <c r="GAG364" s="120"/>
      <c r="GAH364" s="120"/>
      <c r="GAI364" s="120"/>
      <c r="GAJ364" s="120"/>
      <c r="GAK364" s="120"/>
      <c r="GAL364" s="120"/>
      <c r="GAM364" s="120"/>
      <c r="GAN364" s="120"/>
      <c r="GAO364" s="120"/>
      <c r="GAP364" s="120"/>
      <c r="GAQ364" s="120"/>
      <c r="GAR364" s="120"/>
      <c r="GAS364" s="120"/>
      <c r="GAT364" s="120"/>
      <c r="GAU364" s="120"/>
      <c r="GAV364" s="120"/>
      <c r="GAW364" s="120"/>
      <c r="GAX364" s="120"/>
      <c r="GAY364" s="120"/>
      <c r="GAZ364" s="120"/>
      <c r="GBA364" s="120"/>
      <c r="GBB364" s="120"/>
      <c r="GBC364" s="120"/>
      <c r="GBD364" s="120"/>
      <c r="GBE364" s="120"/>
      <c r="GBF364" s="120"/>
      <c r="GBG364" s="120"/>
      <c r="GBH364" s="120"/>
      <c r="GBI364" s="120"/>
      <c r="GBJ364" s="120"/>
      <c r="GBK364" s="120"/>
      <c r="GBL364" s="120"/>
      <c r="GBM364" s="120"/>
      <c r="GBN364" s="120"/>
      <c r="GBO364" s="120"/>
      <c r="GBP364" s="120"/>
      <c r="GBQ364" s="120"/>
      <c r="GBR364" s="120"/>
      <c r="GBS364" s="120"/>
      <c r="GBT364" s="120"/>
      <c r="GBU364" s="120"/>
      <c r="GBV364" s="120"/>
      <c r="GBW364" s="120"/>
      <c r="GBX364" s="120"/>
      <c r="GBY364" s="120"/>
      <c r="GBZ364" s="120"/>
      <c r="GCA364" s="120"/>
      <c r="GCB364" s="120"/>
      <c r="GCC364" s="120"/>
      <c r="GCD364" s="120"/>
      <c r="GCE364" s="120"/>
      <c r="GCF364" s="120"/>
      <c r="GCG364" s="120"/>
      <c r="GCH364" s="120"/>
      <c r="GCI364" s="120"/>
      <c r="GCJ364" s="120"/>
      <c r="GCK364" s="120"/>
      <c r="GCL364" s="120"/>
      <c r="GCM364" s="120"/>
      <c r="GCN364" s="120"/>
      <c r="GCO364" s="120"/>
      <c r="GCP364" s="120"/>
      <c r="GCQ364" s="120"/>
      <c r="GCR364" s="120"/>
      <c r="GCS364" s="120"/>
      <c r="GCT364" s="120"/>
      <c r="GCU364" s="120"/>
      <c r="GCV364" s="120"/>
      <c r="GCW364" s="120"/>
      <c r="GCX364" s="120"/>
      <c r="GCY364" s="120"/>
      <c r="GCZ364" s="120"/>
      <c r="GDA364" s="120"/>
      <c r="GDB364" s="120"/>
      <c r="GDC364" s="120"/>
      <c r="GDD364" s="120"/>
      <c r="GDE364" s="120"/>
      <c r="GDF364" s="120"/>
      <c r="GDG364" s="120"/>
      <c r="GDH364" s="120"/>
      <c r="GDI364" s="120"/>
      <c r="GDJ364" s="120"/>
      <c r="GDK364" s="120"/>
      <c r="GDL364" s="120"/>
      <c r="GDM364" s="120"/>
      <c r="GDN364" s="120"/>
      <c r="GDO364" s="120"/>
      <c r="GDP364" s="120"/>
      <c r="GDQ364" s="120"/>
      <c r="GDR364" s="120"/>
      <c r="GDS364" s="120"/>
      <c r="GDT364" s="120"/>
      <c r="GDU364" s="120"/>
      <c r="GDV364" s="120"/>
      <c r="GDW364" s="120"/>
      <c r="GDX364" s="120"/>
      <c r="GDY364" s="120"/>
      <c r="GDZ364" s="120"/>
      <c r="GEA364" s="120"/>
      <c r="GEB364" s="120"/>
      <c r="GEC364" s="120"/>
      <c r="GED364" s="120"/>
      <c r="GEE364" s="120"/>
      <c r="GEF364" s="120"/>
      <c r="GEG364" s="120"/>
      <c r="GEH364" s="120"/>
      <c r="GEI364" s="120"/>
      <c r="GEJ364" s="120"/>
      <c r="GEK364" s="120"/>
      <c r="GEL364" s="120"/>
      <c r="GEM364" s="120"/>
      <c r="GEN364" s="120"/>
      <c r="GEO364" s="120"/>
      <c r="GEP364" s="120"/>
      <c r="GEQ364" s="120"/>
      <c r="GER364" s="120"/>
      <c r="GES364" s="120"/>
      <c r="GET364" s="120"/>
      <c r="GEU364" s="120"/>
      <c r="GEV364" s="120"/>
      <c r="GEW364" s="120"/>
      <c r="GEX364" s="120"/>
      <c r="GEY364" s="120"/>
      <c r="GEZ364" s="120"/>
      <c r="GFA364" s="120"/>
      <c r="GFB364" s="120"/>
      <c r="GFC364" s="120"/>
      <c r="GFD364" s="120"/>
      <c r="GFE364" s="120"/>
      <c r="GFF364" s="120"/>
      <c r="GFG364" s="120"/>
      <c r="GFH364" s="120"/>
      <c r="GFI364" s="120"/>
      <c r="GFJ364" s="120"/>
      <c r="GFK364" s="120"/>
      <c r="GFL364" s="120"/>
      <c r="GFM364" s="120"/>
      <c r="GFN364" s="120"/>
      <c r="GFO364" s="120"/>
      <c r="GFP364" s="120"/>
      <c r="GFQ364" s="120"/>
      <c r="GFR364" s="120"/>
      <c r="GFS364" s="120"/>
      <c r="GFT364" s="120"/>
      <c r="GFU364" s="120"/>
      <c r="GFV364" s="120"/>
      <c r="GFW364" s="120"/>
      <c r="GFX364" s="120"/>
      <c r="GFY364" s="120"/>
      <c r="GFZ364" s="120"/>
      <c r="GGA364" s="120"/>
      <c r="GGB364" s="120"/>
      <c r="GGC364" s="120"/>
      <c r="GGD364" s="120"/>
      <c r="GGE364" s="120"/>
      <c r="GGF364" s="120"/>
      <c r="GGG364" s="120"/>
      <c r="GGH364" s="120"/>
      <c r="GGI364" s="120"/>
      <c r="GGJ364" s="120"/>
      <c r="GGK364" s="120"/>
      <c r="GGL364" s="120"/>
      <c r="GGM364" s="120"/>
      <c r="GGN364" s="120"/>
      <c r="GGO364" s="120"/>
      <c r="GGP364" s="120"/>
      <c r="GGQ364" s="120"/>
      <c r="GGR364" s="120"/>
      <c r="GGS364" s="120"/>
      <c r="GGT364" s="120"/>
      <c r="GGU364" s="120"/>
      <c r="GGV364" s="120"/>
      <c r="GGW364" s="120"/>
      <c r="GGX364" s="120"/>
      <c r="GGY364" s="120"/>
      <c r="GGZ364" s="120"/>
      <c r="GHA364" s="120"/>
      <c r="GHB364" s="120"/>
      <c r="GHC364" s="120"/>
      <c r="GHD364" s="120"/>
      <c r="GHE364" s="120"/>
      <c r="GHF364" s="120"/>
      <c r="GHG364" s="120"/>
      <c r="GHH364" s="120"/>
      <c r="GHI364" s="120"/>
      <c r="GHJ364" s="120"/>
      <c r="GHK364" s="120"/>
      <c r="GHL364" s="120"/>
      <c r="GHM364" s="120"/>
      <c r="GHN364" s="120"/>
      <c r="GHO364" s="120"/>
      <c r="GHP364" s="120"/>
      <c r="GHQ364" s="120"/>
      <c r="GHR364" s="120"/>
      <c r="GHS364" s="120"/>
      <c r="GHT364" s="120"/>
      <c r="GHU364" s="120"/>
      <c r="GHV364" s="120"/>
      <c r="GHW364" s="120"/>
      <c r="GHX364" s="120"/>
      <c r="GHY364" s="120"/>
      <c r="GHZ364" s="120"/>
      <c r="GIA364" s="120"/>
      <c r="GIB364" s="120"/>
      <c r="GIC364" s="120"/>
      <c r="GID364" s="120"/>
      <c r="GIE364" s="120"/>
      <c r="GIF364" s="120"/>
      <c r="GIG364" s="120"/>
      <c r="GIH364" s="120"/>
      <c r="GII364" s="120"/>
      <c r="GIJ364" s="120"/>
      <c r="GIK364" s="120"/>
      <c r="GIL364" s="120"/>
      <c r="GIM364" s="120"/>
      <c r="GIN364" s="120"/>
      <c r="GIO364" s="120"/>
      <c r="GIP364" s="120"/>
      <c r="GIQ364" s="120"/>
      <c r="GIR364" s="120"/>
      <c r="GIS364" s="120"/>
      <c r="GIT364" s="120"/>
      <c r="GIU364" s="120"/>
      <c r="GIV364" s="120"/>
      <c r="GIW364" s="120"/>
      <c r="GIX364" s="120"/>
      <c r="GIY364" s="120"/>
      <c r="GIZ364" s="120"/>
      <c r="GJA364" s="120"/>
      <c r="GJB364" s="120"/>
      <c r="GJC364" s="120"/>
      <c r="GJD364" s="120"/>
      <c r="GJE364" s="120"/>
      <c r="GJF364" s="120"/>
      <c r="GJG364" s="120"/>
      <c r="GJH364" s="120"/>
      <c r="GJI364" s="120"/>
      <c r="GJJ364" s="120"/>
      <c r="GJK364" s="120"/>
      <c r="GJL364" s="120"/>
      <c r="GJM364" s="120"/>
      <c r="GJN364" s="120"/>
      <c r="GJO364" s="120"/>
      <c r="GJP364" s="120"/>
      <c r="GJQ364" s="120"/>
      <c r="GJR364" s="120"/>
      <c r="GJS364" s="120"/>
      <c r="GJT364" s="120"/>
      <c r="GJU364" s="120"/>
      <c r="GJV364" s="120"/>
      <c r="GJW364" s="120"/>
      <c r="GJX364" s="120"/>
      <c r="GJY364" s="120"/>
      <c r="GJZ364" s="120"/>
      <c r="GKA364" s="120"/>
      <c r="GKB364" s="120"/>
      <c r="GKC364" s="120"/>
      <c r="GKD364" s="120"/>
      <c r="GKE364" s="120"/>
      <c r="GKF364" s="120"/>
      <c r="GKG364" s="120"/>
      <c r="GKH364" s="120"/>
      <c r="GKI364" s="120"/>
      <c r="GKJ364" s="120"/>
      <c r="GKK364" s="120"/>
      <c r="GKL364" s="120"/>
      <c r="GKM364" s="120"/>
      <c r="GKN364" s="120"/>
      <c r="GKO364" s="120"/>
      <c r="GKP364" s="120"/>
      <c r="GKQ364" s="120"/>
      <c r="GKR364" s="120"/>
      <c r="GKS364" s="120"/>
      <c r="GKT364" s="120"/>
      <c r="GKU364" s="120"/>
      <c r="GKV364" s="120"/>
      <c r="GKW364" s="120"/>
      <c r="GKX364" s="120"/>
      <c r="GKY364" s="120"/>
      <c r="GKZ364" s="120"/>
      <c r="GLA364" s="120"/>
      <c r="GLB364" s="120"/>
      <c r="GLC364" s="120"/>
      <c r="GLD364" s="120"/>
      <c r="GLE364" s="120"/>
      <c r="GLF364" s="120"/>
      <c r="GLG364" s="120"/>
      <c r="GLH364" s="120"/>
      <c r="GLI364" s="120"/>
      <c r="GLJ364" s="120"/>
      <c r="GLK364" s="120"/>
      <c r="GLL364" s="120"/>
      <c r="GLM364" s="120"/>
      <c r="GLN364" s="120"/>
      <c r="GLO364" s="120"/>
      <c r="GLP364" s="120"/>
      <c r="GLQ364" s="120"/>
      <c r="GLR364" s="120"/>
      <c r="GLS364" s="120"/>
      <c r="GLT364" s="120"/>
      <c r="GLU364" s="120"/>
      <c r="GLV364" s="120"/>
      <c r="GLW364" s="120"/>
      <c r="GLX364" s="120"/>
      <c r="GLY364" s="120"/>
      <c r="GLZ364" s="120"/>
      <c r="GMA364" s="120"/>
      <c r="GMB364" s="120"/>
      <c r="GMC364" s="120"/>
      <c r="GMD364" s="120"/>
      <c r="GME364" s="120"/>
      <c r="GMF364" s="120"/>
      <c r="GMG364" s="120"/>
      <c r="GMH364" s="120"/>
      <c r="GMI364" s="120"/>
      <c r="GMJ364" s="120"/>
      <c r="GMK364" s="120"/>
      <c r="GML364" s="120"/>
      <c r="GMM364" s="120"/>
      <c r="GMN364" s="120"/>
      <c r="GMO364" s="120"/>
      <c r="GMP364" s="120"/>
      <c r="GMQ364" s="120"/>
      <c r="GMR364" s="120"/>
      <c r="GMS364" s="120"/>
      <c r="GMT364" s="120"/>
      <c r="GMU364" s="120"/>
      <c r="GMV364" s="120"/>
      <c r="GMW364" s="120"/>
      <c r="GMX364" s="120"/>
      <c r="GMY364" s="120"/>
      <c r="GMZ364" s="120"/>
      <c r="GNA364" s="120"/>
      <c r="GNB364" s="120"/>
      <c r="GNC364" s="120"/>
      <c r="GND364" s="120"/>
      <c r="GNE364" s="120"/>
      <c r="GNF364" s="120"/>
      <c r="GNG364" s="120"/>
      <c r="GNH364" s="120"/>
      <c r="GNI364" s="120"/>
      <c r="GNJ364" s="120"/>
      <c r="GNK364" s="120"/>
      <c r="GNL364" s="120"/>
      <c r="GNM364" s="120"/>
      <c r="GNN364" s="120"/>
      <c r="GNO364" s="120"/>
      <c r="GNP364" s="120"/>
      <c r="GNQ364" s="120"/>
      <c r="GNR364" s="120"/>
      <c r="GNS364" s="120"/>
      <c r="GNT364" s="120"/>
      <c r="GNU364" s="120"/>
      <c r="GNV364" s="120"/>
      <c r="GNW364" s="120"/>
      <c r="GNX364" s="120"/>
      <c r="GNY364" s="120"/>
      <c r="GNZ364" s="120"/>
      <c r="GOA364" s="120"/>
      <c r="GOB364" s="120"/>
      <c r="GOC364" s="120"/>
      <c r="GOD364" s="120"/>
      <c r="GOE364" s="120"/>
      <c r="GOF364" s="120"/>
      <c r="GOG364" s="120"/>
      <c r="GOH364" s="120"/>
      <c r="GOI364" s="120"/>
      <c r="GOJ364" s="120"/>
      <c r="GOK364" s="120"/>
      <c r="GOL364" s="120"/>
      <c r="GOM364" s="120"/>
      <c r="GON364" s="120"/>
      <c r="GOO364" s="120"/>
      <c r="GOP364" s="120"/>
      <c r="GOQ364" s="120"/>
      <c r="GOR364" s="120"/>
      <c r="GOS364" s="120"/>
      <c r="GOT364" s="120"/>
      <c r="GOU364" s="120"/>
      <c r="GOV364" s="120"/>
      <c r="GOW364" s="120"/>
      <c r="GOX364" s="120"/>
      <c r="GOY364" s="120"/>
      <c r="GOZ364" s="120"/>
      <c r="GPA364" s="120"/>
      <c r="GPB364" s="120"/>
      <c r="GPC364" s="120"/>
      <c r="GPD364" s="120"/>
      <c r="GPE364" s="120"/>
      <c r="GPF364" s="120"/>
      <c r="GPG364" s="120"/>
      <c r="GPH364" s="120"/>
      <c r="GPI364" s="120"/>
      <c r="GPJ364" s="120"/>
      <c r="GPK364" s="120"/>
      <c r="GPL364" s="120"/>
      <c r="GPM364" s="120"/>
      <c r="GPN364" s="120"/>
      <c r="GPO364" s="120"/>
      <c r="GPP364" s="120"/>
      <c r="GPQ364" s="120"/>
      <c r="GPR364" s="120"/>
      <c r="GPS364" s="120"/>
      <c r="GPT364" s="120"/>
      <c r="GPU364" s="120"/>
      <c r="GPV364" s="120"/>
      <c r="GPW364" s="120"/>
      <c r="GPX364" s="120"/>
      <c r="GPY364" s="120"/>
      <c r="GPZ364" s="120"/>
      <c r="GQA364" s="120"/>
      <c r="GQB364" s="120"/>
      <c r="GQC364" s="120"/>
      <c r="GQD364" s="120"/>
      <c r="GQE364" s="120"/>
      <c r="GQF364" s="120"/>
      <c r="GQG364" s="120"/>
      <c r="GQH364" s="120"/>
      <c r="GQI364" s="120"/>
      <c r="GQJ364" s="120"/>
      <c r="GQK364" s="120"/>
      <c r="GQL364" s="120"/>
      <c r="GQM364" s="120"/>
      <c r="GQN364" s="120"/>
      <c r="GQO364" s="120"/>
      <c r="GQP364" s="120"/>
      <c r="GQQ364" s="120"/>
      <c r="GQR364" s="120"/>
      <c r="GQS364" s="120"/>
      <c r="GQT364" s="120"/>
      <c r="GQU364" s="120"/>
      <c r="GQV364" s="120"/>
      <c r="GQW364" s="120"/>
      <c r="GQX364" s="120"/>
      <c r="GQY364" s="120"/>
      <c r="GQZ364" s="120"/>
      <c r="GRA364" s="120"/>
      <c r="GRB364" s="120"/>
      <c r="GRC364" s="120"/>
      <c r="GRD364" s="120"/>
      <c r="GRE364" s="120"/>
      <c r="GRF364" s="120"/>
      <c r="GRG364" s="120"/>
      <c r="GRH364" s="120"/>
      <c r="GRI364" s="120"/>
      <c r="GRJ364" s="120"/>
      <c r="GRK364" s="120"/>
      <c r="GRL364" s="120"/>
      <c r="GRM364" s="120"/>
      <c r="GRN364" s="120"/>
      <c r="GRO364" s="120"/>
      <c r="GRP364" s="120"/>
      <c r="GRQ364" s="120"/>
      <c r="GRR364" s="120"/>
      <c r="GRS364" s="120"/>
      <c r="GRT364" s="120"/>
      <c r="GRU364" s="120"/>
      <c r="GRV364" s="120"/>
      <c r="GRW364" s="120"/>
      <c r="GRX364" s="120"/>
      <c r="GRY364" s="120"/>
      <c r="GRZ364" s="120"/>
      <c r="GSA364" s="120"/>
      <c r="GSB364" s="120"/>
      <c r="GSC364" s="120"/>
      <c r="GSD364" s="120"/>
      <c r="GSE364" s="120"/>
      <c r="GSF364" s="120"/>
      <c r="GSG364" s="120"/>
      <c r="GSH364" s="120"/>
      <c r="GSI364" s="120"/>
      <c r="GSJ364" s="120"/>
      <c r="GSK364" s="120"/>
      <c r="GSL364" s="120"/>
      <c r="GSM364" s="120"/>
      <c r="GSN364" s="120"/>
      <c r="GSO364" s="120"/>
      <c r="GSP364" s="120"/>
      <c r="GSQ364" s="120"/>
      <c r="GSR364" s="120"/>
      <c r="GSS364" s="120"/>
      <c r="GST364" s="120"/>
      <c r="GSU364" s="120"/>
      <c r="GSV364" s="120"/>
      <c r="GSW364" s="120"/>
      <c r="GSX364" s="120"/>
      <c r="GSY364" s="120"/>
      <c r="GSZ364" s="120"/>
      <c r="GTA364" s="120"/>
      <c r="GTB364" s="120"/>
      <c r="GTC364" s="120"/>
      <c r="GTD364" s="120"/>
      <c r="GTE364" s="120"/>
      <c r="GTF364" s="120"/>
      <c r="GTG364" s="120"/>
      <c r="GTH364" s="120"/>
      <c r="GTI364" s="120"/>
      <c r="GTJ364" s="120"/>
      <c r="GTK364" s="120"/>
      <c r="GTL364" s="120"/>
      <c r="GTM364" s="120"/>
      <c r="GTN364" s="120"/>
      <c r="GTO364" s="120"/>
      <c r="GTP364" s="120"/>
      <c r="GTQ364" s="120"/>
      <c r="GTR364" s="120"/>
      <c r="GTS364" s="120"/>
      <c r="GTT364" s="120"/>
      <c r="GTU364" s="120"/>
      <c r="GTV364" s="120"/>
      <c r="GTW364" s="120"/>
      <c r="GTX364" s="120"/>
      <c r="GTY364" s="120"/>
      <c r="GTZ364" s="120"/>
      <c r="GUA364" s="120"/>
      <c r="GUB364" s="120"/>
      <c r="GUC364" s="120"/>
      <c r="GUD364" s="120"/>
      <c r="GUE364" s="120"/>
      <c r="GUF364" s="120"/>
      <c r="GUG364" s="120"/>
      <c r="GUH364" s="120"/>
      <c r="GUI364" s="120"/>
      <c r="GUJ364" s="120"/>
      <c r="GUK364" s="120"/>
      <c r="GUL364" s="120"/>
      <c r="GUM364" s="120"/>
      <c r="GUN364" s="120"/>
      <c r="GUO364" s="120"/>
      <c r="GUP364" s="120"/>
      <c r="GUQ364" s="120"/>
      <c r="GUR364" s="120"/>
      <c r="GUS364" s="120"/>
      <c r="GUT364" s="120"/>
      <c r="GUU364" s="120"/>
      <c r="GUV364" s="120"/>
      <c r="GUW364" s="120"/>
      <c r="GUX364" s="120"/>
      <c r="GUY364" s="120"/>
      <c r="GUZ364" s="120"/>
      <c r="GVA364" s="120"/>
      <c r="GVB364" s="120"/>
      <c r="GVC364" s="120"/>
      <c r="GVD364" s="120"/>
      <c r="GVE364" s="120"/>
      <c r="GVF364" s="120"/>
      <c r="GVG364" s="120"/>
      <c r="GVH364" s="120"/>
      <c r="GVI364" s="120"/>
      <c r="GVJ364" s="120"/>
      <c r="GVK364" s="120"/>
      <c r="GVL364" s="120"/>
      <c r="GVM364" s="120"/>
      <c r="GVN364" s="120"/>
      <c r="GVO364" s="120"/>
      <c r="GVP364" s="120"/>
      <c r="GVQ364" s="120"/>
      <c r="GVR364" s="120"/>
      <c r="GVS364" s="120"/>
      <c r="GVT364" s="120"/>
      <c r="GVU364" s="120"/>
      <c r="GVV364" s="120"/>
      <c r="GVW364" s="120"/>
      <c r="GVX364" s="120"/>
      <c r="GVY364" s="120"/>
      <c r="GVZ364" s="120"/>
      <c r="GWA364" s="120"/>
      <c r="GWB364" s="120"/>
      <c r="GWC364" s="120"/>
      <c r="GWD364" s="120"/>
      <c r="GWE364" s="120"/>
      <c r="GWF364" s="120"/>
      <c r="GWG364" s="120"/>
      <c r="GWH364" s="120"/>
      <c r="GWI364" s="120"/>
      <c r="GWJ364" s="120"/>
      <c r="GWK364" s="120"/>
      <c r="GWL364" s="120"/>
      <c r="GWM364" s="120"/>
      <c r="GWN364" s="120"/>
      <c r="GWO364" s="120"/>
      <c r="GWP364" s="120"/>
      <c r="GWQ364" s="120"/>
      <c r="GWR364" s="120"/>
      <c r="GWS364" s="120"/>
      <c r="GWT364" s="120"/>
      <c r="GWU364" s="120"/>
      <c r="GWV364" s="120"/>
      <c r="GWW364" s="120"/>
      <c r="GWX364" s="120"/>
      <c r="GWY364" s="120"/>
      <c r="GWZ364" s="120"/>
      <c r="GXA364" s="120"/>
      <c r="GXB364" s="120"/>
      <c r="GXC364" s="120"/>
      <c r="GXD364" s="120"/>
      <c r="GXE364" s="120"/>
      <c r="GXF364" s="120"/>
      <c r="GXG364" s="120"/>
      <c r="GXH364" s="120"/>
      <c r="GXI364" s="120"/>
      <c r="GXJ364" s="120"/>
      <c r="GXK364" s="120"/>
      <c r="GXL364" s="120"/>
      <c r="GXM364" s="120"/>
      <c r="GXN364" s="120"/>
      <c r="GXO364" s="120"/>
      <c r="GXP364" s="120"/>
      <c r="GXQ364" s="120"/>
      <c r="GXR364" s="120"/>
      <c r="GXS364" s="120"/>
      <c r="GXT364" s="120"/>
      <c r="GXU364" s="120"/>
      <c r="GXV364" s="120"/>
      <c r="GXW364" s="120"/>
      <c r="GXX364" s="120"/>
      <c r="GXY364" s="120"/>
      <c r="GXZ364" s="120"/>
      <c r="GYA364" s="120"/>
      <c r="GYB364" s="120"/>
      <c r="GYC364" s="120"/>
      <c r="GYD364" s="120"/>
      <c r="GYE364" s="120"/>
      <c r="GYF364" s="120"/>
      <c r="GYG364" s="120"/>
      <c r="GYH364" s="120"/>
      <c r="GYI364" s="120"/>
      <c r="GYJ364" s="120"/>
      <c r="GYK364" s="120"/>
      <c r="GYL364" s="120"/>
      <c r="GYM364" s="120"/>
      <c r="GYN364" s="120"/>
      <c r="GYO364" s="120"/>
      <c r="GYP364" s="120"/>
      <c r="GYQ364" s="120"/>
      <c r="GYR364" s="120"/>
      <c r="GYS364" s="120"/>
      <c r="GYT364" s="120"/>
      <c r="GYU364" s="120"/>
      <c r="GYV364" s="120"/>
      <c r="GYW364" s="120"/>
      <c r="GYX364" s="120"/>
      <c r="GYY364" s="120"/>
      <c r="GYZ364" s="120"/>
      <c r="GZA364" s="120"/>
      <c r="GZB364" s="120"/>
      <c r="GZC364" s="120"/>
      <c r="GZD364" s="120"/>
      <c r="GZE364" s="120"/>
      <c r="GZF364" s="120"/>
      <c r="GZG364" s="120"/>
      <c r="GZH364" s="120"/>
      <c r="GZI364" s="120"/>
      <c r="GZJ364" s="120"/>
      <c r="GZK364" s="120"/>
      <c r="GZL364" s="120"/>
      <c r="GZM364" s="120"/>
      <c r="GZN364" s="120"/>
      <c r="GZO364" s="120"/>
      <c r="GZP364" s="120"/>
      <c r="GZQ364" s="120"/>
      <c r="GZR364" s="120"/>
      <c r="GZS364" s="120"/>
      <c r="GZT364" s="120"/>
      <c r="GZU364" s="120"/>
      <c r="GZV364" s="120"/>
      <c r="GZW364" s="120"/>
      <c r="GZX364" s="120"/>
      <c r="GZY364" s="120"/>
      <c r="GZZ364" s="120"/>
      <c r="HAA364" s="120"/>
      <c r="HAB364" s="120"/>
      <c r="HAC364" s="120"/>
      <c r="HAD364" s="120"/>
      <c r="HAE364" s="120"/>
      <c r="HAF364" s="120"/>
      <c r="HAG364" s="120"/>
      <c r="HAH364" s="120"/>
      <c r="HAI364" s="120"/>
      <c r="HAJ364" s="120"/>
      <c r="HAK364" s="120"/>
      <c r="HAL364" s="120"/>
      <c r="HAM364" s="120"/>
      <c r="HAN364" s="120"/>
      <c r="HAO364" s="120"/>
      <c r="HAP364" s="120"/>
      <c r="HAQ364" s="120"/>
      <c r="HAR364" s="120"/>
      <c r="HAS364" s="120"/>
      <c r="HAT364" s="120"/>
      <c r="HAU364" s="120"/>
      <c r="HAV364" s="120"/>
      <c r="HAW364" s="120"/>
      <c r="HAX364" s="120"/>
      <c r="HAY364" s="120"/>
      <c r="HAZ364" s="120"/>
      <c r="HBA364" s="120"/>
      <c r="HBB364" s="120"/>
      <c r="HBC364" s="120"/>
      <c r="HBD364" s="120"/>
      <c r="HBE364" s="120"/>
      <c r="HBF364" s="120"/>
      <c r="HBG364" s="120"/>
      <c r="HBH364" s="120"/>
      <c r="HBI364" s="120"/>
      <c r="HBJ364" s="120"/>
      <c r="HBK364" s="120"/>
      <c r="HBL364" s="120"/>
      <c r="HBM364" s="120"/>
      <c r="HBN364" s="120"/>
      <c r="HBO364" s="120"/>
      <c r="HBP364" s="120"/>
      <c r="HBQ364" s="120"/>
      <c r="HBR364" s="120"/>
      <c r="HBS364" s="120"/>
      <c r="HBT364" s="120"/>
      <c r="HBU364" s="120"/>
      <c r="HBV364" s="120"/>
      <c r="HBW364" s="120"/>
      <c r="HBX364" s="120"/>
      <c r="HBY364" s="120"/>
      <c r="HBZ364" s="120"/>
      <c r="HCA364" s="120"/>
      <c r="HCB364" s="120"/>
      <c r="HCC364" s="120"/>
      <c r="HCD364" s="120"/>
      <c r="HCE364" s="120"/>
      <c r="HCF364" s="120"/>
      <c r="HCG364" s="120"/>
      <c r="HCH364" s="120"/>
      <c r="HCI364" s="120"/>
      <c r="HCJ364" s="120"/>
      <c r="HCK364" s="120"/>
      <c r="HCL364" s="120"/>
      <c r="HCM364" s="120"/>
      <c r="HCN364" s="120"/>
      <c r="HCO364" s="120"/>
      <c r="HCP364" s="120"/>
      <c r="HCQ364" s="120"/>
      <c r="HCR364" s="120"/>
      <c r="HCS364" s="120"/>
      <c r="HCT364" s="120"/>
      <c r="HCU364" s="120"/>
      <c r="HCV364" s="120"/>
      <c r="HCW364" s="120"/>
      <c r="HCX364" s="120"/>
      <c r="HCY364" s="120"/>
      <c r="HCZ364" s="120"/>
      <c r="HDA364" s="120"/>
      <c r="HDB364" s="120"/>
      <c r="HDC364" s="120"/>
      <c r="HDD364" s="120"/>
      <c r="HDE364" s="120"/>
      <c r="HDF364" s="120"/>
      <c r="HDG364" s="120"/>
      <c r="HDH364" s="120"/>
      <c r="HDI364" s="120"/>
      <c r="HDJ364" s="120"/>
      <c r="HDK364" s="120"/>
      <c r="HDL364" s="120"/>
      <c r="HDM364" s="120"/>
      <c r="HDN364" s="120"/>
      <c r="HDO364" s="120"/>
      <c r="HDP364" s="120"/>
      <c r="HDQ364" s="120"/>
      <c r="HDR364" s="120"/>
      <c r="HDS364" s="120"/>
      <c r="HDT364" s="120"/>
      <c r="HDU364" s="120"/>
      <c r="HDV364" s="120"/>
      <c r="HDW364" s="120"/>
      <c r="HDX364" s="120"/>
      <c r="HDY364" s="120"/>
      <c r="HDZ364" s="120"/>
      <c r="HEA364" s="120"/>
      <c r="HEB364" s="120"/>
      <c r="HEC364" s="120"/>
      <c r="HED364" s="120"/>
      <c r="HEE364" s="120"/>
      <c r="HEF364" s="120"/>
      <c r="HEG364" s="120"/>
      <c r="HEH364" s="120"/>
      <c r="HEI364" s="120"/>
      <c r="HEJ364" s="120"/>
      <c r="HEK364" s="120"/>
      <c r="HEL364" s="120"/>
      <c r="HEM364" s="120"/>
      <c r="HEN364" s="120"/>
      <c r="HEO364" s="120"/>
      <c r="HEP364" s="120"/>
      <c r="HEQ364" s="120"/>
      <c r="HER364" s="120"/>
      <c r="HES364" s="120"/>
      <c r="HET364" s="120"/>
      <c r="HEU364" s="120"/>
      <c r="HEV364" s="120"/>
      <c r="HEW364" s="120"/>
      <c r="HEX364" s="120"/>
      <c r="HEY364" s="120"/>
      <c r="HEZ364" s="120"/>
      <c r="HFA364" s="120"/>
      <c r="HFB364" s="120"/>
      <c r="HFC364" s="120"/>
      <c r="HFD364" s="120"/>
      <c r="HFE364" s="120"/>
      <c r="HFF364" s="120"/>
      <c r="HFG364" s="120"/>
      <c r="HFH364" s="120"/>
      <c r="HFI364" s="120"/>
      <c r="HFJ364" s="120"/>
      <c r="HFK364" s="120"/>
      <c r="HFL364" s="120"/>
      <c r="HFM364" s="120"/>
      <c r="HFN364" s="120"/>
      <c r="HFO364" s="120"/>
      <c r="HFP364" s="120"/>
      <c r="HFQ364" s="120"/>
      <c r="HFR364" s="120"/>
      <c r="HFS364" s="120"/>
      <c r="HFT364" s="120"/>
      <c r="HFU364" s="120"/>
      <c r="HFV364" s="120"/>
      <c r="HFW364" s="120"/>
      <c r="HFX364" s="120"/>
      <c r="HFY364" s="120"/>
      <c r="HFZ364" s="120"/>
      <c r="HGA364" s="120"/>
      <c r="HGB364" s="120"/>
      <c r="HGC364" s="120"/>
      <c r="HGD364" s="120"/>
      <c r="HGE364" s="120"/>
      <c r="HGF364" s="120"/>
      <c r="HGG364" s="120"/>
      <c r="HGH364" s="120"/>
      <c r="HGI364" s="120"/>
      <c r="HGJ364" s="120"/>
      <c r="HGK364" s="120"/>
      <c r="HGL364" s="120"/>
      <c r="HGM364" s="120"/>
      <c r="HGN364" s="120"/>
      <c r="HGO364" s="120"/>
      <c r="HGP364" s="120"/>
      <c r="HGQ364" s="120"/>
      <c r="HGR364" s="120"/>
      <c r="HGS364" s="120"/>
      <c r="HGT364" s="120"/>
      <c r="HGU364" s="120"/>
      <c r="HGV364" s="120"/>
      <c r="HGW364" s="120"/>
      <c r="HGX364" s="120"/>
      <c r="HGY364" s="120"/>
      <c r="HGZ364" s="120"/>
      <c r="HHA364" s="120"/>
      <c r="HHB364" s="120"/>
      <c r="HHC364" s="120"/>
      <c r="HHD364" s="120"/>
      <c r="HHE364" s="120"/>
      <c r="HHF364" s="120"/>
      <c r="HHG364" s="120"/>
      <c r="HHH364" s="120"/>
      <c r="HHI364" s="120"/>
      <c r="HHJ364" s="120"/>
      <c r="HHK364" s="120"/>
      <c r="HHL364" s="120"/>
      <c r="HHM364" s="120"/>
      <c r="HHN364" s="120"/>
      <c r="HHO364" s="120"/>
      <c r="HHP364" s="120"/>
      <c r="HHQ364" s="120"/>
      <c r="HHR364" s="120"/>
      <c r="HHS364" s="120"/>
      <c r="HHT364" s="120"/>
      <c r="HHU364" s="120"/>
      <c r="HHV364" s="120"/>
      <c r="HHW364" s="120"/>
      <c r="HHX364" s="120"/>
      <c r="HHY364" s="120"/>
      <c r="HHZ364" s="120"/>
      <c r="HIA364" s="120"/>
      <c r="HIB364" s="120"/>
      <c r="HIC364" s="120"/>
      <c r="HID364" s="120"/>
      <c r="HIE364" s="120"/>
      <c r="HIF364" s="120"/>
      <c r="HIG364" s="120"/>
      <c r="HIH364" s="120"/>
      <c r="HII364" s="120"/>
      <c r="HIJ364" s="120"/>
      <c r="HIK364" s="120"/>
      <c r="HIL364" s="120"/>
      <c r="HIM364" s="120"/>
      <c r="HIN364" s="120"/>
      <c r="HIO364" s="120"/>
      <c r="HIP364" s="120"/>
      <c r="HIQ364" s="120"/>
      <c r="HIR364" s="120"/>
      <c r="HIS364" s="120"/>
      <c r="HIT364" s="120"/>
      <c r="HIU364" s="120"/>
      <c r="HIV364" s="120"/>
      <c r="HIW364" s="120"/>
      <c r="HIX364" s="120"/>
      <c r="HIY364" s="120"/>
      <c r="HIZ364" s="120"/>
      <c r="HJA364" s="120"/>
      <c r="HJB364" s="120"/>
      <c r="HJC364" s="120"/>
      <c r="HJD364" s="120"/>
      <c r="HJE364" s="120"/>
      <c r="HJF364" s="120"/>
      <c r="HJG364" s="120"/>
      <c r="HJH364" s="120"/>
      <c r="HJI364" s="120"/>
      <c r="HJJ364" s="120"/>
      <c r="HJK364" s="120"/>
      <c r="HJL364" s="120"/>
      <c r="HJM364" s="120"/>
      <c r="HJN364" s="120"/>
      <c r="HJO364" s="120"/>
      <c r="HJP364" s="120"/>
      <c r="HJQ364" s="120"/>
      <c r="HJR364" s="120"/>
      <c r="HJS364" s="120"/>
      <c r="HJT364" s="120"/>
      <c r="HJU364" s="120"/>
      <c r="HJV364" s="120"/>
      <c r="HJW364" s="120"/>
      <c r="HJX364" s="120"/>
      <c r="HJY364" s="120"/>
      <c r="HJZ364" s="120"/>
      <c r="HKA364" s="120"/>
      <c r="HKB364" s="120"/>
      <c r="HKC364" s="120"/>
      <c r="HKD364" s="120"/>
      <c r="HKE364" s="120"/>
      <c r="HKF364" s="120"/>
      <c r="HKG364" s="120"/>
      <c r="HKH364" s="120"/>
      <c r="HKI364" s="120"/>
      <c r="HKJ364" s="120"/>
      <c r="HKK364" s="120"/>
      <c r="HKL364" s="120"/>
      <c r="HKM364" s="120"/>
      <c r="HKN364" s="120"/>
      <c r="HKO364" s="120"/>
      <c r="HKP364" s="120"/>
      <c r="HKQ364" s="120"/>
      <c r="HKR364" s="120"/>
      <c r="HKS364" s="120"/>
      <c r="HKT364" s="120"/>
      <c r="HKU364" s="120"/>
      <c r="HKV364" s="120"/>
      <c r="HKW364" s="120"/>
      <c r="HKX364" s="120"/>
      <c r="HKY364" s="120"/>
      <c r="HKZ364" s="120"/>
      <c r="HLA364" s="120"/>
      <c r="HLB364" s="120"/>
      <c r="HLC364" s="120"/>
      <c r="HLD364" s="120"/>
      <c r="HLE364" s="120"/>
      <c r="HLF364" s="120"/>
      <c r="HLG364" s="120"/>
      <c r="HLH364" s="120"/>
      <c r="HLI364" s="120"/>
      <c r="HLJ364" s="120"/>
      <c r="HLK364" s="120"/>
      <c r="HLL364" s="120"/>
      <c r="HLM364" s="120"/>
      <c r="HLN364" s="120"/>
      <c r="HLO364" s="120"/>
      <c r="HLP364" s="120"/>
      <c r="HLQ364" s="120"/>
      <c r="HLR364" s="120"/>
      <c r="HLS364" s="120"/>
      <c r="HLT364" s="120"/>
      <c r="HLU364" s="120"/>
      <c r="HLV364" s="120"/>
      <c r="HLW364" s="120"/>
      <c r="HLX364" s="120"/>
      <c r="HLY364" s="120"/>
      <c r="HLZ364" s="120"/>
      <c r="HMA364" s="120"/>
      <c r="HMB364" s="120"/>
      <c r="HMC364" s="120"/>
      <c r="HMD364" s="120"/>
      <c r="HME364" s="120"/>
      <c r="HMF364" s="120"/>
      <c r="HMG364" s="120"/>
      <c r="HMH364" s="120"/>
      <c r="HMI364" s="120"/>
      <c r="HMJ364" s="120"/>
      <c r="HMK364" s="120"/>
      <c r="HML364" s="120"/>
      <c r="HMM364" s="120"/>
      <c r="HMN364" s="120"/>
      <c r="HMO364" s="120"/>
      <c r="HMP364" s="120"/>
      <c r="HMQ364" s="120"/>
      <c r="HMR364" s="120"/>
      <c r="HMS364" s="120"/>
      <c r="HMT364" s="120"/>
      <c r="HMU364" s="120"/>
      <c r="HMV364" s="120"/>
      <c r="HMW364" s="120"/>
      <c r="HMX364" s="120"/>
      <c r="HMY364" s="120"/>
      <c r="HMZ364" s="120"/>
      <c r="HNA364" s="120"/>
      <c r="HNB364" s="120"/>
      <c r="HNC364" s="120"/>
      <c r="HND364" s="120"/>
      <c r="HNE364" s="120"/>
      <c r="HNF364" s="120"/>
      <c r="HNG364" s="120"/>
      <c r="HNH364" s="120"/>
      <c r="HNI364" s="120"/>
      <c r="HNJ364" s="120"/>
      <c r="HNK364" s="120"/>
      <c r="HNL364" s="120"/>
      <c r="HNM364" s="120"/>
      <c r="HNN364" s="120"/>
      <c r="HNO364" s="120"/>
      <c r="HNP364" s="120"/>
      <c r="HNQ364" s="120"/>
      <c r="HNR364" s="120"/>
      <c r="HNS364" s="120"/>
      <c r="HNT364" s="120"/>
      <c r="HNU364" s="120"/>
      <c r="HNV364" s="120"/>
      <c r="HNW364" s="120"/>
      <c r="HNX364" s="120"/>
      <c r="HNY364" s="120"/>
      <c r="HNZ364" s="120"/>
      <c r="HOA364" s="120"/>
      <c r="HOB364" s="120"/>
      <c r="HOC364" s="120"/>
      <c r="HOD364" s="120"/>
      <c r="HOE364" s="120"/>
      <c r="HOF364" s="120"/>
      <c r="HOG364" s="120"/>
      <c r="HOH364" s="120"/>
      <c r="HOI364" s="120"/>
      <c r="HOJ364" s="120"/>
      <c r="HOK364" s="120"/>
      <c r="HOL364" s="120"/>
      <c r="HOM364" s="120"/>
      <c r="HON364" s="120"/>
      <c r="HOO364" s="120"/>
      <c r="HOP364" s="120"/>
      <c r="HOQ364" s="120"/>
      <c r="HOR364" s="120"/>
      <c r="HOS364" s="120"/>
      <c r="HOT364" s="120"/>
      <c r="HOU364" s="120"/>
      <c r="HOV364" s="120"/>
      <c r="HOW364" s="120"/>
      <c r="HOX364" s="120"/>
      <c r="HOY364" s="120"/>
      <c r="HOZ364" s="120"/>
      <c r="HPA364" s="120"/>
      <c r="HPB364" s="120"/>
      <c r="HPC364" s="120"/>
      <c r="HPD364" s="120"/>
      <c r="HPE364" s="120"/>
      <c r="HPF364" s="120"/>
      <c r="HPG364" s="120"/>
      <c r="HPH364" s="120"/>
      <c r="HPI364" s="120"/>
      <c r="HPJ364" s="120"/>
      <c r="HPK364" s="120"/>
      <c r="HPL364" s="120"/>
      <c r="HPM364" s="120"/>
      <c r="HPN364" s="120"/>
      <c r="HPO364" s="120"/>
      <c r="HPP364" s="120"/>
      <c r="HPQ364" s="120"/>
      <c r="HPR364" s="120"/>
      <c r="HPS364" s="120"/>
      <c r="HPT364" s="120"/>
      <c r="HPU364" s="120"/>
      <c r="HPV364" s="120"/>
      <c r="HPW364" s="120"/>
      <c r="HPX364" s="120"/>
      <c r="HPY364" s="120"/>
      <c r="HPZ364" s="120"/>
      <c r="HQA364" s="120"/>
      <c r="HQB364" s="120"/>
      <c r="HQC364" s="120"/>
      <c r="HQD364" s="120"/>
      <c r="HQE364" s="120"/>
      <c r="HQF364" s="120"/>
      <c r="HQG364" s="120"/>
      <c r="HQH364" s="120"/>
      <c r="HQI364" s="120"/>
      <c r="HQJ364" s="120"/>
      <c r="HQK364" s="120"/>
      <c r="HQL364" s="120"/>
      <c r="HQM364" s="120"/>
      <c r="HQN364" s="120"/>
      <c r="HQO364" s="120"/>
      <c r="HQP364" s="120"/>
      <c r="HQQ364" s="120"/>
      <c r="HQR364" s="120"/>
      <c r="HQS364" s="120"/>
      <c r="HQT364" s="120"/>
      <c r="HQU364" s="120"/>
      <c r="HQV364" s="120"/>
      <c r="HQW364" s="120"/>
      <c r="HQX364" s="120"/>
      <c r="HQY364" s="120"/>
      <c r="HQZ364" s="120"/>
      <c r="HRA364" s="120"/>
      <c r="HRB364" s="120"/>
      <c r="HRC364" s="120"/>
      <c r="HRD364" s="120"/>
      <c r="HRE364" s="120"/>
      <c r="HRF364" s="120"/>
      <c r="HRG364" s="120"/>
      <c r="HRH364" s="120"/>
      <c r="HRI364" s="120"/>
      <c r="HRJ364" s="120"/>
      <c r="HRK364" s="120"/>
      <c r="HRL364" s="120"/>
      <c r="HRM364" s="120"/>
      <c r="HRN364" s="120"/>
      <c r="HRO364" s="120"/>
      <c r="HRP364" s="120"/>
      <c r="HRQ364" s="120"/>
      <c r="HRR364" s="120"/>
      <c r="HRS364" s="120"/>
      <c r="HRT364" s="120"/>
      <c r="HRU364" s="120"/>
      <c r="HRV364" s="120"/>
      <c r="HRW364" s="120"/>
      <c r="HRX364" s="120"/>
      <c r="HRY364" s="120"/>
      <c r="HRZ364" s="120"/>
      <c r="HSA364" s="120"/>
      <c r="HSB364" s="120"/>
      <c r="HSC364" s="120"/>
      <c r="HSD364" s="120"/>
      <c r="HSE364" s="120"/>
      <c r="HSF364" s="120"/>
      <c r="HSG364" s="120"/>
      <c r="HSH364" s="120"/>
      <c r="HSI364" s="120"/>
      <c r="HSJ364" s="120"/>
      <c r="HSK364" s="120"/>
      <c r="HSL364" s="120"/>
      <c r="HSM364" s="120"/>
      <c r="HSN364" s="120"/>
      <c r="HSO364" s="120"/>
      <c r="HSP364" s="120"/>
      <c r="HSQ364" s="120"/>
      <c r="HSR364" s="120"/>
      <c r="HSS364" s="120"/>
      <c r="HST364" s="120"/>
      <c r="HSU364" s="120"/>
      <c r="HSV364" s="120"/>
      <c r="HSW364" s="120"/>
      <c r="HSX364" s="120"/>
      <c r="HSY364" s="120"/>
      <c r="HSZ364" s="120"/>
      <c r="HTA364" s="120"/>
      <c r="HTB364" s="120"/>
      <c r="HTC364" s="120"/>
      <c r="HTD364" s="120"/>
      <c r="HTE364" s="120"/>
      <c r="HTF364" s="120"/>
      <c r="HTG364" s="120"/>
      <c r="HTH364" s="120"/>
      <c r="HTI364" s="120"/>
      <c r="HTJ364" s="120"/>
      <c r="HTK364" s="120"/>
      <c r="HTL364" s="120"/>
      <c r="HTM364" s="120"/>
      <c r="HTN364" s="120"/>
      <c r="HTO364" s="120"/>
      <c r="HTP364" s="120"/>
      <c r="HTQ364" s="120"/>
      <c r="HTR364" s="120"/>
      <c r="HTS364" s="120"/>
      <c r="HTT364" s="120"/>
      <c r="HTU364" s="120"/>
      <c r="HTV364" s="120"/>
      <c r="HTW364" s="120"/>
      <c r="HTX364" s="120"/>
      <c r="HTY364" s="120"/>
      <c r="HTZ364" s="120"/>
      <c r="HUA364" s="120"/>
      <c r="HUB364" s="120"/>
      <c r="HUC364" s="120"/>
      <c r="HUD364" s="120"/>
      <c r="HUE364" s="120"/>
      <c r="HUF364" s="120"/>
      <c r="HUG364" s="120"/>
      <c r="HUH364" s="120"/>
      <c r="HUI364" s="120"/>
      <c r="HUJ364" s="120"/>
      <c r="HUK364" s="120"/>
      <c r="HUL364" s="120"/>
      <c r="HUM364" s="120"/>
      <c r="HUN364" s="120"/>
      <c r="HUO364" s="120"/>
      <c r="HUP364" s="120"/>
      <c r="HUQ364" s="120"/>
      <c r="HUR364" s="120"/>
      <c r="HUS364" s="120"/>
      <c r="HUT364" s="120"/>
      <c r="HUU364" s="120"/>
      <c r="HUV364" s="120"/>
      <c r="HUW364" s="120"/>
      <c r="HUX364" s="120"/>
      <c r="HUY364" s="120"/>
      <c r="HUZ364" s="120"/>
      <c r="HVA364" s="120"/>
      <c r="HVB364" s="120"/>
      <c r="HVC364" s="120"/>
      <c r="HVD364" s="120"/>
      <c r="HVE364" s="120"/>
      <c r="HVF364" s="120"/>
      <c r="HVG364" s="120"/>
      <c r="HVH364" s="120"/>
      <c r="HVI364" s="120"/>
      <c r="HVJ364" s="120"/>
      <c r="HVK364" s="120"/>
      <c r="HVL364" s="120"/>
      <c r="HVM364" s="120"/>
      <c r="HVN364" s="120"/>
      <c r="HVO364" s="120"/>
      <c r="HVP364" s="120"/>
      <c r="HVQ364" s="120"/>
      <c r="HVR364" s="120"/>
      <c r="HVS364" s="120"/>
      <c r="HVT364" s="120"/>
      <c r="HVU364" s="120"/>
      <c r="HVV364" s="120"/>
      <c r="HVW364" s="120"/>
      <c r="HVX364" s="120"/>
      <c r="HVY364" s="120"/>
      <c r="HVZ364" s="120"/>
      <c r="HWA364" s="120"/>
      <c r="HWB364" s="120"/>
      <c r="HWC364" s="120"/>
      <c r="HWD364" s="120"/>
      <c r="HWE364" s="120"/>
      <c r="HWF364" s="120"/>
      <c r="HWG364" s="120"/>
      <c r="HWH364" s="120"/>
      <c r="HWI364" s="120"/>
      <c r="HWJ364" s="120"/>
      <c r="HWK364" s="120"/>
      <c r="HWL364" s="120"/>
      <c r="HWM364" s="120"/>
      <c r="HWN364" s="120"/>
      <c r="HWO364" s="120"/>
      <c r="HWP364" s="120"/>
      <c r="HWQ364" s="120"/>
      <c r="HWR364" s="120"/>
      <c r="HWS364" s="120"/>
      <c r="HWT364" s="120"/>
      <c r="HWU364" s="120"/>
      <c r="HWV364" s="120"/>
      <c r="HWW364" s="120"/>
      <c r="HWX364" s="120"/>
      <c r="HWY364" s="120"/>
      <c r="HWZ364" s="120"/>
      <c r="HXA364" s="120"/>
      <c r="HXB364" s="120"/>
      <c r="HXC364" s="120"/>
      <c r="HXD364" s="120"/>
      <c r="HXE364" s="120"/>
      <c r="HXF364" s="120"/>
      <c r="HXG364" s="120"/>
      <c r="HXH364" s="120"/>
      <c r="HXI364" s="120"/>
      <c r="HXJ364" s="120"/>
      <c r="HXK364" s="120"/>
      <c r="HXL364" s="120"/>
      <c r="HXM364" s="120"/>
      <c r="HXN364" s="120"/>
      <c r="HXO364" s="120"/>
      <c r="HXP364" s="120"/>
      <c r="HXQ364" s="120"/>
      <c r="HXR364" s="120"/>
      <c r="HXS364" s="120"/>
      <c r="HXT364" s="120"/>
      <c r="HXU364" s="120"/>
      <c r="HXV364" s="120"/>
      <c r="HXW364" s="120"/>
      <c r="HXX364" s="120"/>
      <c r="HXY364" s="120"/>
      <c r="HXZ364" s="120"/>
      <c r="HYA364" s="120"/>
      <c r="HYB364" s="120"/>
      <c r="HYC364" s="120"/>
      <c r="HYD364" s="120"/>
      <c r="HYE364" s="120"/>
      <c r="HYF364" s="120"/>
      <c r="HYG364" s="120"/>
      <c r="HYH364" s="120"/>
      <c r="HYI364" s="120"/>
      <c r="HYJ364" s="120"/>
      <c r="HYK364" s="120"/>
      <c r="HYL364" s="120"/>
      <c r="HYM364" s="120"/>
      <c r="HYN364" s="120"/>
      <c r="HYO364" s="120"/>
      <c r="HYP364" s="120"/>
      <c r="HYQ364" s="120"/>
      <c r="HYR364" s="120"/>
      <c r="HYS364" s="120"/>
      <c r="HYT364" s="120"/>
      <c r="HYU364" s="120"/>
      <c r="HYV364" s="120"/>
      <c r="HYW364" s="120"/>
      <c r="HYX364" s="120"/>
      <c r="HYY364" s="120"/>
      <c r="HYZ364" s="120"/>
      <c r="HZA364" s="120"/>
      <c r="HZB364" s="120"/>
      <c r="HZC364" s="120"/>
      <c r="HZD364" s="120"/>
      <c r="HZE364" s="120"/>
      <c r="HZF364" s="120"/>
      <c r="HZG364" s="120"/>
      <c r="HZH364" s="120"/>
      <c r="HZI364" s="120"/>
      <c r="HZJ364" s="120"/>
      <c r="HZK364" s="120"/>
      <c r="HZL364" s="120"/>
      <c r="HZM364" s="120"/>
      <c r="HZN364" s="120"/>
      <c r="HZO364" s="120"/>
      <c r="HZP364" s="120"/>
      <c r="HZQ364" s="120"/>
      <c r="HZR364" s="120"/>
      <c r="HZS364" s="120"/>
      <c r="HZT364" s="120"/>
      <c r="HZU364" s="120"/>
      <c r="HZV364" s="120"/>
      <c r="HZW364" s="120"/>
      <c r="HZX364" s="120"/>
      <c r="HZY364" s="120"/>
      <c r="HZZ364" s="120"/>
      <c r="IAA364" s="120"/>
      <c r="IAB364" s="120"/>
      <c r="IAC364" s="120"/>
      <c r="IAD364" s="120"/>
      <c r="IAE364" s="120"/>
      <c r="IAF364" s="120"/>
      <c r="IAG364" s="120"/>
      <c r="IAH364" s="120"/>
      <c r="IAI364" s="120"/>
      <c r="IAJ364" s="120"/>
      <c r="IAK364" s="120"/>
      <c r="IAL364" s="120"/>
      <c r="IAM364" s="120"/>
      <c r="IAN364" s="120"/>
      <c r="IAO364" s="120"/>
      <c r="IAP364" s="120"/>
      <c r="IAQ364" s="120"/>
      <c r="IAR364" s="120"/>
      <c r="IAS364" s="120"/>
      <c r="IAT364" s="120"/>
      <c r="IAU364" s="120"/>
      <c r="IAV364" s="120"/>
      <c r="IAW364" s="120"/>
      <c r="IAX364" s="120"/>
      <c r="IAY364" s="120"/>
      <c r="IAZ364" s="120"/>
      <c r="IBA364" s="120"/>
      <c r="IBB364" s="120"/>
      <c r="IBC364" s="120"/>
      <c r="IBD364" s="120"/>
      <c r="IBE364" s="120"/>
      <c r="IBF364" s="120"/>
      <c r="IBG364" s="120"/>
      <c r="IBH364" s="120"/>
      <c r="IBI364" s="120"/>
      <c r="IBJ364" s="120"/>
      <c r="IBK364" s="120"/>
      <c r="IBL364" s="120"/>
      <c r="IBM364" s="120"/>
      <c r="IBN364" s="120"/>
      <c r="IBO364" s="120"/>
      <c r="IBP364" s="120"/>
      <c r="IBQ364" s="120"/>
      <c r="IBR364" s="120"/>
      <c r="IBS364" s="120"/>
      <c r="IBT364" s="120"/>
      <c r="IBU364" s="120"/>
      <c r="IBV364" s="120"/>
      <c r="IBW364" s="120"/>
      <c r="IBX364" s="120"/>
      <c r="IBY364" s="120"/>
      <c r="IBZ364" s="120"/>
      <c r="ICA364" s="120"/>
      <c r="ICB364" s="120"/>
      <c r="ICC364" s="120"/>
      <c r="ICD364" s="120"/>
      <c r="ICE364" s="120"/>
      <c r="ICF364" s="120"/>
      <c r="ICG364" s="120"/>
      <c r="ICH364" s="120"/>
      <c r="ICI364" s="120"/>
      <c r="ICJ364" s="120"/>
      <c r="ICK364" s="120"/>
      <c r="ICL364" s="120"/>
      <c r="ICM364" s="120"/>
      <c r="ICN364" s="120"/>
      <c r="ICO364" s="120"/>
      <c r="ICP364" s="120"/>
      <c r="ICQ364" s="120"/>
      <c r="ICR364" s="120"/>
      <c r="ICS364" s="120"/>
      <c r="ICT364" s="120"/>
      <c r="ICU364" s="120"/>
      <c r="ICV364" s="120"/>
      <c r="ICW364" s="120"/>
      <c r="ICX364" s="120"/>
      <c r="ICY364" s="120"/>
      <c r="ICZ364" s="120"/>
      <c r="IDA364" s="120"/>
      <c r="IDB364" s="120"/>
      <c r="IDC364" s="120"/>
      <c r="IDD364" s="120"/>
      <c r="IDE364" s="120"/>
      <c r="IDF364" s="120"/>
      <c r="IDG364" s="120"/>
      <c r="IDH364" s="120"/>
      <c r="IDI364" s="120"/>
      <c r="IDJ364" s="120"/>
      <c r="IDK364" s="120"/>
      <c r="IDL364" s="120"/>
      <c r="IDM364" s="120"/>
      <c r="IDN364" s="120"/>
      <c r="IDO364" s="120"/>
      <c r="IDP364" s="120"/>
      <c r="IDQ364" s="120"/>
      <c r="IDR364" s="120"/>
      <c r="IDS364" s="120"/>
      <c r="IDT364" s="120"/>
      <c r="IDU364" s="120"/>
      <c r="IDV364" s="120"/>
      <c r="IDW364" s="120"/>
      <c r="IDX364" s="120"/>
      <c r="IDY364" s="120"/>
      <c r="IDZ364" s="120"/>
      <c r="IEA364" s="120"/>
      <c r="IEB364" s="120"/>
      <c r="IEC364" s="120"/>
      <c r="IED364" s="120"/>
      <c r="IEE364" s="120"/>
      <c r="IEF364" s="120"/>
      <c r="IEG364" s="120"/>
      <c r="IEH364" s="120"/>
      <c r="IEI364" s="120"/>
      <c r="IEJ364" s="120"/>
      <c r="IEK364" s="120"/>
      <c r="IEL364" s="120"/>
      <c r="IEM364" s="120"/>
      <c r="IEN364" s="120"/>
      <c r="IEO364" s="120"/>
      <c r="IEP364" s="120"/>
      <c r="IEQ364" s="120"/>
      <c r="IER364" s="120"/>
      <c r="IES364" s="120"/>
      <c r="IET364" s="120"/>
      <c r="IEU364" s="120"/>
      <c r="IEV364" s="120"/>
      <c r="IEW364" s="120"/>
      <c r="IEX364" s="120"/>
      <c r="IEY364" s="120"/>
      <c r="IEZ364" s="120"/>
      <c r="IFA364" s="120"/>
      <c r="IFB364" s="120"/>
      <c r="IFC364" s="120"/>
      <c r="IFD364" s="120"/>
      <c r="IFE364" s="120"/>
      <c r="IFF364" s="120"/>
      <c r="IFG364" s="120"/>
      <c r="IFH364" s="120"/>
      <c r="IFI364" s="120"/>
      <c r="IFJ364" s="120"/>
      <c r="IFK364" s="120"/>
      <c r="IFL364" s="120"/>
      <c r="IFM364" s="120"/>
      <c r="IFN364" s="120"/>
      <c r="IFO364" s="120"/>
      <c r="IFP364" s="120"/>
      <c r="IFQ364" s="120"/>
      <c r="IFR364" s="120"/>
      <c r="IFS364" s="120"/>
      <c r="IFT364" s="120"/>
      <c r="IFU364" s="120"/>
      <c r="IFV364" s="120"/>
      <c r="IFW364" s="120"/>
      <c r="IFX364" s="120"/>
      <c r="IFY364" s="120"/>
      <c r="IFZ364" s="120"/>
      <c r="IGA364" s="120"/>
      <c r="IGB364" s="120"/>
      <c r="IGC364" s="120"/>
      <c r="IGD364" s="120"/>
      <c r="IGE364" s="120"/>
      <c r="IGF364" s="120"/>
      <c r="IGG364" s="120"/>
      <c r="IGH364" s="120"/>
      <c r="IGI364" s="120"/>
      <c r="IGJ364" s="120"/>
      <c r="IGK364" s="120"/>
      <c r="IGL364" s="120"/>
      <c r="IGM364" s="120"/>
      <c r="IGN364" s="120"/>
      <c r="IGO364" s="120"/>
      <c r="IGP364" s="120"/>
      <c r="IGQ364" s="120"/>
      <c r="IGR364" s="120"/>
      <c r="IGS364" s="120"/>
      <c r="IGT364" s="120"/>
      <c r="IGU364" s="120"/>
      <c r="IGV364" s="120"/>
      <c r="IGW364" s="120"/>
      <c r="IGX364" s="120"/>
      <c r="IGY364" s="120"/>
      <c r="IGZ364" s="120"/>
      <c r="IHA364" s="120"/>
      <c r="IHB364" s="120"/>
      <c r="IHC364" s="120"/>
      <c r="IHD364" s="120"/>
      <c r="IHE364" s="120"/>
      <c r="IHF364" s="120"/>
      <c r="IHG364" s="120"/>
      <c r="IHH364" s="120"/>
      <c r="IHI364" s="120"/>
      <c r="IHJ364" s="120"/>
      <c r="IHK364" s="120"/>
      <c r="IHL364" s="120"/>
      <c r="IHM364" s="120"/>
      <c r="IHN364" s="120"/>
      <c r="IHO364" s="120"/>
      <c r="IHP364" s="120"/>
      <c r="IHQ364" s="120"/>
      <c r="IHR364" s="120"/>
      <c r="IHS364" s="120"/>
      <c r="IHT364" s="120"/>
      <c r="IHU364" s="120"/>
      <c r="IHV364" s="120"/>
      <c r="IHW364" s="120"/>
      <c r="IHX364" s="120"/>
      <c r="IHY364" s="120"/>
      <c r="IHZ364" s="120"/>
      <c r="IIA364" s="120"/>
      <c r="IIB364" s="120"/>
      <c r="IIC364" s="120"/>
      <c r="IID364" s="120"/>
      <c r="IIE364" s="120"/>
      <c r="IIF364" s="120"/>
      <c r="IIG364" s="120"/>
      <c r="IIH364" s="120"/>
      <c r="III364" s="120"/>
      <c r="IIJ364" s="120"/>
      <c r="IIK364" s="120"/>
      <c r="IIL364" s="120"/>
      <c r="IIM364" s="120"/>
      <c r="IIN364" s="120"/>
      <c r="IIO364" s="120"/>
      <c r="IIP364" s="120"/>
      <c r="IIQ364" s="120"/>
      <c r="IIR364" s="120"/>
      <c r="IIS364" s="120"/>
      <c r="IIT364" s="120"/>
      <c r="IIU364" s="120"/>
      <c r="IIV364" s="120"/>
      <c r="IIW364" s="120"/>
      <c r="IIX364" s="120"/>
      <c r="IIY364" s="120"/>
      <c r="IIZ364" s="120"/>
      <c r="IJA364" s="120"/>
      <c r="IJB364" s="120"/>
      <c r="IJC364" s="120"/>
      <c r="IJD364" s="120"/>
      <c r="IJE364" s="120"/>
      <c r="IJF364" s="120"/>
      <c r="IJG364" s="120"/>
      <c r="IJH364" s="120"/>
      <c r="IJI364" s="120"/>
      <c r="IJJ364" s="120"/>
      <c r="IJK364" s="120"/>
      <c r="IJL364" s="120"/>
      <c r="IJM364" s="120"/>
      <c r="IJN364" s="120"/>
      <c r="IJO364" s="120"/>
      <c r="IJP364" s="120"/>
      <c r="IJQ364" s="120"/>
      <c r="IJR364" s="120"/>
      <c r="IJS364" s="120"/>
      <c r="IJT364" s="120"/>
      <c r="IJU364" s="120"/>
      <c r="IJV364" s="120"/>
      <c r="IJW364" s="120"/>
      <c r="IJX364" s="120"/>
      <c r="IJY364" s="120"/>
      <c r="IJZ364" s="120"/>
      <c r="IKA364" s="120"/>
      <c r="IKB364" s="120"/>
      <c r="IKC364" s="120"/>
      <c r="IKD364" s="120"/>
      <c r="IKE364" s="120"/>
      <c r="IKF364" s="120"/>
      <c r="IKG364" s="120"/>
      <c r="IKH364" s="120"/>
      <c r="IKI364" s="120"/>
      <c r="IKJ364" s="120"/>
      <c r="IKK364" s="120"/>
      <c r="IKL364" s="120"/>
      <c r="IKM364" s="120"/>
      <c r="IKN364" s="120"/>
      <c r="IKO364" s="120"/>
      <c r="IKP364" s="120"/>
      <c r="IKQ364" s="120"/>
      <c r="IKR364" s="120"/>
      <c r="IKS364" s="120"/>
      <c r="IKT364" s="120"/>
      <c r="IKU364" s="120"/>
      <c r="IKV364" s="120"/>
      <c r="IKW364" s="120"/>
      <c r="IKX364" s="120"/>
      <c r="IKY364" s="120"/>
      <c r="IKZ364" s="120"/>
      <c r="ILA364" s="120"/>
      <c r="ILB364" s="120"/>
      <c r="ILC364" s="120"/>
      <c r="ILD364" s="120"/>
      <c r="ILE364" s="120"/>
      <c r="ILF364" s="120"/>
      <c r="ILG364" s="120"/>
      <c r="ILH364" s="120"/>
      <c r="ILI364" s="120"/>
      <c r="ILJ364" s="120"/>
      <c r="ILK364" s="120"/>
      <c r="ILL364" s="120"/>
      <c r="ILM364" s="120"/>
      <c r="ILN364" s="120"/>
      <c r="ILO364" s="120"/>
      <c r="ILP364" s="120"/>
      <c r="ILQ364" s="120"/>
      <c r="ILR364" s="120"/>
      <c r="ILS364" s="120"/>
      <c r="ILT364" s="120"/>
      <c r="ILU364" s="120"/>
      <c r="ILV364" s="120"/>
      <c r="ILW364" s="120"/>
      <c r="ILX364" s="120"/>
      <c r="ILY364" s="120"/>
      <c r="ILZ364" s="120"/>
      <c r="IMA364" s="120"/>
      <c r="IMB364" s="120"/>
      <c r="IMC364" s="120"/>
      <c r="IMD364" s="120"/>
      <c r="IME364" s="120"/>
      <c r="IMF364" s="120"/>
      <c r="IMG364" s="120"/>
      <c r="IMH364" s="120"/>
      <c r="IMI364" s="120"/>
      <c r="IMJ364" s="120"/>
      <c r="IMK364" s="120"/>
      <c r="IML364" s="120"/>
      <c r="IMM364" s="120"/>
      <c r="IMN364" s="120"/>
      <c r="IMO364" s="120"/>
      <c r="IMP364" s="120"/>
      <c r="IMQ364" s="120"/>
      <c r="IMR364" s="120"/>
      <c r="IMS364" s="120"/>
      <c r="IMT364" s="120"/>
      <c r="IMU364" s="120"/>
      <c r="IMV364" s="120"/>
      <c r="IMW364" s="120"/>
      <c r="IMX364" s="120"/>
      <c r="IMY364" s="120"/>
      <c r="IMZ364" s="120"/>
      <c r="INA364" s="120"/>
      <c r="INB364" s="120"/>
      <c r="INC364" s="120"/>
      <c r="IND364" s="120"/>
      <c r="INE364" s="120"/>
      <c r="INF364" s="120"/>
      <c r="ING364" s="120"/>
      <c r="INH364" s="120"/>
      <c r="INI364" s="120"/>
      <c r="INJ364" s="120"/>
      <c r="INK364" s="120"/>
      <c r="INL364" s="120"/>
      <c r="INM364" s="120"/>
      <c r="INN364" s="120"/>
      <c r="INO364" s="120"/>
      <c r="INP364" s="120"/>
      <c r="INQ364" s="120"/>
      <c r="INR364" s="120"/>
      <c r="INS364" s="120"/>
      <c r="INT364" s="120"/>
      <c r="INU364" s="120"/>
      <c r="INV364" s="120"/>
      <c r="INW364" s="120"/>
      <c r="INX364" s="120"/>
      <c r="INY364" s="120"/>
      <c r="INZ364" s="120"/>
      <c r="IOA364" s="120"/>
      <c r="IOB364" s="120"/>
      <c r="IOC364" s="120"/>
      <c r="IOD364" s="120"/>
      <c r="IOE364" s="120"/>
      <c r="IOF364" s="120"/>
      <c r="IOG364" s="120"/>
      <c r="IOH364" s="120"/>
      <c r="IOI364" s="120"/>
      <c r="IOJ364" s="120"/>
      <c r="IOK364" s="120"/>
      <c r="IOL364" s="120"/>
      <c r="IOM364" s="120"/>
      <c r="ION364" s="120"/>
      <c r="IOO364" s="120"/>
      <c r="IOP364" s="120"/>
      <c r="IOQ364" s="120"/>
      <c r="IOR364" s="120"/>
      <c r="IOS364" s="120"/>
      <c r="IOT364" s="120"/>
      <c r="IOU364" s="120"/>
      <c r="IOV364" s="120"/>
      <c r="IOW364" s="120"/>
      <c r="IOX364" s="120"/>
      <c r="IOY364" s="120"/>
      <c r="IOZ364" s="120"/>
      <c r="IPA364" s="120"/>
      <c r="IPB364" s="120"/>
      <c r="IPC364" s="120"/>
      <c r="IPD364" s="120"/>
      <c r="IPE364" s="120"/>
      <c r="IPF364" s="120"/>
      <c r="IPG364" s="120"/>
      <c r="IPH364" s="120"/>
      <c r="IPI364" s="120"/>
      <c r="IPJ364" s="120"/>
      <c r="IPK364" s="120"/>
      <c r="IPL364" s="120"/>
      <c r="IPM364" s="120"/>
      <c r="IPN364" s="120"/>
      <c r="IPO364" s="120"/>
      <c r="IPP364" s="120"/>
      <c r="IPQ364" s="120"/>
      <c r="IPR364" s="120"/>
      <c r="IPS364" s="120"/>
      <c r="IPT364" s="120"/>
      <c r="IPU364" s="120"/>
      <c r="IPV364" s="120"/>
      <c r="IPW364" s="120"/>
      <c r="IPX364" s="120"/>
      <c r="IPY364" s="120"/>
      <c r="IPZ364" s="120"/>
      <c r="IQA364" s="120"/>
      <c r="IQB364" s="120"/>
      <c r="IQC364" s="120"/>
      <c r="IQD364" s="120"/>
      <c r="IQE364" s="120"/>
      <c r="IQF364" s="120"/>
      <c r="IQG364" s="120"/>
      <c r="IQH364" s="120"/>
      <c r="IQI364" s="120"/>
      <c r="IQJ364" s="120"/>
      <c r="IQK364" s="120"/>
      <c r="IQL364" s="120"/>
      <c r="IQM364" s="120"/>
      <c r="IQN364" s="120"/>
      <c r="IQO364" s="120"/>
      <c r="IQP364" s="120"/>
      <c r="IQQ364" s="120"/>
      <c r="IQR364" s="120"/>
      <c r="IQS364" s="120"/>
      <c r="IQT364" s="120"/>
      <c r="IQU364" s="120"/>
      <c r="IQV364" s="120"/>
      <c r="IQW364" s="120"/>
      <c r="IQX364" s="120"/>
      <c r="IQY364" s="120"/>
      <c r="IQZ364" s="120"/>
      <c r="IRA364" s="120"/>
      <c r="IRB364" s="120"/>
      <c r="IRC364" s="120"/>
      <c r="IRD364" s="120"/>
      <c r="IRE364" s="120"/>
      <c r="IRF364" s="120"/>
      <c r="IRG364" s="120"/>
      <c r="IRH364" s="120"/>
      <c r="IRI364" s="120"/>
      <c r="IRJ364" s="120"/>
      <c r="IRK364" s="120"/>
      <c r="IRL364" s="120"/>
      <c r="IRM364" s="120"/>
      <c r="IRN364" s="120"/>
      <c r="IRO364" s="120"/>
      <c r="IRP364" s="120"/>
      <c r="IRQ364" s="120"/>
      <c r="IRR364" s="120"/>
      <c r="IRS364" s="120"/>
      <c r="IRT364" s="120"/>
      <c r="IRU364" s="120"/>
      <c r="IRV364" s="120"/>
      <c r="IRW364" s="120"/>
      <c r="IRX364" s="120"/>
      <c r="IRY364" s="120"/>
      <c r="IRZ364" s="120"/>
      <c r="ISA364" s="120"/>
      <c r="ISB364" s="120"/>
      <c r="ISC364" s="120"/>
      <c r="ISD364" s="120"/>
      <c r="ISE364" s="120"/>
      <c r="ISF364" s="120"/>
      <c r="ISG364" s="120"/>
      <c r="ISH364" s="120"/>
      <c r="ISI364" s="120"/>
      <c r="ISJ364" s="120"/>
      <c r="ISK364" s="120"/>
      <c r="ISL364" s="120"/>
      <c r="ISM364" s="120"/>
      <c r="ISN364" s="120"/>
      <c r="ISO364" s="120"/>
      <c r="ISP364" s="120"/>
      <c r="ISQ364" s="120"/>
      <c r="ISR364" s="120"/>
      <c r="ISS364" s="120"/>
      <c r="IST364" s="120"/>
      <c r="ISU364" s="120"/>
      <c r="ISV364" s="120"/>
      <c r="ISW364" s="120"/>
      <c r="ISX364" s="120"/>
      <c r="ISY364" s="120"/>
      <c r="ISZ364" s="120"/>
      <c r="ITA364" s="120"/>
      <c r="ITB364" s="120"/>
      <c r="ITC364" s="120"/>
      <c r="ITD364" s="120"/>
      <c r="ITE364" s="120"/>
      <c r="ITF364" s="120"/>
      <c r="ITG364" s="120"/>
      <c r="ITH364" s="120"/>
      <c r="ITI364" s="120"/>
      <c r="ITJ364" s="120"/>
      <c r="ITK364" s="120"/>
      <c r="ITL364" s="120"/>
      <c r="ITM364" s="120"/>
      <c r="ITN364" s="120"/>
      <c r="ITO364" s="120"/>
      <c r="ITP364" s="120"/>
      <c r="ITQ364" s="120"/>
      <c r="ITR364" s="120"/>
      <c r="ITS364" s="120"/>
      <c r="ITT364" s="120"/>
      <c r="ITU364" s="120"/>
      <c r="ITV364" s="120"/>
      <c r="ITW364" s="120"/>
      <c r="ITX364" s="120"/>
      <c r="ITY364" s="120"/>
      <c r="ITZ364" s="120"/>
      <c r="IUA364" s="120"/>
      <c r="IUB364" s="120"/>
      <c r="IUC364" s="120"/>
      <c r="IUD364" s="120"/>
      <c r="IUE364" s="120"/>
      <c r="IUF364" s="120"/>
      <c r="IUG364" s="120"/>
      <c r="IUH364" s="120"/>
      <c r="IUI364" s="120"/>
      <c r="IUJ364" s="120"/>
      <c r="IUK364" s="120"/>
      <c r="IUL364" s="120"/>
      <c r="IUM364" s="120"/>
      <c r="IUN364" s="120"/>
      <c r="IUO364" s="120"/>
      <c r="IUP364" s="120"/>
      <c r="IUQ364" s="120"/>
      <c r="IUR364" s="120"/>
      <c r="IUS364" s="120"/>
      <c r="IUT364" s="120"/>
      <c r="IUU364" s="120"/>
      <c r="IUV364" s="120"/>
      <c r="IUW364" s="120"/>
      <c r="IUX364" s="120"/>
      <c r="IUY364" s="120"/>
      <c r="IUZ364" s="120"/>
      <c r="IVA364" s="120"/>
      <c r="IVB364" s="120"/>
      <c r="IVC364" s="120"/>
      <c r="IVD364" s="120"/>
      <c r="IVE364" s="120"/>
      <c r="IVF364" s="120"/>
      <c r="IVG364" s="120"/>
      <c r="IVH364" s="120"/>
      <c r="IVI364" s="120"/>
      <c r="IVJ364" s="120"/>
      <c r="IVK364" s="120"/>
      <c r="IVL364" s="120"/>
      <c r="IVM364" s="120"/>
      <c r="IVN364" s="120"/>
      <c r="IVO364" s="120"/>
      <c r="IVP364" s="120"/>
      <c r="IVQ364" s="120"/>
      <c r="IVR364" s="120"/>
      <c r="IVS364" s="120"/>
      <c r="IVT364" s="120"/>
      <c r="IVU364" s="120"/>
      <c r="IVV364" s="120"/>
      <c r="IVW364" s="120"/>
      <c r="IVX364" s="120"/>
      <c r="IVY364" s="120"/>
      <c r="IVZ364" s="120"/>
      <c r="IWA364" s="120"/>
      <c r="IWB364" s="120"/>
      <c r="IWC364" s="120"/>
      <c r="IWD364" s="120"/>
      <c r="IWE364" s="120"/>
      <c r="IWF364" s="120"/>
      <c r="IWG364" s="120"/>
      <c r="IWH364" s="120"/>
      <c r="IWI364" s="120"/>
      <c r="IWJ364" s="120"/>
      <c r="IWK364" s="120"/>
      <c r="IWL364" s="120"/>
      <c r="IWM364" s="120"/>
      <c r="IWN364" s="120"/>
      <c r="IWO364" s="120"/>
      <c r="IWP364" s="120"/>
      <c r="IWQ364" s="120"/>
      <c r="IWR364" s="120"/>
      <c r="IWS364" s="120"/>
      <c r="IWT364" s="120"/>
      <c r="IWU364" s="120"/>
      <c r="IWV364" s="120"/>
      <c r="IWW364" s="120"/>
      <c r="IWX364" s="120"/>
      <c r="IWY364" s="120"/>
      <c r="IWZ364" s="120"/>
      <c r="IXA364" s="120"/>
      <c r="IXB364" s="120"/>
      <c r="IXC364" s="120"/>
      <c r="IXD364" s="120"/>
      <c r="IXE364" s="120"/>
      <c r="IXF364" s="120"/>
      <c r="IXG364" s="120"/>
      <c r="IXH364" s="120"/>
      <c r="IXI364" s="120"/>
      <c r="IXJ364" s="120"/>
      <c r="IXK364" s="120"/>
      <c r="IXL364" s="120"/>
      <c r="IXM364" s="120"/>
      <c r="IXN364" s="120"/>
      <c r="IXO364" s="120"/>
      <c r="IXP364" s="120"/>
      <c r="IXQ364" s="120"/>
      <c r="IXR364" s="120"/>
      <c r="IXS364" s="120"/>
      <c r="IXT364" s="120"/>
      <c r="IXU364" s="120"/>
      <c r="IXV364" s="120"/>
      <c r="IXW364" s="120"/>
      <c r="IXX364" s="120"/>
      <c r="IXY364" s="120"/>
      <c r="IXZ364" s="120"/>
      <c r="IYA364" s="120"/>
      <c r="IYB364" s="120"/>
      <c r="IYC364" s="120"/>
      <c r="IYD364" s="120"/>
      <c r="IYE364" s="120"/>
      <c r="IYF364" s="120"/>
      <c r="IYG364" s="120"/>
      <c r="IYH364" s="120"/>
      <c r="IYI364" s="120"/>
      <c r="IYJ364" s="120"/>
      <c r="IYK364" s="120"/>
      <c r="IYL364" s="120"/>
      <c r="IYM364" s="120"/>
      <c r="IYN364" s="120"/>
      <c r="IYO364" s="120"/>
      <c r="IYP364" s="120"/>
      <c r="IYQ364" s="120"/>
      <c r="IYR364" s="120"/>
      <c r="IYS364" s="120"/>
      <c r="IYT364" s="120"/>
      <c r="IYU364" s="120"/>
      <c r="IYV364" s="120"/>
      <c r="IYW364" s="120"/>
      <c r="IYX364" s="120"/>
      <c r="IYY364" s="120"/>
      <c r="IYZ364" s="120"/>
      <c r="IZA364" s="120"/>
      <c r="IZB364" s="120"/>
      <c r="IZC364" s="120"/>
      <c r="IZD364" s="120"/>
      <c r="IZE364" s="120"/>
      <c r="IZF364" s="120"/>
      <c r="IZG364" s="120"/>
      <c r="IZH364" s="120"/>
      <c r="IZI364" s="120"/>
      <c r="IZJ364" s="120"/>
      <c r="IZK364" s="120"/>
      <c r="IZL364" s="120"/>
      <c r="IZM364" s="120"/>
      <c r="IZN364" s="120"/>
      <c r="IZO364" s="120"/>
      <c r="IZP364" s="120"/>
      <c r="IZQ364" s="120"/>
      <c r="IZR364" s="120"/>
      <c r="IZS364" s="120"/>
      <c r="IZT364" s="120"/>
      <c r="IZU364" s="120"/>
      <c r="IZV364" s="120"/>
      <c r="IZW364" s="120"/>
      <c r="IZX364" s="120"/>
      <c r="IZY364" s="120"/>
      <c r="IZZ364" s="120"/>
      <c r="JAA364" s="120"/>
      <c r="JAB364" s="120"/>
      <c r="JAC364" s="120"/>
      <c r="JAD364" s="120"/>
      <c r="JAE364" s="120"/>
      <c r="JAF364" s="120"/>
      <c r="JAG364" s="120"/>
      <c r="JAH364" s="120"/>
      <c r="JAI364" s="120"/>
      <c r="JAJ364" s="120"/>
      <c r="JAK364" s="120"/>
      <c r="JAL364" s="120"/>
      <c r="JAM364" s="120"/>
      <c r="JAN364" s="120"/>
      <c r="JAO364" s="120"/>
      <c r="JAP364" s="120"/>
      <c r="JAQ364" s="120"/>
      <c r="JAR364" s="120"/>
      <c r="JAS364" s="120"/>
      <c r="JAT364" s="120"/>
      <c r="JAU364" s="120"/>
      <c r="JAV364" s="120"/>
      <c r="JAW364" s="120"/>
      <c r="JAX364" s="120"/>
      <c r="JAY364" s="120"/>
      <c r="JAZ364" s="120"/>
      <c r="JBA364" s="120"/>
      <c r="JBB364" s="120"/>
      <c r="JBC364" s="120"/>
      <c r="JBD364" s="120"/>
      <c r="JBE364" s="120"/>
      <c r="JBF364" s="120"/>
      <c r="JBG364" s="120"/>
      <c r="JBH364" s="120"/>
      <c r="JBI364" s="120"/>
      <c r="JBJ364" s="120"/>
      <c r="JBK364" s="120"/>
      <c r="JBL364" s="120"/>
      <c r="JBM364" s="120"/>
      <c r="JBN364" s="120"/>
      <c r="JBO364" s="120"/>
      <c r="JBP364" s="120"/>
      <c r="JBQ364" s="120"/>
      <c r="JBR364" s="120"/>
      <c r="JBS364" s="120"/>
      <c r="JBT364" s="120"/>
      <c r="JBU364" s="120"/>
      <c r="JBV364" s="120"/>
      <c r="JBW364" s="120"/>
      <c r="JBX364" s="120"/>
      <c r="JBY364" s="120"/>
      <c r="JBZ364" s="120"/>
      <c r="JCA364" s="120"/>
      <c r="JCB364" s="120"/>
      <c r="JCC364" s="120"/>
      <c r="JCD364" s="120"/>
      <c r="JCE364" s="120"/>
      <c r="JCF364" s="120"/>
      <c r="JCG364" s="120"/>
      <c r="JCH364" s="120"/>
      <c r="JCI364" s="120"/>
      <c r="JCJ364" s="120"/>
      <c r="JCK364" s="120"/>
      <c r="JCL364" s="120"/>
      <c r="JCM364" s="120"/>
      <c r="JCN364" s="120"/>
      <c r="JCO364" s="120"/>
      <c r="JCP364" s="120"/>
      <c r="JCQ364" s="120"/>
      <c r="JCR364" s="120"/>
      <c r="JCS364" s="120"/>
      <c r="JCT364" s="120"/>
      <c r="JCU364" s="120"/>
      <c r="JCV364" s="120"/>
      <c r="JCW364" s="120"/>
      <c r="JCX364" s="120"/>
      <c r="JCY364" s="120"/>
      <c r="JCZ364" s="120"/>
      <c r="JDA364" s="120"/>
      <c r="JDB364" s="120"/>
      <c r="JDC364" s="120"/>
      <c r="JDD364" s="120"/>
      <c r="JDE364" s="120"/>
      <c r="JDF364" s="120"/>
      <c r="JDG364" s="120"/>
      <c r="JDH364" s="120"/>
      <c r="JDI364" s="120"/>
      <c r="JDJ364" s="120"/>
      <c r="JDK364" s="120"/>
      <c r="JDL364" s="120"/>
      <c r="JDM364" s="120"/>
      <c r="JDN364" s="120"/>
      <c r="JDO364" s="120"/>
      <c r="JDP364" s="120"/>
      <c r="JDQ364" s="120"/>
      <c r="JDR364" s="120"/>
      <c r="JDS364" s="120"/>
      <c r="JDT364" s="120"/>
      <c r="JDU364" s="120"/>
      <c r="JDV364" s="120"/>
      <c r="JDW364" s="120"/>
      <c r="JDX364" s="120"/>
      <c r="JDY364" s="120"/>
      <c r="JDZ364" s="120"/>
      <c r="JEA364" s="120"/>
      <c r="JEB364" s="120"/>
      <c r="JEC364" s="120"/>
      <c r="JED364" s="120"/>
      <c r="JEE364" s="120"/>
      <c r="JEF364" s="120"/>
      <c r="JEG364" s="120"/>
      <c r="JEH364" s="120"/>
      <c r="JEI364" s="120"/>
      <c r="JEJ364" s="120"/>
      <c r="JEK364" s="120"/>
      <c r="JEL364" s="120"/>
      <c r="JEM364" s="120"/>
      <c r="JEN364" s="120"/>
      <c r="JEO364" s="120"/>
      <c r="JEP364" s="120"/>
      <c r="JEQ364" s="120"/>
      <c r="JER364" s="120"/>
      <c r="JES364" s="120"/>
      <c r="JET364" s="120"/>
      <c r="JEU364" s="120"/>
      <c r="JEV364" s="120"/>
      <c r="JEW364" s="120"/>
      <c r="JEX364" s="120"/>
      <c r="JEY364" s="120"/>
      <c r="JEZ364" s="120"/>
      <c r="JFA364" s="120"/>
      <c r="JFB364" s="120"/>
      <c r="JFC364" s="120"/>
      <c r="JFD364" s="120"/>
      <c r="JFE364" s="120"/>
      <c r="JFF364" s="120"/>
      <c r="JFG364" s="120"/>
      <c r="JFH364" s="120"/>
      <c r="JFI364" s="120"/>
      <c r="JFJ364" s="120"/>
      <c r="JFK364" s="120"/>
      <c r="JFL364" s="120"/>
      <c r="JFM364" s="120"/>
      <c r="JFN364" s="120"/>
      <c r="JFO364" s="120"/>
      <c r="JFP364" s="120"/>
      <c r="JFQ364" s="120"/>
      <c r="JFR364" s="120"/>
      <c r="JFS364" s="120"/>
      <c r="JFT364" s="120"/>
      <c r="JFU364" s="120"/>
      <c r="JFV364" s="120"/>
      <c r="JFW364" s="120"/>
      <c r="JFX364" s="120"/>
      <c r="JFY364" s="120"/>
      <c r="JFZ364" s="120"/>
      <c r="JGA364" s="120"/>
      <c r="JGB364" s="120"/>
      <c r="JGC364" s="120"/>
      <c r="JGD364" s="120"/>
      <c r="JGE364" s="120"/>
      <c r="JGF364" s="120"/>
      <c r="JGG364" s="120"/>
      <c r="JGH364" s="120"/>
      <c r="JGI364" s="120"/>
      <c r="JGJ364" s="120"/>
      <c r="JGK364" s="120"/>
      <c r="JGL364" s="120"/>
      <c r="JGM364" s="120"/>
      <c r="JGN364" s="120"/>
      <c r="JGO364" s="120"/>
      <c r="JGP364" s="120"/>
      <c r="JGQ364" s="120"/>
      <c r="JGR364" s="120"/>
      <c r="JGS364" s="120"/>
      <c r="JGT364" s="120"/>
      <c r="JGU364" s="120"/>
      <c r="JGV364" s="120"/>
      <c r="JGW364" s="120"/>
      <c r="JGX364" s="120"/>
      <c r="JGY364" s="120"/>
      <c r="JGZ364" s="120"/>
      <c r="JHA364" s="120"/>
      <c r="JHB364" s="120"/>
      <c r="JHC364" s="120"/>
      <c r="JHD364" s="120"/>
      <c r="JHE364" s="120"/>
      <c r="JHF364" s="120"/>
      <c r="JHG364" s="120"/>
      <c r="JHH364" s="120"/>
      <c r="JHI364" s="120"/>
      <c r="JHJ364" s="120"/>
      <c r="JHK364" s="120"/>
      <c r="JHL364" s="120"/>
      <c r="JHM364" s="120"/>
      <c r="JHN364" s="120"/>
      <c r="JHO364" s="120"/>
      <c r="JHP364" s="120"/>
      <c r="JHQ364" s="120"/>
      <c r="JHR364" s="120"/>
      <c r="JHS364" s="120"/>
      <c r="JHT364" s="120"/>
      <c r="JHU364" s="120"/>
      <c r="JHV364" s="120"/>
      <c r="JHW364" s="120"/>
      <c r="JHX364" s="120"/>
      <c r="JHY364" s="120"/>
      <c r="JHZ364" s="120"/>
      <c r="JIA364" s="120"/>
      <c r="JIB364" s="120"/>
      <c r="JIC364" s="120"/>
      <c r="JID364" s="120"/>
      <c r="JIE364" s="120"/>
      <c r="JIF364" s="120"/>
      <c r="JIG364" s="120"/>
      <c r="JIH364" s="120"/>
      <c r="JII364" s="120"/>
      <c r="JIJ364" s="120"/>
      <c r="JIK364" s="120"/>
      <c r="JIL364" s="120"/>
      <c r="JIM364" s="120"/>
      <c r="JIN364" s="120"/>
      <c r="JIO364" s="120"/>
      <c r="JIP364" s="120"/>
      <c r="JIQ364" s="120"/>
      <c r="JIR364" s="120"/>
      <c r="JIS364" s="120"/>
      <c r="JIT364" s="120"/>
      <c r="JIU364" s="120"/>
      <c r="JIV364" s="120"/>
      <c r="JIW364" s="120"/>
      <c r="JIX364" s="120"/>
      <c r="JIY364" s="120"/>
      <c r="JIZ364" s="120"/>
      <c r="JJA364" s="120"/>
      <c r="JJB364" s="120"/>
      <c r="JJC364" s="120"/>
      <c r="JJD364" s="120"/>
      <c r="JJE364" s="120"/>
      <c r="JJF364" s="120"/>
      <c r="JJG364" s="120"/>
      <c r="JJH364" s="120"/>
      <c r="JJI364" s="120"/>
      <c r="JJJ364" s="120"/>
      <c r="JJK364" s="120"/>
      <c r="JJL364" s="120"/>
      <c r="JJM364" s="120"/>
      <c r="JJN364" s="120"/>
      <c r="JJO364" s="120"/>
      <c r="JJP364" s="120"/>
      <c r="JJQ364" s="120"/>
      <c r="JJR364" s="120"/>
      <c r="JJS364" s="120"/>
      <c r="JJT364" s="120"/>
      <c r="JJU364" s="120"/>
      <c r="JJV364" s="120"/>
      <c r="JJW364" s="120"/>
      <c r="JJX364" s="120"/>
      <c r="JJY364" s="120"/>
      <c r="JJZ364" s="120"/>
      <c r="JKA364" s="120"/>
      <c r="JKB364" s="120"/>
      <c r="JKC364" s="120"/>
      <c r="JKD364" s="120"/>
      <c r="JKE364" s="120"/>
      <c r="JKF364" s="120"/>
      <c r="JKG364" s="120"/>
      <c r="JKH364" s="120"/>
      <c r="JKI364" s="120"/>
      <c r="JKJ364" s="120"/>
      <c r="JKK364" s="120"/>
      <c r="JKL364" s="120"/>
      <c r="JKM364" s="120"/>
      <c r="JKN364" s="120"/>
      <c r="JKO364" s="120"/>
      <c r="JKP364" s="120"/>
      <c r="JKQ364" s="120"/>
      <c r="JKR364" s="120"/>
      <c r="JKS364" s="120"/>
      <c r="JKT364" s="120"/>
      <c r="JKU364" s="120"/>
      <c r="JKV364" s="120"/>
      <c r="JKW364" s="120"/>
      <c r="JKX364" s="120"/>
      <c r="JKY364" s="120"/>
      <c r="JKZ364" s="120"/>
      <c r="JLA364" s="120"/>
      <c r="JLB364" s="120"/>
      <c r="JLC364" s="120"/>
      <c r="JLD364" s="120"/>
      <c r="JLE364" s="120"/>
      <c r="JLF364" s="120"/>
      <c r="JLG364" s="120"/>
      <c r="JLH364" s="120"/>
      <c r="JLI364" s="120"/>
      <c r="JLJ364" s="120"/>
      <c r="JLK364" s="120"/>
      <c r="JLL364" s="120"/>
      <c r="JLM364" s="120"/>
      <c r="JLN364" s="120"/>
      <c r="JLO364" s="120"/>
      <c r="JLP364" s="120"/>
      <c r="JLQ364" s="120"/>
      <c r="JLR364" s="120"/>
      <c r="JLS364" s="120"/>
      <c r="JLT364" s="120"/>
      <c r="JLU364" s="120"/>
      <c r="JLV364" s="120"/>
      <c r="JLW364" s="120"/>
      <c r="JLX364" s="120"/>
      <c r="JLY364" s="120"/>
      <c r="JLZ364" s="120"/>
      <c r="JMA364" s="120"/>
      <c r="JMB364" s="120"/>
      <c r="JMC364" s="120"/>
      <c r="JMD364" s="120"/>
      <c r="JME364" s="120"/>
      <c r="JMF364" s="120"/>
      <c r="JMG364" s="120"/>
      <c r="JMH364" s="120"/>
      <c r="JMI364" s="120"/>
      <c r="JMJ364" s="120"/>
      <c r="JMK364" s="120"/>
      <c r="JML364" s="120"/>
      <c r="JMM364" s="120"/>
      <c r="JMN364" s="120"/>
      <c r="JMO364" s="120"/>
      <c r="JMP364" s="120"/>
      <c r="JMQ364" s="120"/>
      <c r="JMR364" s="120"/>
      <c r="JMS364" s="120"/>
      <c r="JMT364" s="120"/>
      <c r="JMU364" s="120"/>
      <c r="JMV364" s="120"/>
      <c r="JMW364" s="120"/>
      <c r="JMX364" s="120"/>
      <c r="JMY364" s="120"/>
      <c r="JMZ364" s="120"/>
      <c r="JNA364" s="120"/>
      <c r="JNB364" s="120"/>
      <c r="JNC364" s="120"/>
      <c r="JND364" s="120"/>
      <c r="JNE364" s="120"/>
      <c r="JNF364" s="120"/>
      <c r="JNG364" s="120"/>
      <c r="JNH364" s="120"/>
      <c r="JNI364" s="120"/>
      <c r="JNJ364" s="120"/>
      <c r="JNK364" s="120"/>
      <c r="JNL364" s="120"/>
      <c r="JNM364" s="120"/>
      <c r="JNN364" s="120"/>
      <c r="JNO364" s="120"/>
      <c r="JNP364" s="120"/>
      <c r="JNQ364" s="120"/>
      <c r="JNR364" s="120"/>
      <c r="JNS364" s="120"/>
      <c r="JNT364" s="120"/>
      <c r="JNU364" s="120"/>
      <c r="JNV364" s="120"/>
      <c r="JNW364" s="120"/>
      <c r="JNX364" s="120"/>
      <c r="JNY364" s="120"/>
      <c r="JNZ364" s="120"/>
      <c r="JOA364" s="120"/>
      <c r="JOB364" s="120"/>
      <c r="JOC364" s="120"/>
      <c r="JOD364" s="120"/>
      <c r="JOE364" s="120"/>
      <c r="JOF364" s="120"/>
      <c r="JOG364" s="120"/>
      <c r="JOH364" s="120"/>
      <c r="JOI364" s="120"/>
      <c r="JOJ364" s="120"/>
      <c r="JOK364" s="120"/>
      <c r="JOL364" s="120"/>
      <c r="JOM364" s="120"/>
      <c r="JON364" s="120"/>
      <c r="JOO364" s="120"/>
      <c r="JOP364" s="120"/>
      <c r="JOQ364" s="120"/>
      <c r="JOR364" s="120"/>
      <c r="JOS364" s="120"/>
      <c r="JOT364" s="120"/>
      <c r="JOU364" s="120"/>
      <c r="JOV364" s="120"/>
      <c r="JOW364" s="120"/>
      <c r="JOX364" s="120"/>
      <c r="JOY364" s="120"/>
      <c r="JOZ364" s="120"/>
      <c r="JPA364" s="120"/>
      <c r="JPB364" s="120"/>
      <c r="JPC364" s="120"/>
      <c r="JPD364" s="120"/>
      <c r="JPE364" s="120"/>
      <c r="JPF364" s="120"/>
      <c r="JPG364" s="120"/>
      <c r="JPH364" s="120"/>
      <c r="JPI364" s="120"/>
      <c r="JPJ364" s="120"/>
      <c r="JPK364" s="120"/>
      <c r="JPL364" s="120"/>
      <c r="JPM364" s="120"/>
      <c r="JPN364" s="120"/>
      <c r="JPO364" s="120"/>
      <c r="JPP364" s="120"/>
      <c r="JPQ364" s="120"/>
      <c r="JPR364" s="120"/>
      <c r="JPS364" s="120"/>
      <c r="JPT364" s="120"/>
      <c r="JPU364" s="120"/>
      <c r="JPV364" s="120"/>
      <c r="JPW364" s="120"/>
      <c r="JPX364" s="120"/>
      <c r="JPY364" s="120"/>
      <c r="JPZ364" s="120"/>
      <c r="JQA364" s="120"/>
      <c r="JQB364" s="120"/>
      <c r="JQC364" s="120"/>
      <c r="JQD364" s="120"/>
      <c r="JQE364" s="120"/>
      <c r="JQF364" s="120"/>
      <c r="JQG364" s="120"/>
      <c r="JQH364" s="120"/>
      <c r="JQI364" s="120"/>
      <c r="JQJ364" s="120"/>
      <c r="JQK364" s="120"/>
      <c r="JQL364" s="120"/>
      <c r="JQM364" s="120"/>
      <c r="JQN364" s="120"/>
      <c r="JQO364" s="120"/>
      <c r="JQP364" s="120"/>
      <c r="JQQ364" s="120"/>
      <c r="JQR364" s="120"/>
      <c r="JQS364" s="120"/>
      <c r="JQT364" s="120"/>
      <c r="JQU364" s="120"/>
      <c r="JQV364" s="120"/>
      <c r="JQW364" s="120"/>
      <c r="JQX364" s="120"/>
      <c r="JQY364" s="120"/>
      <c r="JQZ364" s="120"/>
      <c r="JRA364" s="120"/>
      <c r="JRB364" s="120"/>
      <c r="JRC364" s="120"/>
      <c r="JRD364" s="120"/>
      <c r="JRE364" s="120"/>
      <c r="JRF364" s="120"/>
      <c r="JRG364" s="120"/>
      <c r="JRH364" s="120"/>
      <c r="JRI364" s="120"/>
      <c r="JRJ364" s="120"/>
      <c r="JRK364" s="120"/>
      <c r="JRL364" s="120"/>
      <c r="JRM364" s="120"/>
      <c r="JRN364" s="120"/>
      <c r="JRO364" s="120"/>
      <c r="JRP364" s="120"/>
      <c r="JRQ364" s="120"/>
      <c r="JRR364" s="120"/>
      <c r="JRS364" s="120"/>
      <c r="JRT364" s="120"/>
      <c r="JRU364" s="120"/>
      <c r="JRV364" s="120"/>
      <c r="JRW364" s="120"/>
      <c r="JRX364" s="120"/>
      <c r="JRY364" s="120"/>
      <c r="JRZ364" s="120"/>
      <c r="JSA364" s="120"/>
      <c r="JSB364" s="120"/>
      <c r="JSC364" s="120"/>
      <c r="JSD364" s="120"/>
      <c r="JSE364" s="120"/>
      <c r="JSF364" s="120"/>
      <c r="JSG364" s="120"/>
      <c r="JSH364" s="120"/>
      <c r="JSI364" s="120"/>
      <c r="JSJ364" s="120"/>
      <c r="JSK364" s="120"/>
      <c r="JSL364" s="120"/>
      <c r="JSM364" s="120"/>
      <c r="JSN364" s="120"/>
      <c r="JSO364" s="120"/>
      <c r="JSP364" s="120"/>
      <c r="JSQ364" s="120"/>
      <c r="JSR364" s="120"/>
      <c r="JSS364" s="120"/>
      <c r="JST364" s="120"/>
      <c r="JSU364" s="120"/>
      <c r="JSV364" s="120"/>
      <c r="JSW364" s="120"/>
      <c r="JSX364" s="120"/>
      <c r="JSY364" s="120"/>
      <c r="JSZ364" s="120"/>
      <c r="JTA364" s="120"/>
      <c r="JTB364" s="120"/>
      <c r="JTC364" s="120"/>
      <c r="JTD364" s="120"/>
      <c r="JTE364" s="120"/>
      <c r="JTF364" s="120"/>
      <c r="JTG364" s="120"/>
      <c r="JTH364" s="120"/>
      <c r="JTI364" s="120"/>
      <c r="JTJ364" s="120"/>
      <c r="JTK364" s="120"/>
      <c r="JTL364" s="120"/>
      <c r="JTM364" s="120"/>
      <c r="JTN364" s="120"/>
      <c r="JTO364" s="120"/>
      <c r="JTP364" s="120"/>
      <c r="JTQ364" s="120"/>
      <c r="JTR364" s="120"/>
      <c r="JTS364" s="120"/>
      <c r="JTT364" s="120"/>
      <c r="JTU364" s="120"/>
      <c r="JTV364" s="120"/>
      <c r="JTW364" s="120"/>
      <c r="JTX364" s="120"/>
      <c r="JTY364" s="120"/>
      <c r="JTZ364" s="120"/>
      <c r="JUA364" s="120"/>
      <c r="JUB364" s="120"/>
      <c r="JUC364" s="120"/>
      <c r="JUD364" s="120"/>
      <c r="JUE364" s="120"/>
      <c r="JUF364" s="120"/>
      <c r="JUG364" s="120"/>
      <c r="JUH364" s="120"/>
      <c r="JUI364" s="120"/>
      <c r="JUJ364" s="120"/>
      <c r="JUK364" s="120"/>
      <c r="JUL364" s="120"/>
      <c r="JUM364" s="120"/>
      <c r="JUN364" s="120"/>
      <c r="JUO364" s="120"/>
      <c r="JUP364" s="120"/>
      <c r="JUQ364" s="120"/>
      <c r="JUR364" s="120"/>
      <c r="JUS364" s="120"/>
      <c r="JUT364" s="120"/>
      <c r="JUU364" s="120"/>
      <c r="JUV364" s="120"/>
      <c r="JUW364" s="120"/>
      <c r="JUX364" s="120"/>
      <c r="JUY364" s="120"/>
      <c r="JUZ364" s="120"/>
      <c r="JVA364" s="120"/>
      <c r="JVB364" s="120"/>
      <c r="JVC364" s="120"/>
      <c r="JVD364" s="120"/>
      <c r="JVE364" s="120"/>
      <c r="JVF364" s="120"/>
      <c r="JVG364" s="120"/>
      <c r="JVH364" s="120"/>
      <c r="JVI364" s="120"/>
      <c r="JVJ364" s="120"/>
      <c r="JVK364" s="120"/>
      <c r="JVL364" s="120"/>
      <c r="JVM364" s="120"/>
      <c r="JVN364" s="120"/>
      <c r="JVO364" s="120"/>
      <c r="JVP364" s="120"/>
      <c r="JVQ364" s="120"/>
      <c r="JVR364" s="120"/>
      <c r="JVS364" s="120"/>
      <c r="JVT364" s="120"/>
      <c r="JVU364" s="120"/>
      <c r="JVV364" s="120"/>
      <c r="JVW364" s="120"/>
      <c r="JVX364" s="120"/>
      <c r="JVY364" s="120"/>
      <c r="JVZ364" s="120"/>
      <c r="JWA364" s="120"/>
      <c r="JWB364" s="120"/>
      <c r="JWC364" s="120"/>
      <c r="JWD364" s="120"/>
      <c r="JWE364" s="120"/>
      <c r="JWF364" s="120"/>
      <c r="JWG364" s="120"/>
      <c r="JWH364" s="120"/>
      <c r="JWI364" s="120"/>
      <c r="JWJ364" s="120"/>
      <c r="JWK364" s="120"/>
      <c r="JWL364" s="120"/>
      <c r="JWM364" s="120"/>
      <c r="JWN364" s="120"/>
      <c r="JWO364" s="120"/>
      <c r="JWP364" s="120"/>
      <c r="JWQ364" s="120"/>
      <c r="JWR364" s="120"/>
      <c r="JWS364" s="120"/>
      <c r="JWT364" s="120"/>
      <c r="JWU364" s="120"/>
      <c r="JWV364" s="120"/>
      <c r="JWW364" s="120"/>
      <c r="JWX364" s="120"/>
      <c r="JWY364" s="120"/>
      <c r="JWZ364" s="120"/>
      <c r="JXA364" s="120"/>
      <c r="JXB364" s="120"/>
      <c r="JXC364" s="120"/>
      <c r="JXD364" s="120"/>
      <c r="JXE364" s="120"/>
      <c r="JXF364" s="120"/>
      <c r="JXG364" s="120"/>
      <c r="JXH364" s="120"/>
      <c r="JXI364" s="120"/>
      <c r="JXJ364" s="120"/>
      <c r="JXK364" s="120"/>
      <c r="JXL364" s="120"/>
      <c r="JXM364" s="120"/>
      <c r="JXN364" s="120"/>
      <c r="JXO364" s="120"/>
      <c r="JXP364" s="120"/>
      <c r="JXQ364" s="120"/>
      <c r="JXR364" s="120"/>
      <c r="JXS364" s="120"/>
      <c r="JXT364" s="120"/>
      <c r="JXU364" s="120"/>
      <c r="JXV364" s="120"/>
      <c r="JXW364" s="120"/>
      <c r="JXX364" s="120"/>
      <c r="JXY364" s="120"/>
      <c r="JXZ364" s="120"/>
      <c r="JYA364" s="120"/>
      <c r="JYB364" s="120"/>
      <c r="JYC364" s="120"/>
      <c r="JYD364" s="120"/>
      <c r="JYE364" s="120"/>
      <c r="JYF364" s="120"/>
      <c r="JYG364" s="120"/>
      <c r="JYH364" s="120"/>
      <c r="JYI364" s="120"/>
      <c r="JYJ364" s="120"/>
      <c r="JYK364" s="120"/>
      <c r="JYL364" s="120"/>
      <c r="JYM364" s="120"/>
      <c r="JYN364" s="120"/>
      <c r="JYO364" s="120"/>
      <c r="JYP364" s="120"/>
      <c r="JYQ364" s="120"/>
      <c r="JYR364" s="120"/>
      <c r="JYS364" s="120"/>
      <c r="JYT364" s="120"/>
      <c r="JYU364" s="120"/>
      <c r="JYV364" s="120"/>
      <c r="JYW364" s="120"/>
      <c r="JYX364" s="120"/>
      <c r="JYY364" s="120"/>
      <c r="JYZ364" s="120"/>
      <c r="JZA364" s="120"/>
      <c r="JZB364" s="120"/>
      <c r="JZC364" s="120"/>
      <c r="JZD364" s="120"/>
      <c r="JZE364" s="120"/>
      <c r="JZF364" s="120"/>
      <c r="JZG364" s="120"/>
      <c r="JZH364" s="120"/>
      <c r="JZI364" s="120"/>
      <c r="JZJ364" s="120"/>
      <c r="JZK364" s="120"/>
      <c r="JZL364" s="120"/>
      <c r="JZM364" s="120"/>
      <c r="JZN364" s="120"/>
      <c r="JZO364" s="120"/>
      <c r="JZP364" s="120"/>
      <c r="JZQ364" s="120"/>
      <c r="JZR364" s="120"/>
      <c r="JZS364" s="120"/>
      <c r="JZT364" s="120"/>
      <c r="JZU364" s="120"/>
      <c r="JZV364" s="120"/>
      <c r="JZW364" s="120"/>
      <c r="JZX364" s="120"/>
      <c r="JZY364" s="120"/>
      <c r="JZZ364" s="120"/>
      <c r="KAA364" s="120"/>
      <c r="KAB364" s="120"/>
      <c r="KAC364" s="120"/>
      <c r="KAD364" s="120"/>
      <c r="KAE364" s="120"/>
      <c r="KAF364" s="120"/>
      <c r="KAG364" s="120"/>
      <c r="KAH364" s="120"/>
      <c r="KAI364" s="120"/>
      <c r="KAJ364" s="120"/>
      <c r="KAK364" s="120"/>
      <c r="KAL364" s="120"/>
      <c r="KAM364" s="120"/>
      <c r="KAN364" s="120"/>
      <c r="KAO364" s="120"/>
      <c r="KAP364" s="120"/>
      <c r="KAQ364" s="120"/>
      <c r="KAR364" s="120"/>
      <c r="KAS364" s="120"/>
      <c r="KAT364" s="120"/>
      <c r="KAU364" s="120"/>
      <c r="KAV364" s="120"/>
      <c r="KAW364" s="120"/>
      <c r="KAX364" s="120"/>
      <c r="KAY364" s="120"/>
      <c r="KAZ364" s="120"/>
      <c r="KBA364" s="120"/>
      <c r="KBB364" s="120"/>
      <c r="KBC364" s="120"/>
      <c r="KBD364" s="120"/>
      <c r="KBE364" s="120"/>
      <c r="KBF364" s="120"/>
      <c r="KBG364" s="120"/>
      <c r="KBH364" s="120"/>
      <c r="KBI364" s="120"/>
      <c r="KBJ364" s="120"/>
      <c r="KBK364" s="120"/>
      <c r="KBL364" s="120"/>
      <c r="KBM364" s="120"/>
      <c r="KBN364" s="120"/>
      <c r="KBO364" s="120"/>
      <c r="KBP364" s="120"/>
      <c r="KBQ364" s="120"/>
      <c r="KBR364" s="120"/>
      <c r="KBS364" s="120"/>
      <c r="KBT364" s="120"/>
      <c r="KBU364" s="120"/>
      <c r="KBV364" s="120"/>
      <c r="KBW364" s="120"/>
      <c r="KBX364" s="120"/>
      <c r="KBY364" s="120"/>
      <c r="KBZ364" s="120"/>
      <c r="KCA364" s="120"/>
      <c r="KCB364" s="120"/>
      <c r="KCC364" s="120"/>
      <c r="KCD364" s="120"/>
      <c r="KCE364" s="120"/>
      <c r="KCF364" s="120"/>
      <c r="KCG364" s="120"/>
      <c r="KCH364" s="120"/>
      <c r="KCI364" s="120"/>
      <c r="KCJ364" s="120"/>
      <c r="KCK364" s="120"/>
      <c r="KCL364" s="120"/>
      <c r="KCM364" s="120"/>
      <c r="KCN364" s="120"/>
      <c r="KCO364" s="120"/>
      <c r="KCP364" s="120"/>
      <c r="KCQ364" s="120"/>
      <c r="KCR364" s="120"/>
      <c r="KCS364" s="120"/>
      <c r="KCT364" s="120"/>
      <c r="KCU364" s="120"/>
      <c r="KCV364" s="120"/>
      <c r="KCW364" s="120"/>
      <c r="KCX364" s="120"/>
      <c r="KCY364" s="120"/>
      <c r="KCZ364" s="120"/>
      <c r="KDA364" s="120"/>
      <c r="KDB364" s="120"/>
      <c r="KDC364" s="120"/>
      <c r="KDD364" s="120"/>
      <c r="KDE364" s="120"/>
      <c r="KDF364" s="120"/>
      <c r="KDG364" s="120"/>
      <c r="KDH364" s="120"/>
      <c r="KDI364" s="120"/>
      <c r="KDJ364" s="120"/>
      <c r="KDK364" s="120"/>
      <c r="KDL364" s="120"/>
      <c r="KDM364" s="120"/>
      <c r="KDN364" s="120"/>
      <c r="KDO364" s="120"/>
      <c r="KDP364" s="120"/>
      <c r="KDQ364" s="120"/>
      <c r="KDR364" s="120"/>
      <c r="KDS364" s="120"/>
      <c r="KDT364" s="120"/>
      <c r="KDU364" s="120"/>
      <c r="KDV364" s="120"/>
      <c r="KDW364" s="120"/>
      <c r="KDX364" s="120"/>
      <c r="KDY364" s="120"/>
      <c r="KDZ364" s="120"/>
      <c r="KEA364" s="120"/>
      <c r="KEB364" s="120"/>
      <c r="KEC364" s="120"/>
      <c r="KED364" s="120"/>
      <c r="KEE364" s="120"/>
      <c r="KEF364" s="120"/>
      <c r="KEG364" s="120"/>
      <c r="KEH364" s="120"/>
      <c r="KEI364" s="120"/>
      <c r="KEJ364" s="120"/>
      <c r="KEK364" s="120"/>
      <c r="KEL364" s="120"/>
      <c r="KEM364" s="120"/>
      <c r="KEN364" s="120"/>
      <c r="KEO364" s="120"/>
      <c r="KEP364" s="120"/>
      <c r="KEQ364" s="120"/>
      <c r="KER364" s="120"/>
      <c r="KES364" s="120"/>
      <c r="KET364" s="120"/>
      <c r="KEU364" s="120"/>
      <c r="KEV364" s="120"/>
      <c r="KEW364" s="120"/>
      <c r="KEX364" s="120"/>
      <c r="KEY364" s="120"/>
      <c r="KEZ364" s="120"/>
      <c r="KFA364" s="120"/>
      <c r="KFB364" s="120"/>
      <c r="KFC364" s="120"/>
      <c r="KFD364" s="120"/>
      <c r="KFE364" s="120"/>
      <c r="KFF364" s="120"/>
      <c r="KFG364" s="120"/>
      <c r="KFH364" s="120"/>
      <c r="KFI364" s="120"/>
      <c r="KFJ364" s="120"/>
      <c r="KFK364" s="120"/>
      <c r="KFL364" s="120"/>
      <c r="KFM364" s="120"/>
      <c r="KFN364" s="120"/>
      <c r="KFO364" s="120"/>
      <c r="KFP364" s="120"/>
      <c r="KFQ364" s="120"/>
      <c r="KFR364" s="120"/>
      <c r="KFS364" s="120"/>
      <c r="KFT364" s="120"/>
      <c r="KFU364" s="120"/>
      <c r="KFV364" s="120"/>
      <c r="KFW364" s="120"/>
      <c r="KFX364" s="120"/>
      <c r="KFY364" s="120"/>
      <c r="KFZ364" s="120"/>
      <c r="KGA364" s="120"/>
      <c r="KGB364" s="120"/>
      <c r="KGC364" s="120"/>
      <c r="KGD364" s="120"/>
      <c r="KGE364" s="120"/>
      <c r="KGF364" s="120"/>
      <c r="KGG364" s="120"/>
      <c r="KGH364" s="120"/>
      <c r="KGI364" s="120"/>
      <c r="KGJ364" s="120"/>
      <c r="KGK364" s="120"/>
      <c r="KGL364" s="120"/>
      <c r="KGM364" s="120"/>
      <c r="KGN364" s="120"/>
      <c r="KGO364" s="120"/>
      <c r="KGP364" s="120"/>
      <c r="KGQ364" s="120"/>
      <c r="KGR364" s="120"/>
      <c r="KGS364" s="120"/>
      <c r="KGT364" s="120"/>
      <c r="KGU364" s="120"/>
      <c r="KGV364" s="120"/>
      <c r="KGW364" s="120"/>
      <c r="KGX364" s="120"/>
      <c r="KGY364" s="120"/>
      <c r="KGZ364" s="120"/>
      <c r="KHA364" s="120"/>
      <c r="KHB364" s="120"/>
      <c r="KHC364" s="120"/>
      <c r="KHD364" s="120"/>
      <c r="KHE364" s="120"/>
      <c r="KHF364" s="120"/>
      <c r="KHG364" s="120"/>
      <c r="KHH364" s="120"/>
      <c r="KHI364" s="120"/>
      <c r="KHJ364" s="120"/>
      <c r="KHK364" s="120"/>
      <c r="KHL364" s="120"/>
      <c r="KHM364" s="120"/>
      <c r="KHN364" s="120"/>
      <c r="KHO364" s="120"/>
      <c r="KHP364" s="120"/>
      <c r="KHQ364" s="120"/>
      <c r="KHR364" s="120"/>
      <c r="KHS364" s="120"/>
      <c r="KHT364" s="120"/>
      <c r="KHU364" s="120"/>
      <c r="KHV364" s="120"/>
      <c r="KHW364" s="120"/>
      <c r="KHX364" s="120"/>
      <c r="KHY364" s="120"/>
      <c r="KHZ364" s="120"/>
      <c r="KIA364" s="120"/>
      <c r="KIB364" s="120"/>
      <c r="KIC364" s="120"/>
      <c r="KID364" s="120"/>
      <c r="KIE364" s="120"/>
      <c r="KIF364" s="120"/>
      <c r="KIG364" s="120"/>
      <c r="KIH364" s="120"/>
      <c r="KII364" s="120"/>
      <c r="KIJ364" s="120"/>
      <c r="KIK364" s="120"/>
      <c r="KIL364" s="120"/>
      <c r="KIM364" s="120"/>
      <c r="KIN364" s="120"/>
      <c r="KIO364" s="120"/>
      <c r="KIP364" s="120"/>
      <c r="KIQ364" s="120"/>
      <c r="KIR364" s="120"/>
      <c r="KIS364" s="120"/>
      <c r="KIT364" s="120"/>
      <c r="KIU364" s="120"/>
      <c r="KIV364" s="120"/>
      <c r="KIW364" s="120"/>
      <c r="KIX364" s="120"/>
      <c r="KIY364" s="120"/>
      <c r="KIZ364" s="120"/>
      <c r="KJA364" s="120"/>
      <c r="KJB364" s="120"/>
      <c r="KJC364" s="120"/>
      <c r="KJD364" s="120"/>
      <c r="KJE364" s="120"/>
      <c r="KJF364" s="120"/>
      <c r="KJG364" s="120"/>
      <c r="KJH364" s="120"/>
      <c r="KJI364" s="120"/>
      <c r="KJJ364" s="120"/>
      <c r="KJK364" s="120"/>
      <c r="KJL364" s="120"/>
      <c r="KJM364" s="120"/>
      <c r="KJN364" s="120"/>
      <c r="KJO364" s="120"/>
      <c r="KJP364" s="120"/>
      <c r="KJQ364" s="120"/>
      <c r="KJR364" s="120"/>
      <c r="KJS364" s="120"/>
      <c r="KJT364" s="120"/>
      <c r="KJU364" s="120"/>
      <c r="KJV364" s="120"/>
      <c r="KJW364" s="120"/>
      <c r="KJX364" s="120"/>
      <c r="KJY364" s="120"/>
      <c r="KJZ364" s="120"/>
      <c r="KKA364" s="120"/>
      <c r="KKB364" s="120"/>
      <c r="KKC364" s="120"/>
      <c r="KKD364" s="120"/>
      <c r="KKE364" s="120"/>
      <c r="KKF364" s="120"/>
      <c r="KKG364" s="120"/>
      <c r="KKH364" s="120"/>
      <c r="KKI364" s="120"/>
      <c r="KKJ364" s="120"/>
      <c r="KKK364" s="120"/>
      <c r="KKL364" s="120"/>
      <c r="KKM364" s="120"/>
      <c r="KKN364" s="120"/>
      <c r="KKO364" s="120"/>
      <c r="KKP364" s="120"/>
      <c r="KKQ364" s="120"/>
      <c r="KKR364" s="120"/>
      <c r="KKS364" s="120"/>
      <c r="KKT364" s="120"/>
      <c r="KKU364" s="120"/>
      <c r="KKV364" s="120"/>
      <c r="KKW364" s="120"/>
      <c r="KKX364" s="120"/>
      <c r="KKY364" s="120"/>
      <c r="KKZ364" s="120"/>
      <c r="KLA364" s="120"/>
      <c r="KLB364" s="120"/>
      <c r="KLC364" s="120"/>
      <c r="KLD364" s="120"/>
      <c r="KLE364" s="120"/>
      <c r="KLF364" s="120"/>
      <c r="KLG364" s="120"/>
      <c r="KLH364" s="120"/>
      <c r="KLI364" s="120"/>
      <c r="KLJ364" s="120"/>
      <c r="KLK364" s="120"/>
      <c r="KLL364" s="120"/>
      <c r="KLM364" s="120"/>
      <c r="KLN364" s="120"/>
      <c r="KLO364" s="120"/>
      <c r="KLP364" s="120"/>
      <c r="KLQ364" s="120"/>
      <c r="KLR364" s="120"/>
      <c r="KLS364" s="120"/>
      <c r="KLT364" s="120"/>
      <c r="KLU364" s="120"/>
      <c r="KLV364" s="120"/>
      <c r="KLW364" s="120"/>
      <c r="KLX364" s="120"/>
      <c r="KLY364" s="120"/>
      <c r="KLZ364" s="120"/>
      <c r="KMA364" s="120"/>
      <c r="KMB364" s="120"/>
      <c r="KMC364" s="120"/>
      <c r="KMD364" s="120"/>
      <c r="KME364" s="120"/>
      <c r="KMF364" s="120"/>
      <c r="KMG364" s="120"/>
      <c r="KMH364" s="120"/>
      <c r="KMI364" s="120"/>
      <c r="KMJ364" s="120"/>
      <c r="KMK364" s="120"/>
      <c r="KML364" s="120"/>
      <c r="KMM364" s="120"/>
      <c r="KMN364" s="120"/>
      <c r="KMO364" s="120"/>
      <c r="KMP364" s="120"/>
      <c r="KMQ364" s="120"/>
      <c r="KMR364" s="120"/>
      <c r="KMS364" s="120"/>
      <c r="KMT364" s="120"/>
      <c r="KMU364" s="120"/>
      <c r="KMV364" s="120"/>
      <c r="KMW364" s="120"/>
      <c r="KMX364" s="120"/>
      <c r="KMY364" s="120"/>
      <c r="KMZ364" s="120"/>
      <c r="KNA364" s="120"/>
      <c r="KNB364" s="120"/>
      <c r="KNC364" s="120"/>
      <c r="KND364" s="120"/>
      <c r="KNE364" s="120"/>
      <c r="KNF364" s="120"/>
      <c r="KNG364" s="120"/>
      <c r="KNH364" s="120"/>
      <c r="KNI364" s="120"/>
      <c r="KNJ364" s="120"/>
      <c r="KNK364" s="120"/>
      <c r="KNL364" s="120"/>
      <c r="KNM364" s="120"/>
      <c r="KNN364" s="120"/>
      <c r="KNO364" s="120"/>
      <c r="KNP364" s="120"/>
      <c r="KNQ364" s="120"/>
      <c r="KNR364" s="120"/>
      <c r="KNS364" s="120"/>
      <c r="KNT364" s="120"/>
      <c r="KNU364" s="120"/>
      <c r="KNV364" s="120"/>
      <c r="KNW364" s="120"/>
      <c r="KNX364" s="120"/>
      <c r="KNY364" s="120"/>
      <c r="KNZ364" s="120"/>
      <c r="KOA364" s="120"/>
      <c r="KOB364" s="120"/>
      <c r="KOC364" s="120"/>
      <c r="KOD364" s="120"/>
      <c r="KOE364" s="120"/>
      <c r="KOF364" s="120"/>
      <c r="KOG364" s="120"/>
      <c r="KOH364" s="120"/>
      <c r="KOI364" s="120"/>
      <c r="KOJ364" s="120"/>
      <c r="KOK364" s="120"/>
      <c r="KOL364" s="120"/>
      <c r="KOM364" s="120"/>
      <c r="KON364" s="120"/>
      <c r="KOO364" s="120"/>
      <c r="KOP364" s="120"/>
      <c r="KOQ364" s="120"/>
      <c r="KOR364" s="120"/>
      <c r="KOS364" s="120"/>
      <c r="KOT364" s="120"/>
      <c r="KOU364" s="120"/>
      <c r="KOV364" s="120"/>
      <c r="KOW364" s="120"/>
      <c r="KOX364" s="120"/>
      <c r="KOY364" s="120"/>
      <c r="KOZ364" s="120"/>
      <c r="KPA364" s="120"/>
      <c r="KPB364" s="120"/>
      <c r="KPC364" s="120"/>
      <c r="KPD364" s="120"/>
      <c r="KPE364" s="120"/>
      <c r="KPF364" s="120"/>
      <c r="KPG364" s="120"/>
      <c r="KPH364" s="120"/>
      <c r="KPI364" s="120"/>
      <c r="KPJ364" s="120"/>
      <c r="KPK364" s="120"/>
      <c r="KPL364" s="120"/>
      <c r="KPM364" s="120"/>
      <c r="KPN364" s="120"/>
      <c r="KPO364" s="120"/>
      <c r="KPP364" s="120"/>
      <c r="KPQ364" s="120"/>
      <c r="KPR364" s="120"/>
      <c r="KPS364" s="120"/>
      <c r="KPT364" s="120"/>
      <c r="KPU364" s="120"/>
      <c r="KPV364" s="120"/>
      <c r="KPW364" s="120"/>
      <c r="KPX364" s="120"/>
      <c r="KPY364" s="120"/>
      <c r="KPZ364" s="120"/>
      <c r="KQA364" s="120"/>
      <c r="KQB364" s="120"/>
      <c r="KQC364" s="120"/>
      <c r="KQD364" s="120"/>
      <c r="KQE364" s="120"/>
      <c r="KQF364" s="120"/>
      <c r="KQG364" s="120"/>
      <c r="KQH364" s="120"/>
      <c r="KQI364" s="120"/>
      <c r="KQJ364" s="120"/>
      <c r="KQK364" s="120"/>
      <c r="KQL364" s="120"/>
      <c r="KQM364" s="120"/>
      <c r="KQN364" s="120"/>
      <c r="KQO364" s="120"/>
      <c r="KQP364" s="120"/>
      <c r="KQQ364" s="120"/>
      <c r="KQR364" s="120"/>
      <c r="KQS364" s="120"/>
      <c r="KQT364" s="120"/>
      <c r="KQU364" s="120"/>
      <c r="KQV364" s="120"/>
      <c r="KQW364" s="120"/>
      <c r="KQX364" s="120"/>
      <c r="KQY364" s="120"/>
      <c r="KQZ364" s="120"/>
      <c r="KRA364" s="120"/>
      <c r="KRB364" s="120"/>
      <c r="KRC364" s="120"/>
      <c r="KRD364" s="120"/>
      <c r="KRE364" s="120"/>
      <c r="KRF364" s="120"/>
      <c r="KRG364" s="120"/>
      <c r="KRH364" s="120"/>
      <c r="KRI364" s="120"/>
      <c r="KRJ364" s="120"/>
      <c r="KRK364" s="120"/>
      <c r="KRL364" s="120"/>
      <c r="KRM364" s="120"/>
      <c r="KRN364" s="120"/>
      <c r="KRO364" s="120"/>
      <c r="KRP364" s="120"/>
      <c r="KRQ364" s="120"/>
      <c r="KRR364" s="120"/>
      <c r="KRS364" s="120"/>
      <c r="KRT364" s="120"/>
      <c r="KRU364" s="120"/>
      <c r="KRV364" s="120"/>
      <c r="KRW364" s="120"/>
      <c r="KRX364" s="120"/>
      <c r="KRY364" s="120"/>
      <c r="KRZ364" s="120"/>
      <c r="KSA364" s="120"/>
      <c r="KSB364" s="120"/>
      <c r="KSC364" s="120"/>
      <c r="KSD364" s="120"/>
      <c r="KSE364" s="120"/>
      <c r="KSF364" s="120"/>
      <c r="KSG364" s="120"/>
      <c r="KSH364" s="120"/>
      <c r="KSI364" s="120"/>
      <c r="KSJ364" s="120"/>
      <c r="KSK364" s="120"/>
      <c r="KSL364" s="120"/>
      <c r="KSM364" s="120"/>
      <c r="KSN364" s="120"/>
      <c r="KSO364" s="120"/>
      <c r="KSP364" s="120"/>
      <c r="KSQ364" s="120"/>
      <c r="KSR364" s="120"/>
      <c r="KSS364" s="120"/>
      <c r="KST364" s="120"/>
      <c r="KSU364" s="120"/>
      <c r="KSV364" s="120"/>
      <c r="KSW364" s="120"/>
      <c r="KSX364" s="120"/>
      <c r="KSY364" s="120"/>
      <c r="KSZ364" s="120"/>
      <c r="KTA364" s="120"/>
      <c r="KTB364" s="120"/>
      <c r="KTC364" s="120"/>
      <c r="KTD364" s="120"/>
      <c r="KTE364" s="120"/>
      <c r="KTF364" s="120"/>
      <c r="KTG364" s="120"/>
      <c r="KTH364" s="120"/>
      <c r="KTI364" s="120"/>
      <c r="KTJ364" s="120"/>
      <c r="KTK364" s="120"/>
      <c r="KTL364" s="120"/>
      <c r="KTM364" s="120"/>
      <c r="KTN364" s="120"/>
      <c r="KTO364" s="120"/>
      <c r="KTP364" s="120"/>
      <c r="KTQ364" s="120"/>
      <c r="KTR364" s="120"/>
      <c r="KTS364" s="120"/>
      <c r="KTT364" s="120"/>
      <c r="KTU364" s="120"/>
      <c r="KTV364" s="120"/>
      <c r="KTW364" s="120"/>
      <c r="KTX364" s="120"/>
      <c r="KTY364" s="120"/>
      <c r="KTZ364" s="120"/>
      <c r="KUA364" s="120"/>
      <c r="KUB364" s="120"/>
      <c r="KUC364" s="120"/>
      <c r="KUD364" s="120"/>
      <c r="KUE364" s="120"/>
      <c r="KUF364" s="120"/>
      <c r="KUG364" s="120"/>
      <c r="KUH364" s="120"/>
      <c r="KUI364" s="120"/>
      <c r="KUJ364" s="120"/>
      <c r="KUK364" s="120"/>
      <c r="KUL364" s="120"/>
      <c r="KUM364" s="120"/>
      <c r="KUN364" s="120"/>
      <c r="KUO364" s="120"/>
      <c r="KUP364" s="120"/>
      <c r="KUQ364" s="120"/>
      <c r="KUR364" s="120"/>
      <c r="KUS364" s="120"/>
      <c r="KUT364" s="120"/>
      <c r="KUU364" s="120"/>
      <c r="KUV364" s="120"/>
      <c r="KUW364" s="120"/>
      <c r="KUX364" s="120"/>
      <c r="KUY364" s="120"/>
      <c r="KUZ364" s="120"/>
      <c r="KVA364" s="120"/>
      <c r="KVB364" s="120"/>
      <c r="KVC364" s="120"/>
      <c r="KVD364" s="120"/>
      <c r="KVE364" s="120"/>
      <c r="KVF364" s="120"/>
      <c r="KVG364" s="120"/>
      <c r="KVH364" s="120"/>
      <c r="KVI364" s="120"/>
      <c r="KVJ364" s="120"/>
      <c r="KVK364" s="120"/>
      <c r="KVL364" s="120"/>
      <c r="KVM364" s="120"/>
      <c r="KVN364" s="120"/>
      <c r="KVO364" s="120"/>
      <c r="KVP364" s="120"/>
      <c r="KVQ364" s="120"/>
      <c r="KVR364" s="120"/>
      <c r="KVS364" s="120"/>
      <c r="KVT364" s="120"/>
      <c r="KVU364" s="120"/>
      <c r="KVV364" s="120"/>
      <c r="KVW364" s="120"/>
      <c r="KVX364" s="120"/>
      <c r="KVY364" s="120"/>
      <c r="KVZ364" s="120"/>
      <c r="KWA364" s="120"/>
      <c r="KWB364" s="120"/>
      <c r="KWC364" s="120"/>
      <c r="KWD364" s="120"/>
      <c r="KWE364" s="120"/>
      <c r="KWF364" s="120"/>
      <c r="KWG364" s="120"/>
      <c r="KWH364" s="120"/>
      <c r="KWI364" s="120"/>
      <c r="KWJ364" s="120"/>
      <c r="KWK364" s="120"/>
      <c r="KWL364" s="120"/>
      <c r="KWM364" s="120"/>
      <c r="KWN364" s="120"/>
      <c r="KWO364" s="120"/>
      <c r="KWP364" s="120"/>
      <c r="KWQ364" s="120"/>
      <c r="KWR364" s="120"/>
      <c r="KWS364" s="120"/>
      <c r="KWT364" s="120"/>
      <c r="KWU364" s="120"/>
      <c r="KWV364" s="120"/>
      <c r="KWW364" s="120"/>
      <c r="KWX364" s="120"/>
      <c r="KWY364" s="120"/>
      <c r="KWZ364" s="120"/>
      <c r="KXA364" s="120"/>
      <c r="KXB364" s="120"/>
      <c r="KXC364" s="120"/>
      <c r="KXD364" s="120"/>
      <c r="KXE364" s="120"/>
      <c r="KXF364" s="120"/>
      <c r="KXG364" s="120"/>
      <c r="KXH364" s="120"/>
      <c r="KXI364" s="120"/>
      <c r="KXJ364" s="120"/>
      <c r="KXK364" s="120"/>
      <c r="KXL364" s="120"/>
      <c r="KXM364" s="120"/>
      <c r="KXN364" s="120"/>
      <c r="KXO364" s="120"/>
      <c r="KXP364" s="120"/>
      <c r="KXQ364" s="120"/>
      <c r="KXR364" s="120"/>
      <c r="KXS364" s="120"/>
      <c r="KXT364" s="120"/>
      <c r="KXU364" s="120"/>
      <c r="KXV364" s="120"/>
      <c r="KXW364" s="120"/>
      <c r="KXX364" s="120"/>
      <c r="KXY364" s="120"/>
      <c r="KXZ364" s="120"/>
      <c r="KYA364" s="120"/>
      <c r="KYB364" s="120"/>
      <c r="KYC364" s="120"/>
      <c r="KYD364" s="120"/>
      <c r="KYE364" s="120"/>
      <c r="KYF364" s="120"/>
      <c r="KYG364" s="120"/>
      <c r="KYH364" s="120"/>
      <c r="KYI364" s="120"/>
      <c r="KYJ364" s="120"/>
      <c r="KYK364" s="120"/>
      <c r="KYL364" s="120"/>
      <c r="KYM364" s="120"/>
      <c r="KYN364" s="120"/>
      <c r="KYO364" s="120"/>
      <c r="KYP364" s="120"/>
      <c r="KYQ364" s="120"/>
      <c r="KYR364" s="120"/>
      <c r="KYS364" s="120"/>
      <c r="KYT364" s="120"/>
      <c r="KYU364" s="120"/>
      <c r="KYV364" s="120"/>
      <c r="KYW364" s="120"/>
      <c r="KYX364" s="120"/>
      <c r="KYY364" s="120"/>
      <c r="KYZ364" s="120"/>
      <c r="KZA364" s="120"/>
      <c r="KZB364" s="120"/>
      <c r="KZC364" s="120"/>
      <c r="KZD364" s="120"/>
      <c r="KZE364" s="120"/>
      <c r="KZF364" s="120"/>
      <c r="KZG364" s="120"/>
      <c r="KZH364" s="120"/>
      <c r="KZI364" s="120"/>
      <c r="KZJ364" s="120"/>
      <c r="KZK364" s="120"/>
      <c r="KZL364" s="120"/>
      <c r="KZM364" s="120"/>
      <c r="KZN364" s="120"/>
      <c r="KZO364" s="120"/>
      <c r="KZP364" s="120"/>
      <c r="KZQ364" s="120"/>
      <c r="KZR364" s="120"/>
      <c r="KZS364" s="120"/>
      <c r="KZT364" s="120"/>
      <c r="KZU364" s="120"/>
      <c r="KZV364" s="120"/>
      <c r="KZW364" s="120"/>
      <c r="KZX364" s="120"/>
      <c r="KZY364" s="120"/>
      <c r="KZZ364" s="120"/>
      <c r="LAA364" s="120"/>
      <c r="LAB364" s="120"/>
      <c r="LAC364" s="120"/>
      <c r="LAD364" s="120"/>
      <c r="LAE364" s="120"/>
      <c r="LAF364" s="120"/>
      <c r="LAG364" s="120"/>
      <c r="LAH364" s="120"/>
      <c r="LAI364" s="120"/>
      <c r="LAJ364" s="120"/>
      <c r="LAK364" s="120"/>
      <c r="LAL364" s="120"/>
      <c r="LAM364" s="120"/>
      <c r="LAN364" s="120"/>
      <c r="LAO364" s="120"/>
      <c r="LAP364" s="120"/>
      <c r="LAQ364" s="120"/>
      <c r="LAR364" s="120"/>
      <c r="LAS364" s="120"/>
      <c r="LAT364" s="120"/>
      <c r="LAU364" s="120"/>
      <c r="LAV364" s="120"/>
      <c r="LAW364" s="120"/>
      <c r="LAX364" s="120"/>
      <c r="LAY364" s="120"/>
      <c r="LAZ364" s="120"/>
      <c r="LBA364" s="120"/>
      <c r="LBB364" s="120"/>
      <c r="LBC364" s="120"/>
      <c r="LBD364" s="120"/>
      <c r="LBE364" s="120"/>
      <c r="LBF364" s="120"/>
      <c r="LBG364" s="120"/>
      <c r="LBH364" s="120"/>
      <c r="LBI364" s="120"/>
      <c r="LBJ364" s="120"/>
      <c r="LBK364" s="120"/>
      <c r="LBL364" s="120"/>
      <c r="LBM364" s="120"/>
      <c r="LBN364" s="120"/>
      <c r="LBO364" s="120"/>
      <c r="LBP364" s="120"/>
      <c r="LBQ364" s="120"/>
      <c r="LBR364" s="120"/>
      <c r="LBS364" s="120"/>
      <c r="LBT364" s="120"/>
      <c r="LBU364" s="120"/>
      <c r="LBV364" s="120"/>
      <c r="LBW364" s="120"/>
      <c r="LBX364" s="120"/>
      <c r="LBY364" s="120"/>
      <c r="LBZ364" s="120"/>
      <c r="LCA364" s="120"/>
      <c r="LCB364" s="120"/>
      <c r="LCC364" s="120"/>
      <c r="LCD364" s="120"/>
      <c r="LCE364" s="120"/>
      <c r="LCF364" s="120"/>
      <c r="LCG364" s="120"/>
      <c r="LCH364" s="120"/>
      <c r="LCI364" s="120"/>
      <c r="LCJ364" s="120"/>
      <c r="LCK364" s="120"/>
      <c r="LCL364" s="120"/>
      <c r="LCM364" s="120"/>
      <c r="LCN364" s="120"/>
      <c r="LCO364" s="120"/>
      <c r="LCP364" s="120"/>
      <c r="LCQ364" s="120"/>
      <c r="LCR364" s="120"/>
      <c r="LCS364" s="120"/>
      <c r="LCT364" s="120"/>
      <c r="LCU364" s="120"/>
      <c r="LCV364" s="120"/>
      <c r="LCW364" s="120"/>
      <c r="LCX364" s="120"/>
      <c r="LCY364" s="120"/>
      <c r="LCZ364" s="120"/>
      <c r="LDA364" s="120"/>
      <c r="LDB364" s="120"/>
      <c r="LDC364" s="120"/>
      <c r="LDD364" s="120"/>
      <c r="LDE364" s="120"/>
      <c r="LDF364" s="120"/>
      <c r="LDG364" s="120"/>
      <c r="LDH364" s="120"/>
      <c r="LDI364" s="120"/>
      <c r="LDJ364" s="120"/>
      <c r="LDK364" s="120"/>
      <c r="LDL364" s="120"/>
      <c r="LDM364" s="120"/>
      <c r="LDN364" s="120"/>
      <c r="LDO364" s="120"/>
      <c r="LDP364" s="120"/>
      <c r="LDQ364" s="120"/>
      <c r="LDR364" s="120"/>
      <c r="LDS364" s="120"/>
      <c r="LDT364" s="120"/>
      <c r="LDU364" s="120"/>
      <c r="LDV364" s="120"/>
      <c r="LDW364" s="120"/>
      <c r="LDX364" s="120"/>
      <c r="LDY364" s="120"/>
      <c r="LDZ364" s="120"/>
      <c r="LEA364" s="120"/>
      <c r="LEB364" s="120"/>
      <c r="LEC364" s="120"/>
      <c r="LED364" s="120"/>
      <c r="LEE364" s="120"/>
      <c r="LEF364" s="120"/>
      <c r="LEG364" s="120"/>
      <c r="LEH364" s="120"/>
      <c r="LEI364" s="120"/>
      <c r="LEJ364" s="120"/>
      <c r="LEK364" s="120"/>
      <c r="LEL364" s="120"/>
      <c r="LEM364" s="120"/>
      <c r="LEN364" s="120"/>
      <c r="LEO364" s="120"/>
      <c r="LEP364" s="120"/>
      <c r="LEQ364" s="120"/>
      <c r="LER364" s="120"/>
      <c r="LES364" s="120"/>
      <c r="LET364" s="120"/>
      <c r="LEU364" s="120"/>
      <c r="LEV364" s="120"/>
      <c r="LEW364" s="120"/>
      <c r="LEX364" s="120"/>
      <c r="LEY364" s="120"/>
      <c r="LEZ364" s="120"/>
      <c r="LFA364" s="120"/>
      <c r="LFB364" s="120"/>
      <c r="LFC364" s="120"/>
      <c r="LFD364" s="120"/>
      <c r="LFE364" s="120"/>
      <c r="LFF364" s="120"/>
      <c r="LFG364" s="120"/>
      <c r="LFH364" s="120"/>
      <c r="LFI364" s="120"/>
      <c r="LFJ364" s="120"/>
      <c r="LFK364" s="120"/>
      <c r="LFL364" s="120"/>
      <c r="LFM364" s="120"/>
      <c r="LFN364" s="120"/>
      <c r="LFO364" s="120"/>
      <c r="LFP364" s="120"/>
      <c r="LFQ364" s="120"/>
      <c r="LFR364" s="120"/>
      <c r="LFS364" s="120"/>
      <c r="LFT364" s="120"/>
      <c r="LFU364" s="120"/>
      <c r="LFV364" s="120"/>
      <c r="LFW364" s="120"/>
      <c r="LFX364" s="120"/>
      <c r="LFY364" s="120"/>
      <c r="LFZ364" s="120"/>
      <c r="LGA364" s="120"/>
      <c r="LGB364" s="120"/>
      <c r="LGC364" s="120"/>
      <c r="LGD364" s="120"/>
      <c r="LGE364" s="120"/>
      <c r="LGF364" s="120"/>
      <c r="LGG364" s="120"/>
      <c r="LGH364" s="120"/>
      <c r="LGI364" s="120"/>
      <c r="LGJ364" s="120"/>
      <c r="LGK364" s="120"/>
      <c r="LGL364" s="120"/>
      <c r="LGM364" s="120"/>
      <c r="LGN364" s="120"/>
      <c r="LGO364" s="120"/>
      <c r="LGP364" s="120"/>
      <c r="LGQ364" s="120"/>
      <c r="LGR364" s="120"/>
      <c r="LGS364" s="120"/>
      <c r="LGT364" s="120"/>
      <c r="LGU364" s="120"/>
      <c r="LGV364" s="120"/>
      <c r="LGW364" s="120"/>
      <c r="LGX364" s="120"/>
      <c r="LGY364" s="120"/>
      <c r="LGZ364" s="120"/>
      <c r="LHA364" s="120"/>
      <c r="LHB364" s="120"/>
      <c r="LHC364" s="120"/>
      <c r="LHD364" s="120"/>
      <c r="LHE364" s="120"/>
      <c r="LHF364" s="120"/>
      <c r="LHG364" s="120"/>
      <c r="LHH364" s="120"/>
      <c r="LHI364" s="120"/>
      <c r="LHJ364" s="120"/>
      <c r="LHK364" s="120"/>
      <c r="LHL364" s="120"/>
      <c r="LHM364" s="120"/>
      <c r="LHN364" s="120"/>
      <c r="LHO364" s="120"/>
      <c r="LHP364" s="120"/>
      <c r="LHQ364" s="120"/>
      <c r="LHR364" s="120"/>
      <c r="LHS364" s="120"/>
      <c r="LHT364" s="120"/>
      <c r="LHU364" s="120"/>
      <c r="LHV364" s="120"/>
      <c r="LHW364" s="120"/>
      <c r="LHX364" s="120"/>
      <c r="LHY364" s="120"/>
      <c r="LHZ364" s="120"/>
      <c r="LIA364" s="120"/>
      <c r="LIB364" s="120"/>
      <c r="LIC364" s="120"/>
      <c r="LID364" s="120"/>
      <c r="LIE364" s="120"/>
      <c r="LIF364" s="120"/>
      <c r="LIG364" s="120"/>
      <c r="LIH364" s="120"/>
      <c r="LII364" s="120"/>
      <c r="LIJ364" s="120"/>
      <c r="LIK364" s="120"/>
      <c r="LIL364" s="120"/>
      <c r="LIM364" s="120"/>
      <c r="LIN364" s="120"/>
      <c r="LIO364" s="120"/>
      <c r="LIP364" s="120"/>
      <c r="LIQ364" s="120"/>
      <c r="LIR364" s="120"/>
      <c r="LIS364" s="120"/>
      <c r="LIT364" s="120"/>
      <c r="LIU364" s="120"/>
      <c r="LIV364" s="120"/>
      <c r="LIW364" s="120"/>
      <c r="LIX364" s="120"/>
      <c r="LIY364" s="120"/>
      <c r="LIZ364" s="120"/>
      <c r="LJA364" s="120"/>
      <c r="LJB364" s="120"/>
      <c r="LJC364" s="120"/>
      <c r="LJD364" s="120"/>
      <c r="LJE364" s="120"/>
      <c r="LJF364" s="120"/>
      <c r="LJG364" s="120"/>
      <c r="LJH364" s="120"/>
      <c r="LJI364" s="120"/>
      <c r="LJJ364" s="120"/>
      <c r="LJK364" s="120"/>
      <c r="LJL364" s="120"/>
      <c r="LJM364" s="120"/>
      <c r="LJN364" s="120"/>
      <c r="LJO364" s="120"/>
      <c r="LJP364" s="120"/>
      <c r="LJQ364" s="120"/>
      <c r="LJR364" s="120"/>
      <c r="LJS364" s="120"/>
      <c r="LJT364" s="120"/>
      <c r="LJU364" s="120"/>
      <c r="LJV364" s="120"/>
      <c r="LJW364" s="120"/>
      <c r="LJX364" s="120"/>
      <c r="LJY364" s="120"/>
      <c r="LJZ364" s="120"/>
      <c r="LKA364" s="120"/>
      <c r="LKB364" s="120"/>
      <c r="LKC364" s="120"/>
      <c r="LKD364" s="120"/>
      <c r="LKE364" s="120"/>
      <c r="LKF364" s="120"/>
      <c r="LKG364" s="120"/>
      <c r="LKH364" s="120"/>
      <c r="LKI364" s="120"/>
      <c r="LKJ364" s="120"/>
      <c r="LKK364" s="120"/>
      <c r="LKL364" s="120"/>
      <c r="LKM364" s="120"/>
      <c r="LKN364" s="120"/>
      <c r="LKO364" s="120"/>
      <c r="LKP364" s="120"/>
      <c r="LKQ364" s="120"/>
      <c r="LKR364" s="120"/>
      <c r="LKS364" s="120"/>
      <c r="LKT364" s="120"/>
      <c r="LKU364" s="120"/>
      <c r="LKV364" s="120"/>
      <c r="LKW364" s="120"/>
      <c r="LKX364" s="120"/>
      <c r="LKY364" s="120"/>
      <c r="LKZ364" s="120"/>
      <c r="LLA364" s="120"/>
      <c r="LLB364" s="120"/>
      <c r="LLC364" s="120"/>
      <c r="LLD364" s="120"/>
      <c r="LLE364" s="120"/>
      <c r="LLF364" s="120"/>
      <c r="LLG364" s="120"/>
      <c r="LLH364" s="120"/>
      <c r="LLI364" s="120"/>
      <c r="LLJ364" s="120"/>
      <c r="LLK364" s="120"/>
      <c r="LLL364" s="120"/>
      <c r="LLM364" s="120"/>
      <c r="LLN364" s="120"/>
      <c r="LLO364" s="120"/>
      <c r="LLP364" s="120"/>
      <c r="LLQ364" s="120"/>
      <c r="LLR364" s="120"/>
      <c r="LLS364" s="120"/>
      <c r="LLT364" s="120"/>
      <c r="LLU364" s="120"/>
      <c r="LLV364" s="120"/>
      <c r="LLW364" s="120"/>
      <c r="LLX364" s="120"/>
      <c r="LLY364" s="120"/>
      <c r="LLZ364" s="120"/>
      <c r="LMA364" s="120"/>
      <c r="LMB364" s="120"/>
      <c r="LMC364" s="120"/>
      <c r="LMD364" s="120"/>
      <c r="LME364" s="120"/>
      <c r="LMF364" s="120"/>
      <c r="LMG364" s="120"/>
      <c r="LMH364" s="120"/>
      <c r="LMI364" s="120"/>
      <c r="LMJ364" s="120"/>
      <c r="LMK364" s="120"/>
      <c r="LML364" s="120"/>
      <c r="LMM364" s="120"/>
      <c r="LMN364" s="120"/>
      <c r="LMO364" s="120"/>
      <c r="LMP364" s="120"/>
      <c r="LMQ364" s="120"/>
      <c r="LMR364" s="120"/>
      <c r="LMS364" s="120"/>
      <c r="LMT364" s="120"/>
      <c r="LMU364" s="120"/>
      <c r="LMV364" s="120"/>
      <c r="LMW364" s="120"/>
      <c r="LMX364" s="120"/>
      <c r="LMY364" s="120"/>
      <c r="LMZ364" s="120"/>
      <c r="LNA364" s="120"/>
      <c r="LNB364" s="120"/>
      <c r="LNC364" s="120"/>
      <c r="LND364" s="120"/>
      <c r="LNE364" s="120"/>
      <c r="LNF364" s="120"/>
      <c r="LNG364" s="120"/>
      <c r="LNH364" s="120"/>
      <c r="LNI364" s="120"/>
      <c r="LNJ364" s="120"/>
      <c r="LNK364" s="120"/>
      <c r="LNL364" s="120"/>
      <c r="LNM364" s="120"/>
      <c r="LNN364" s="120"/>
      <c r="LNO364" s="120"/>
      <c r="LNP364" s="120"/>
      <c r="LNQ364" s="120"/>
      <c r="LNR364" s="120"/>
      <c r="LNS364" s="120"/>
      <c r="LNT364" s="120"/>
      <c r="LNU364" s="120"/>
      <c r="LNV364" s="120"/>
      <c r="LNW364" s="120"/>
      <c r="LNX364" s="120"/>
      <c r="LNY364" s="120"/>
      <c r="LNZ364" s="120"/>
      <c r="LOA364" s="120"/>
      <c r="LOB364" s="120"/>
      <c r="LOC364" s="120"/>
      <c r="LOD364" s="120"/>
      <c r="LOE364" s="120"/>
      <c r="LOF364" s="120"/>
      <c r="LOG364" s="120"/>
      <c r="LOH364" s="120"/>
      <c r="LOI364" s="120"/>
      <c r="LOJ364" s="120"/>
      <c r="LOK364" s="120"/>
      <c r="LOL364" s="120"/>
      <c r="LOM364" s="120"/>
      <c r="LON364" s="120"/>
      <c r="LOO364" s="120"/>
      <c r="LOP364" s="120"/>
      <c r="LOQ364" s="120"/>
      <c r="LOR364" s="120"/>
      <c r="LOS364" s="120"/>
      <c r="LOT364" s="120"/>
      <c r="LOU364" s="120"/>
      <c r="LOV364" s="120"/>
      <c r="LOW364" s="120"/>
      <c r="LOX364" s="120"/>
      <c r="LOY364" s="120"/>
      <c r="LOZ364" s="120"/>
      <c r="LPA364" s="120"/>
      <c r="LPB364" s="120"/>
      <c r="LPC364" s="120"/>
      <c r="LPD364" s="120"/>
      <c r="LPE364" s="120"/>
      <c r="LPF364" s="120"/>
      <c r="LPG364" s="120"/>
      <c r="LPH364" s="120"/>
      <c r="LPI364" s="120"/>
      <c r="LPJ364" s="120"/>
      <c r="LPK364" s="120"/>
      <c r="LPL364" s="120"/>
      <c r="LPM364" s="120"/>
      <c r="LPN364" s="120"/>
      <c r="LPO364" s="120"/>
      <c r="LPP364" s="120"/>
      <c r="LPQ364" s="120"/>
      <c r="LPR364" s="120"/>
      <c r="LPS364" s="120"/>
      <c r="LPT364" s="120"/>
      <c r="LPU364" s="120"/>
      <c r="LPV364" s="120"/>
      <c r="LPW364" s="120"/>
      <c r="LPX364" s="120"/>
      <c r="LPY364" s="120"/>
      <c r="LPZ364" s="120"/>
      <c r="LQA364" s="120"/>
      <c r="LQB364" s="120"/>
      <c r="LQC364" s="120"/>
      <c r="LQD364" s="120"/>
      <c r="LQE364" s="120"/>
      <c r="LQF364" s="120"/>
      <c r="LQG364" s="120"/>
      <c r="LQH364" s="120"/>
      <c r="LQI364" s="120"/>
      <c r="LQJ364" s="120"/>
      <c r="LQK364" s="120"/>
      <c r="LQL364" s="120"/>
      <c r="LQM364" s="120"/>
      <c r="LQN364" s="120"/>
      <c r="LQO364" s="120"/>
      <c r="LQP364" s="120"/>
      <c r="LQQ364" s="120"/>
      <c r="LQR364" s="120"/>
      <c r="LQS364" s="120"/>
      <c r="LQT364" s="120"/>
      <c r="LQU364" s="120"/>
      <c r="LQV364" s="120"/>
      <c r="LQW364" s="120"/>
      <c r="LQX364" s="120"/>
      <c r="LQY364" s="120"/>
      <c r="LQZ364" s="120"/>
      <c r="LRA364" s="120"/>
      <c r="LRB364" s="120"/>
      <c r="LRC364" s="120"/>
      <c r="LRD364" s="120"/>
      <c r="LRE364" s="120"/>
      <c r="LRF364" s="120"/>
      <c r="LRG364" s="120"/>
      <c r="LRH364" s="120"/>
      <c r="LRI364" s="120"/>
      <c r="LRJ364" s="120"/>
      <c r="LRK364" s="120"/>
      <c r="LRL364" s="120"/>
      <c r="LRM364" s="120"/>
      <c r="LRN364" s="120"/>
      <c r="LRO364" s="120"/>
      <c r="LRP364" s="120"/>
      <c r="LRQ364" s="120"/>
      <c r="LRR364" s="120"/>
      <c r="LRS364" s="120"/>
      <c r="LRT364" s="120"/>
      <c r="LRU364" s="120"/>
      <c r="LRV364" s="120"/>
      <c r="LRW364" s="120"/>
      <c r="LRX364" s="120"/>
      <c r="LRY364" s="120"/>
      <c r="LRZ364" s="120"/>
      <c r="LSA364" s="120"/>
      <c r="LSB364" s="120"/>
      <c r="LSC364" s="120"/>
      <c r="LSD364" s="120"/>
      <c r="LSE364" s="120"/>
      <c r="LSF364" s="120"/>
      <c r="LSG364" s="120"/>
      <c r="LSH364" s="120"/>
      <c r="LSI364" s="120"/>
      <c r="LSJ364" s="120"/>
      <c r="LSK364" s="120"/>
      <c r="LSL364" s="120"/>
      <c r="LSM364" s="120"/>
      <c r="LSN364" s="120"/>
      <c r="LSO364" s="120"/>
      <c r="LSP364" s="120"/>
      <c r="LSQ364" s="120"/>
      <c r="LSR364" s="120"/>
      <c r="LSS364" s="120"/>
      <c r="LST364" s="120"/>
      <c r="LSU364" s="120"/>
      <c r="LSV364" s="120"/>
      <c r="LSW364" s="120"/>
      <c r="LSX364" s="120"/>
      <c r="LSY364" s="120"/>
      <c r="LSZ364" s="120"/>
      <c r="LTA364" s="120"/>
      <c r="LTB364" s="120"/>
      <c r="LTC364" s="120"/>
      <c r="LTD364" s="120"/>
      <c r="LTE364" s="120"/>
      <c r="LTF364" s="120"/>
      <c r="LTG364" s="120"/>
      <c r="LTH364" s="120"/>
      <c r="LTI364" s="120"/>
      <c r="LTJ364" s="120"/>
      <c r="LTK364" s="120"/>
      <c r="LTL364" s="120"/>
      <c r="LTM364" s="120"/>
      <c r="LTN364" s="120"/>
      <c r="LTO364" s="120"/>
      <c r="LTP364" s="120"/>
      <c r="LTQ364" s="120"/>
      <c r="LTR364" s="120"/>
      <c r="LTS364" s="120"/>
      <c r="LTT364" s="120"/>
      <c r="LTU364" s="120"/>
      <c r="LTV364" s="120"/>
      <c r="LTW364" s="120"/>
      <c r="LTX364" s="120"/>
      <c r="LTY364" s="120"/>
      <c r="LTZ364" s="120"/>
      <c r="LUA364" s="120"/>
      <c r="LUB364" s="120"/>
      <c r="LUC364" s="120"/>
      <c r="LUD364" s="120"/>
      <c r="LUE364" s="120"/>
      <c r="LUF364" s="120"/>
      <c r="LUG364" s="120"/>
      <c r="LUH364" s="120"/>
      <c r="LUI364" s="120"/>
      <c r="LUJ364" s="120"/>
      <c r="LUK364" s="120"/>
      <c r="LUL364" s="120"/>
      <c r="LUM364" s="120"/>
      <c r="LUN364" s="120"/>
      <c r="LUO364" s="120"/>
      <c r="LUP364" s="120"/>
      <c r="LUQ364" s="120"/>
      <c r="LUR364" s="120"/>
      <c r="LUS364" s="120"/>
      <c r="LUT364" s="120"/>
      <c r="LUU364" s="120"/>
      <c r="LUV364" s="120"/>
      <c r="LUW364" s="120"/>
      <c r="LUX364" s="120"/>
      <c r="LUY364" s="120"/>
      <c r="LUZ364" s="120"/>
      <c r="LVA364" s="120"/>
      <c r="LVB364" s="120"/>
      <c r="LVC364" s="120"/>
      <c r="LVD364" s="120"/>
      <c r="LVE364" s="120"/>
      <c r="LVF364" s="120"/>
      <c r="LVG364" s="120"/>
      <c r="LVH364" s="120"/>
      <c r="LVI364" s="120"/>
      <c r="LVJ364" s="120"/>
      <c r="LVK364" s="120"/>
      <c r="LVL364" s="120"/>
      <c r="LVM364" s="120"/>
      <c r="LVN364" s="120"/>
      <c r="LVO364" s="120"/>
      <c r="LVP364" s="120"/>
      <c r="LVQ364" s="120"/>
      <c r="LVR364" s="120"/>
      <c r="LVS364" s="120"/>
      <c r="LVT364" s="120"/>
      <c r="LVU364" s="120"/>
      <c r="LVV364" s="120"/>
      <c r="LVW364" s="120"/>
      <c r="LVX364" s="120"/>
      <c r="LVY364" s="120"/>
      <c r="LVZ364" s="120"/>
      <c r="LWA364" s="120"/>
      <c r="LWB364" s="120"/>
      <c r="LWC364" s="120"/>
      <c r="LWD364" s="120"/>
      <c r="LWE364" s="120"/>
      <c r="LWF364" s="120"/>
      <c r="LWG364" s="120"/>
      <c r="LWH364" s="120"/>
      <c r="LWI364" s="120"/>
      <c r="LWJ364" s="120"/>
      <c r="LWK364" s="120"/>
      <c r="LWL364" s="120"/>
      <c r="LWM364" s="120"/>
      <c r="LWN364" s="120"/>
      <c r="LWO364" s="120"/>
      <c r="LWP364" s="120"/>
      <c r="LWQ364" s="120"/>
      <c r="LWR364" s="120"/>
      <c r="LWS364" s="120"/>
      <c r="LWT364" s="120"/>
      <c r="LWU364" s="120"/>
      <c r="LWV364" s="120"/>
      <c r="LWW364" s="120"/>
      <c r="LWX364" s="120"/>
      <c r="LWY364" s="120"/>
      <c r="LWZ364" s="120"/>
      <c r="LXA364" s="120"/>
      <c r="LXB364" s="120"/>
      <c r="LXC364" s="120"/>
      <c r="LXD364" s="120"/>
      <c r="LXE364" s="120"/>
      <c r="LXF364" s="120"/>
      <c r="LXG364" s="120"/>
      <c r="LXH364" s="120"/>
      <c r="LXI364" s="120"/>
      <c r="LXJ364" s="120"/>
      <c r="LXK364" s="120"/>
      <c r="LXL364" s="120"/>
      <c r="LXM364" s="120"/>
      <c r="LXN364" s="120"/>
      <c r="LXO364" s="120"/>
      <c r="LXP364" s="120"/>
      <c r="LXQ364" s="120"/>
      <c r="LXR364" s="120"/>
      <c r="LXS364" s="120"/>
      <c r="LXT364" s="120"/>
      <c r="LXU364" s="120"/>
      <c r="LXV364" s="120"/>
      <c r="LXW364" s="120"/>
      <c r="LXX364" s="120"/>
      <c r="LXY364" s="120"/>
      <c r="LXZ364" s="120"/>
      <c r="LYA364" s="120"/>
      <c r="LYB364" s="120"/>
      <c r="LYC364" s="120"/>
      <c r="LYD364" s="120"/>
      <c r="LYE364" s="120"/>
      <c r="LYF364" s="120"/>
      <c r="LYG364" s="120"/>
      <c r="LYH364" s="120"/>
      <c r="LYI364" s="120"/>
      <c r="LYJ364" s="120"/>
      <c r="LYK364" s="120"/>
      <c r="LYL364" s="120"/>
      <c r="LYM364" s="120"/>
      <c r="LYN364" s="120"/>
      <c r="LYO364" s="120"/>
      <c r="LYP364" s="120"/>
      <c r="LYQ364" s="120"/>
      <c r="LYR364" s="120"/>
      <c r="LYS364" s="120"/>
      <c r="LYT364" s="120"/>
      <c r="LYU364" s="120"/>
      <c r="LYV364" s="120"/>
      <c r="LYW364" s="120"/>
      <c r="LYX364" s="120"/>
      <c r="LYY364" s="120"/>
      <c r="LYZ364" s="120"/>
      <c r="LZA364" s="120"/>
      <c r="LZB364" s="120"/>
      <c r="LZC364" s="120"/>
      <c r="LZD364" s="120"/>
      <c r="LZE364" s="120"/>
      <c r="LZF364" s="120"/>
      <c r="LZG364" s="120"/>
      <c r="LZH364" s="120"/>
      <c r="LZI364" s="120"/>
      <c r="LZJ364" s="120"/>
      <c r="LZK364" s="120"/>
      <c r="LZL364" s="120"/>
      <c r="LZM364" s="120"/>
      <c r="LZN364" s="120"/>
      <c r="LZO364" s="120"/>
      <c r="LZP364" s="120"/>
      <c r="LZQ364" s="120"/>
      <c r="LZR364" s="120"/>
      <c r="LZS364" s="120"/>
      <c r="LZT364" s="120"/>
      <c r="LZU364" s="120"/>
      <c r="LZV364" s="120"/>
      <c r="LZW364" s="120"/>
      <c r="LZX364" s="120"/>
      <c r="LZY364" s="120"/>
      <c r="LZZ364" s="120"/>
      <c r="MAA364" s="120"/>
      <c r="MAB364" s="120"/>
      <c r="MAC364" s="120"/>
      <c r="MAD364" s="120"/>
      <c r="MAE364" s="120"/>
      <c r="MAF364" s="120"/>
      <c r="MAG364" s="120"/>
      <c r="MAH364" s="120"/>
      <c r="MAI364" s="120"/>
      <c r="MAJ364" s="120"/>
      <c r="MAK364" s="120"/>
      <c r="MAL364" s="120"/>
      <c r="MAM364" s="120"/>
      <c r="MAN364" s="120"/>
      <c r="MAO364" s="120"/>
      <c r="MAP364" s="120"/>
      <c r="MAQ364" s="120"/>
      <c r="MAR364" s="120"/>
      <c r="MAS364" s="120"/>
      <c r="MAT364" s="120"/>
      <c r="MAU364" s="120"/>
      <c r="MAV364" s="120"/>
      <c r="MAW364" s="120"/>
      <c r="MAX364" s="120"/>
      <c r="MAY364" s="120"/>
      <c r="MAZ364" s="120"/>
      <c r="MBA364" s="120"/>
      <c r="MBB364" s="120"/>
      <c r="MBC364" s="120"/>
      <c r="MBD364" s="120"/>
      <c r="MBE364" s="120"/>
      <c r="MBF364" s="120"/>
      <c r="MBG364" s="120"/>
      <c r="MBH364" s="120"/>
      <c r="MBI364" s="120"/>
      <c r="MBJ364" s="120"/>
      <c r="MBK364" s="120"/>
      <c r="MBL364" s="120"/>
      <c r="MBM364" s="120"/>
      <c r="MBN364" s="120"/>
      <c r="MBO364" s="120"/>
      <c r="MBP364" s="120"/>
      <c r="MBQ364" s="120"/>
      <c r="MBR364" s="120"/>
      <c r="MBS364" s="120"/>
      <c r="MBT364" s="120"/>
      <c r="MBU364" s="120"/>
      <c r="MBV364" s="120"/>
      <c r="MBW364" s="120"/>
      <c r="MBX364" s="120"/>
      <c r="MBY364" s="120"/>
      <c r="MBZ364" s="120"/>
      <c r="MCA364" s="120"/>
      <c r="MCB364" s="120"/>
      <c r="MCC364" s="120"/>
      <c r="MCD364" s="120"/>
      <c r="MCE364" s="120"/>
      <c r="MCF364" s="120"/>
      <c r="MCG364" s="120"/>
      <c r="MCH364" s="120"/>
      <c r="MCI364" s="120"/>
      <c r="MCJ364" s="120"/>
      <c r="MCK364" s="120"/>
      <c r="MCL364" s="120"/>
      <c r="MCM364" s="120"/>
      <c r="MCN364" s="120"/>
      <c r="MCO364" s="120"/>
      <c r="MCP364" s="120"/>
      <c r="MCQ364" s="120"/>
      <c r="MCR364" s="120"/>
      <c r="MCS364" s="120"/>
      <c r="MCT364" s="120"/>
      <c r="MCU364" s="120"/>
      <c r="MCV364" s="120"/>
      <c r="MCW364" s="120"/>
      <c r="MCX364" s="120"/>
      <c r="MCY364" s="120"/>
      <c r="MCZ364" s="120"/>
      <c r="MDA364" s="120"/>
      <c r="MDB364" s="120"/>
      <c r="MDC364" s="120"/>
      <c r="MDD364" s="120"/>
      <c r="MDE364" s="120"/>
      <c r="MDF364" s="120"/>
      <c r="MDG364" s="120"/>
      <c r="MDH364" s="120"/>
      <c r="MDI364" s="120"/>
      <c r="MDJ364" s="120"/>
      <c r="MDK364" s="120"/>
      <c r="MDL364" s="120"/>
      <c r="MDM364" s="120"/>
      <c r="MDN364" s="120"/>
      <c r="MDO364" s="120"/>
      <c r="MDP364" s="120"/>
      <c r="MDQ364" s="120"/>
      <c r="MDR364" s="120"/>
      <c r="MDS364" s="120"/>
      <c r="MDT364" s="120"/>
      <c r="MDU364" s="120"/>
      <c r="MDV364" s="120"/>
      <c r="MDW364" s="120"/>
      <c r="MDX364" s="120"/>
      <c r="MDY364" s="120"/>
      <c r="MDZ364" s="120"/>
      <c r="MEA364" s="120"/>
      <c r="MEB364" s="120"/>
      <c r="MEC364" s="120"/>
      <c r="MED364" s="120"/>
      <c r="MEE364" s="120"/>
      <c r="MEF364" s="120"/>
      <c r="MEG364" s="120"/>
      <c r="MEH364" s="120"/>
      <c r="MEI364" s="120"/>
      <c r="MEJ364" s="120"/>
      <c r="MEK364" s="120"/>
      <c r="MEL364" s="120"/>
      <c r="MEM364" s="120"/>
      <c r="MEN364" s="120"/>
      <c r="MEO364" s="120"/>
      <c r="MEP364" s="120"/>
      <c r="MEQ364" s="120"/>
      <c r="MER364" s="120"/>
      <c r="MES364" s="120"/>
      <c r="MET364" s="120"/>
      <c r="MEU364" s="120"/>
      <c r="MEV364" s="120"/>
      <c r="MEW364" s="120"/>
      <c r="MEX364" s="120"/>
      <c r="MEY364" s="120"/>
      <c r="MEZ364" s="120"/>
      <c r="MFA364" s="120"/>
      <c r="MFB364" s="120"/>
      <c r="MFC364" s="120"/>
      <c r="MFD364" s="120"/>
      <c r="MFE364" s="120"/>
      <c r="MFF364" s="120"/>
      <c r="MFG364" s="120"/>
      <c r="MFH364" s="120"/>
      <c r="MFI364" s="120"/>
      <c r="MFJ364" s="120"/>
      <c r="MFK364" s="120"/>
      <c r="MFL364" s="120"/>
      <c r="MFM364" s="120"/>
      <c r="MFN364" s="120"/>
      <c r="MFO364" s="120"/>
      <c r="MFP364" s="120"/>
      <c r="MFQ364" s="120"/>
      <c r="MFR364" s="120"/>
      <c r="MFS364" s="120"/>
      <c r="MFT364" s="120"/>
      <c r="MFU364" s="120"/>
      <c r="MFV364" s="120"/>
      <c r="MFW364" s="120"/>
      <c r="MFX364" s="120"/>
      <c r="MFY364" s="120"/>
      <c r="MFZ364" s="120"/>
      <c r="MGA364" s="120"/>
      <c r="MGB364" s="120"/>
      <c r="MGC364" s="120"/>
      <c r="MGD364" s="120"/>
      <c r="MGE364" s="120"/>
      <c r="MGF364" s="120"/>
      <c r="MGG364" s="120"/>
      <c r="MGH364" s="120"/>
      <c r="MGI364" s="120"/>
      <c r="MGJ364" s="120"/>
      <c r="MGK364" s="120"/>
      <c r="MGL364" s="120"/>
      <c r="MGM364" s="120"/>
      <c r="MGN364" s="120"/>
      <c r="MGO364" s="120"/>
      <c r="MGP364" s="120"/>
      <c r="MGQ364" s="120"/>
      <c r="MGR364" s="120"/>
      <c r="MGS364" s="120"/>
      <c r="MGT364" s="120"/>
      <c r="MGU364" s="120"/>
      <c r="MGV364" s="120"/>
      <c r="MGW364" s="120"/>
      <c r="MGX364" s="120"/>
      <c r="MGY364" s="120"/>
      <c r="MGZ364" s="120"/>
      <c r="MHA364" s="120"/>
      <c r="MHB364" s="120"/>
      <c r="MHC364" s="120"/>
      <c r="MHD364" s="120"/>
      <c r="MHE364" s="120"/>
      <c r="MHF364" s="120"/>
      <c r="MHG364" s="120"/>
      <c r="MHH364" s="120"/>
      <c r="MHI364" s="120"/>
      <c r="MHJ364" s="120"/>
      <c r="MHK364" s="120"/>
      <c r="MHL364" s="120"/>
      <c r="MHM364" s="120"/>
      <c r="MHN364" s="120"/>
      <c r="MHO364" s="120"/>
      <c r="MHP364" s="120"/>
      <c r="MHQ364" s="120"/>
      <c r="MHR364" s="120"/>
      <c r="MHS364" s="120"/>
      <c r="MHT364" s="120"/>
      <c r="MHU364" s="120"/>
      <c r="MHV364" s="120"/>
      <c r="MHW364" s="120"/>
      <c r="MHX364" s="120"/>
      <c r="MHY364" s="120"/>
      <c r="MHZ364" s="120"/>
      <c r="MIA364" s="120"/>
      <c r="MIB364" s="120"/>
      <c r="MIC364" s="120"/>
      <c r="MID364" s="120"/>
      <c r="MIE364" s="120"/>
      <c r="MIF364" s="120"/>
      <c r="MIG364" s="120"/>
      <c r="MIH364" s="120"/>
      <c r="MII364" s="120"/>
      <c r="MIJ364" s="120"/>
      <c r="MIK364" s="120"/>
      <c r="MIL364" s="120"/>
      <c r="MIM364" s="120"/>
      <c r="MIN364" s="120"/>
      <c r="MIO364" s="120"/>
      <c r="MIP364" s="120"/>
      <c r="MIQ364" s="120"/>
      <c r="MIR364" s="120"/>
      <c r="MIS364" s="120"/>
      <c r="MIT364" s="120"/>
      <c r="MIU364" s="120"/>
      <c r="MIV364" s="120"/>
      <c r="MIW364" s="120"/>
      <c r="MIX364" s="120"/>
      <c r="MIY364" s="120"/>
      <c r="MIZ364" s="120"/>
      <c r="MJA364" s="120"/>
      <c r="MJB364" s="120"/>
      <c r="MJC364" s="120"/>
      <c r="MJD364" s="120"/>
      <c r="MJE364" s="120"/>
      <c r="MJF364" s="120"/>
      <c r="MJG364" s="120"/>
      <c r="MJH364" s="120"/>
      <c r="MJI364" s="120"/>
      <c r="MJJ364" s="120"/>
      <c r="MJK364" s="120"/>
      <c r="MJL364" s="120"/>
      <c r="MJM364" s="120"/>
      <c r="MJN364" s="120"/>
      <c r="MJO364" s="120"/>
      <c r="MJP364" s="120"/>
      <c r="MJQ364" s="120"/>
      <c r="MJR364" s="120"/>
      <c r="MJS364" s="120"/>
      <c r="MJT364" s="120"/>
      <c r="MJU364" s="120"/>
      <c r="MJV364" s="120"/>
      <c r="MJW364" s="120"/>
      <c r="MJX364" s="120"/>
      <c r="MJY364" s="120"/>
      <c r="MJZ364" s="120"/>
      <c r="MKA364" s="120"/>
      <c r="MKB364" s="120"/>
      <c r="MKC364" s="120"/>
      <c r="MKD364" s="120"/>
      <c r="MKE364" s="120"/>
      <c r="MKF364" s="120"/>
      <c r="MKG364" s="120"/>
      <c r="MKH364" s="120"/>
      <c r="MKI364" s="120"/>
      <c r="MKJ364" s="120"/>
      <c r="MKK364" s="120"/>
      <c r="MKL364" s="120"/>
      <c r="MKM364" s="120"/>
      <c r="MKN364" s="120"/>
      <c r="MKO364" s="120"/>
      <c r="MKP364" s="120"/>
      <c r="MKQ364" s="120"/>
      <c r="MKR364" s="120"/>
      <c r="MKS364" s="120"/>
      <c r="MKT364" s="120"/>
      <c r="MKU364" s="120"/>
      <c r="MKV364" s="120"/>
      <c r="MKW364" s="120"/>
      <c r="MKX364" s="120"/>
      <c r="MKY364" s="120"/>
      <c r="MKZ364" s="120"/>
      <c r="MLA364" s="120"/>
      <c r="MLB364" s="120"/>
      <c r="MLC364" s="120"/>
      <c r="MLD364" s="120"/>
      <c r="MLE364" s="120"/>
      <c r="MLF364" s="120"/>
      <c r="MLG364" s="120"/>
      <c r="MLH364" s="120"/>
      <c r="MLI364" s="120"/>
      <c r="MLJ364" s="120"/>
      <c r="MLK364" s="120"/>
      <c r="MLL364" s="120"/>
      <c r="MLM364" s="120"/>
      <c r="MLN364" s="120"/>
      <c r="MLO364" s="120"/>
      <c r="MLP364" s="120"/>
      <c r="MLQ364" s="120"/>
      <c r="MLR364" s="120"/>
      <c r="MLS364" s="120"/>
      <c r="MLT364" s="120"/>
      <c r="MLU364" s="120"/>
      <c r="MLV364" s="120"/>
      <c r="MLW364" s="120"/>
      <c r="MLX364" s="120"/>
      <c r="MLY364" s="120"/>
      <c r="MLZ364" s="120"/>
      <c r="MMA364" s="120"/>
      <c r="MMB364" s="120"/>
      <c r="MMC364" s="120"/>
      <c r="MMD364" s="120"/>
      <c r="MME364" s="120"/>
      <c r="MMF364" s="120"/>
      <c r="MMG364" s="120"/>
      <c r="MMH364" s="120"/>
      <c r="MMI364" s="120"/>
      <c r="MMJ364" s="120"/>
      <c r="MMK364" s="120"/>
      <c r="MML364" s="120"/>
      <c r="MMM364" s="120"/>
      <c r="MMN364" s="120"/>
      <c r="MMO364" s="120"/>
      <c r="MMP364" s="120"/>
      <c r="MMQ364" s="120"/>
      <c r="MMR364" s="120"/>
      <c r="MMS364" s="120"/>
      <c r="MMT364" s="120"/>
      <c r="MMU364" s="120"/>
      <c r="MMV364" s="120"/>
      <c r="MMW364" s="120"/>
      <c r="MMX364" s="120"/>
      <c r="MMY364" s="120"/>
      <c r="MMZ364" s="120"/>
      <c r="MNA364" s="120"/>
      <c r="MNB364" s="120"/>
      <c r="MNC364" s="120"/>
      <c r="MND364" s="120"/>
      <c r="MNE364" s="120"/>
      <c r="MNF364" s="120"/>
      <c r="MNG364" s="120"/>
      <c r="MNH364" s="120"/>
      <c r="MNI364" s="120"/>
      <c r="MNJ364" s="120"/>
      <c r="MNK364" s="120"/>
      <c r="MNL364" s="120"/>
      <c r="MNM364" s="120"/>
      <c r="MNN364" s="120"/>
      <c r="MNO364" s="120"/>
      <c r="MNP364" s="120"/>
      <c r="MNQ364" s="120"/>
      <c r="MNR364" s="120"/>
      <c r="MNS364" s="120"/>
      <c r="MNT364" s="120"/>
      <c r="MNU364" s="120"/>
      <c r="MNV364" s="120"/>
      <c r="MNW364" s="120"/>
      <c r="MNX364" s="120"/>
      <c r="MNY364" s="120"/>
      <c r="MNZ364" s="120"/>
      <c r="MOA364" s="120"/>
      <c r="MOB364" s="120"/>
      <c r="MOC364" s="120"/>
      <c r="MOD364" s="120"/>
      <c r="MOE364" s="120"/>
      <c r="MOF364" s="120"/>
      <c r="MOG364" s="120"/>
      <c r="MOH364" s="120"/>
      <c r="MOI364" s="120"/>
      <c r="MOJ364" s="120"/>
      <c r="MOK364" s="120"/>
      <c r="MOL364" s="120"/>
      <c r="MOM364" s="120"/>
      <c r="MON364" s="120"/>
      <c r="MOO364" s="120"/>
      <c r="MOP364" s="120"/>
      <c r="MOQ364" s="120"/>
      <c r="MOR364" s="120"/>
      <c r="MOS364" s="120"/>
      <c r="MOT364" s="120"/>
      <c r="MOU364" s="120"/>
      <c r="MOV364" s="120"/>
      <c r="MOW364" s="120"/>
      <c r="MOX364" s="120"/>
      <c r="MOY364" s="120"/>
      <c r="MOZ364" s="120"/>
      <c r="MPA364" s="120"/>
      <c r="MPB364" s="120"/>
      <c r="MPC364" s="120"/>
      <c r="MPD364" s="120"/>
      <c r="MPE364" s="120"/>
      <c r="MPF364" s="120"/>
      <c r="MPG364" s="120"/>
      <c r="MPH364" s="120"/>
      <c r="MPI364" s="120"/>
      <c r="MPJ364" s="120"/>
      <c r="MPK364" s="120"/>
      <c r="MPL364" s="120"/>
      <c r="MPM364" s="120"/>
      <c r="MPN364" s="120"/>
      <c r="MPO364" s="120"/>
      <c r="MPP364" s="120"/>
      <c r="MPQ364" s="120"/>
      <c r="MPR364" s="120"/>
      <c r="MPS364" s="120"/>
      <c r="MPT364" s="120"/>
      <c r="MPU364" s="120"/>
      <c r="MPV364" s="120"/>
      <c r="MPW364" s="120"/>
      <c r="MPX364" s="120"/>
      <c r="MPY364" s="120"/>
      <c r="MPZ364" s="120"/>
      <c r="MQA364" s="120"/>
      <c r="MQB364" s="120"/>
      <c r="MQC364" s="120"/>
      <c r="MQD364" s="120"/>
      <c r="MQE364" s="120"/>
      <c r="MQF364" s="120"/>
      <c r="MQG364" s="120"/>
      <c r="MQH364" s="120"/>
      <c r="MQI364" s="120"/>
      <c r="MQJ364" s="120"/>
      <c r="MQK364" s="120"/>
      <c r="MQL364" s="120"/>
      <c r="MQM364" s="120"/>
      <c r="MQN364" s="120"/>
      <c r="MQO364" s="120"/>
      <c r="MQP364" s="120"/>
      <c r="MQQ364" s="120"/>
      <c r="MQR364" s="120"/>
      <c r="MQS364" s="120"/>
      <c r="MQT364" s="120"/>
      <c r="MQU364" s="120"/>
      <c r="MQV364" s="120"/>
      <c r="MQW364" s="120"/>
      <c r="MQX364" s="120"/>
      <c r="MQY364" s="120"/>
      <c r="MQZ364" s="120"/>
      <c r="MRA364" s="120"/>
      <c r="MRB364" s="120"/>
      <c r="MRC364" s="120"/>
      <c r="MRD364" s="120"/>
      <c r="MRE364" s="120"/>
      <c r="MRF364" s="120"/>
      <c r="MRG364" s="120"/>
      <c r="MRH364" s="120"/>
      <c r="MRI364" s="120"/>
      <c r="MRJ364" s="120"/>
      <c r="MRK364" s="120"/>
      <c r="MRL364" s="120"/>
      <c r="MRM364" s="120"/>
      <c r="MRN364" s="120"/>
      <c r="MRO364" s="120"/>
      <c r="MRP364" s="120"/>
      <c r="MRQ364" s="120"/>
      <c r="MRR364" s="120"/>
      <c r="MRS364" s="120"/>
      <c r="MRT364" s="120"/>
      <c r="MRU364" s="120"/>
      <c r="MRV364" s="120"/>
      <c r="MRW364" s="120"/>
      <c r="MRX364" s="120"/>
      <c r="MRY364" s="120"/>
      <c r="MRZ364" s="120"/>
      <c r="MSA364" s="120"/>
      <c r="MSB364" s="120"/>
      <c r="MSC364" s="120"/>
      <c r="MSD364" s="120"/>
      <c r="MSE364" s="120"/>
      <c r="MSF364" s="120"/>
      <c r="MSG364" s="120"/>
      <c r="MSH364" s="120"/>
      <c r="MSI364" s="120"/>
      <c r="MSJ364" s="120"/>
      <c r="MSK364" s="120"/>
      <c r="MSL364" s="120"/>
      <c r="MSM364" s="120"/>
      <c r="MSN364" s="120"/>
      <c r="MSO364" s="120"/>
      <c r="MSP364" s="120"/>
      <c r="MSQ364" s="120"/>
      <c r="MSR364" s="120"/>
      <c r="MSS364" s="120"/>
      <c r="MST364" s="120"/>
      <c r="MSU364" s="120"/>
      <c r="MSV364" s="120"/>
      <c r="MSW364" s="120"/>
      <c r="MSX364" s="120"/>
      <c r="MSY364" s="120"/>
      <c r="MSZ364" s="120"/>
      <c r="MTA364" s="120"/>
      <c r="MTB364" s="120"/>
      <c r="MTC364" s="120"/>
      <c r="MTD364" s="120"/>
      <c r="MTE364" s="120"/>
      <c r="MTF364" s="120"/>
      <c r="MTG364" s="120"/>
      <c r="MTH364" s="120"/>
      <c r="MTI364" s="120"/>
      <c r="MTJ364" s="120"/>
      <c r="MTK364" s="120"/>
      <c r="MTL364" s="120"/>
      <c r="MTM364" s="120"/>
      <c r="MTN364" s="120"/>
      <c r="MTO364" s="120"/>
      <c r="MTP364" s="120"/>
      <c r="MTQ364" s="120"/>
      <c r="MTR364" s="120"/>
      <c r="MTS364" s="120"/>
      <c r="MTT364" s="120"/>
      <c r="MTU364" s="120"/>
      <c r="MTV364" s="120"/>
      <c r="MTW364" s="120"/>
      <c r="MTX364" s="120"/>
      <c r="MTY364" s="120"/>
      <c r="MTZ364" s="120"/>
      <c r="MUA364" s="120"/>
      <c r="MUB364" s="120"/>
      <c r="MUC364" s="120"/>
      <c r="MUD364" s="120"/>
      <c r="MUE364" s="120"/>
      <c r="MUF364" s="120"/>
      <c r="MUG364" s="120"/>
      <c r="MUH364" s="120"/>
      <c r="MUI364" s="120"/>
      <c r="MUJ364" s="120"/>
      <c r="MUK364" s="120"/>
      <c r="MUL364" s="120"/>
      <c r="MUM364" s="120"/>
      <c r="MUN364" s="120"/>
      <c r="MUO364" s="120"/>
      <c r="MUP364" s="120"/>
      <c r="MUQ364" s="120"/>
      <c r="MUR364" s="120"/>
      <c r="MUS364" s="120"/>
      <c r="MUT364" s="120"/>
      <c r="MUU364" s="120"/>
      <c r="MUV364" s="120"/>
      <c r="MUW364" s="120"/>
      <c r="MUX364" s="120"/>
      <c r="MUY364" s="120"/>
      <c r="MUZ364" s="120"/>
      <c r="MVA364" s="120"/>
      <c r="MVB364" s="120"/>
      <c r="MVC364" s="120"/>
      <c r="MVD364" s="120"/>
      <c r="MVE364" s="120"/>
      <c r="MVF364" s="120"/>
      <c r="MVG364" s="120"/>
      <c r="MVH364" s="120"/>
      <c r="MVI364" s="120"/>
      <c r="MVJ364" s="120"/>
      <c r="MVK364" s="120"/>
      <c r="MVL364" s="120"/>
      <c r="MVM364" s="120"/>
      <c r="MVN364" s="120"/>
      <c r="MVO364" s="120"/>
      <c r="MVP364" s="120"/>
      <c r="MVQ364" s="120"/>
      <c r="MVR364" s="120"/>
      <c r="MVS364" s="120"/>
      <c r="MVT364" s="120"/>
      <c r="MVU364" s="120"/>
      <c r="MVV364" s="120"/>
      <c r="MVW364" s="120"/>
      <c r="MVX364" s="120"/>
      <c r="MVY364" s="120"/>
      <c r="MVZ364" s="120"/>
      <c r="MWA364" s="120"/>
      <c r="MWB364" s="120"/>
      <c r="MWC364" s="120"/>
      <c r="MWD364" s="120"/>
      <c r="MWE364" s="120"/>
      <c r="MWF364" s="120"/>
      <c r="MWG364" s="120"/>
      <c r="MWH364" s="120"/>
      <c r="MWI364" s="120"/>
      <c r="MWJ364" s="120"/>
      <c r="MWK364" s="120"/>
      <c r="MWL364" s="120"/>
      <c r="MWM364" s="120"/>
      <c r="MWN364" s="120"/>
      <c r="MWO364" s="120"/>
      <c r="MWP364" s="120"/>
      <c r="MWQ364" s="120"/>
      <c r="MWR364" s="120"/>
      <c r="MWS364" s="120"/>
      <c r="MWT364" s="120"/>
      <c r="MWU364" s="120"/>
      <c r="MWV364" s="120"/>
      <c r="MWW364" s="120"/>
      <c r="MWX364" s="120"/>
      <c r="MWY364" s="120"/>
      <c r="MWZ364" s="120"/>
      <c r="MXA364" s="120"/>
      <c r="MXB364" s="120"/>
      <c r="MXC364" s="120"/>
      <c r="MXD364" s="120"/>
      <c r="MXE364" s="120"/>
      <c r="MXF364" s="120"/>
      <c r="MXG364" s="120"/>
      <c r="MXH364" s="120"/>
      <c r="MXI364" s="120"/>
      <c r="MXJ364" s="120"/>
      <c r="MXK364" s="120"/>
      <c r="MXL364" s="120"/>
      <c r="MXM364" s="120"/>
      <c r="MXN364" s="120"/>
      <c r="MXO364" s="120"/>
      <c r="MXP364" s="120"/>
      <c r="MXQ364" s="120"/>
      <c r="MXR364" s="120"/>
      <c r="MXS364" s="120"/>
      <c r="MXT364" s="120"/>
      <c r="MXU364" s="120"/>
      <c r="MXV364" s="120"/>
      <c r="MXW364" s="120"/>
      <c r="MXX364" s="120"/>
      <c r="MXY364" s="120"/>
      <c r="MXZ364" s="120"/>
      <c r="MYA364" s="120"/>
      <c r="MYB364" s="120"/>
      <c r="MYC364" s="120"/>
      <c r="MYD364" s="120"/>
      <c r="MYE364" s="120"/>
      <c r="MYF364" s="120"/>
      <c r="MYG364" s="120"/>
      <c r="MYH364" s="120"/>
      <c r="MYI364" s="120"/>
      <c r="MYJ364" s="120"/>
      <c r="MYK364" s="120"/>
      <c r="MYL364" s="120"/>
      <c r="MYM364" s="120"/>
      <c r="MYN364" s="120"/>
      <c r="MYO364" s="120"/>
      <c r="MYP364" s="120"/>
      <c r="MYQ364" s="120"/>
      <c r="MYR364" s="120"/>
      <c r="MYS364" s="120"/>
      <c r="MYT364" s="120"/>
      <c r="MYU364" s="120"/>
      <c r="MYV364" s="120"/>
      <c r="MYW364" s="120"/>
      <c r="MYX364" s="120"/>
      <c r="MYY364" s="120"/>
      <c r="MYZ364" s="120"/>
      <c r="MZA364" s="120"/>
      <c r="MZB364" s="120"/>
      <c r="MZC364" s="120"/>
      <c r="MZD364" s="120"/>
      <c r="MZE364" s="120"/>
      <c r="MZF364" s="120"/>
      <c r="MZG364" s="120"/>
      <c r="MZH364" s="120"/>
      <c r="MZI364" s="120"/>
      <c r="MZJ364" s="120"/>
      <c r="MZK364" s="120"/>
      <c r="MZL364" s="120"/>
      <c r="MZM364" s="120"/>
      <c r="MZN364" s="120"/>
      <c r="MZO364" s="120"/>
      <c r="MZP364" s="120"/>
      <c r="MZQ364" s="120"/>
      <c r="MZR364" s="120"/>
      <c r="MZS364" s="120"/>
      <c r="MZT364" s="120"/>
      <c r="MZU364" s="120"/>
      <c r="MZV364" s="120"/>
      <c r="MZW364" s="120"/>
      <c r="MZX364" s="120"/>
      <c r="MZY364" s="120"/>
      <c r="MZZ364" s="120"/>
      <c r="NAA364" s="120"/>
      <c r="NAB364" s="120"/>
      <c r="NAC364" s="120"/>
      <c r="NAD364" s="120"/>
      <c r="NAE364" s="120"/>
      <c r="NAF364" s="120"/>
      <c r="NAG364" s="120"/>
      <c r="NAH364" s="120"/>
      <c r="NAI364" s="120"/>
      <c r="NAJ364" s="120"/>
      <c r="NAK364" s="120"/>
      <c r="NAL364" s="120"/>
      <c r="NAM364" s="120"/>
      <c r="NAN364" s="120"/>
      <c r="NAO364" s="120"/>
      <c r="NAP364" s="120"/>
      <c r="NAQ364" s="120"/>
      <c r="NAR364" s="120"/>
      <c r="NAS364" s="120"/>
      <c r="NAT364" s="120"/>
      <c r="NAU364" s="120"/>
      <c r="NAV364" s="120"/>
      <c r="NAW364" s="120"/>
      <c r="NAX364" s="120"/>
      <c r="NAY364" s="120"/>
      <c r="NAZ364" s="120"/>
      <c r="NBA364" s="120"/>
      <c r="NBB364" s="120"/>
      <c r="NBC364" s="120"/>
      <c r="NBD364" s="120"/>
      <c r="NBE364" s="120"/>
      <c r="NBF364" s="120"/>
      <c r="NBG364" s="120"/>
      <c r="NBH364" s="120"/>
      <c r="NBI364" s="120"/>
      <c r="NBJ364" s="120"/>
      <c r="NBK364" s="120"/>
      <c r="NBL364" s="120"/>
      <c r="NBM364" s="120"/>
      <c r="NBN364" s="120"/>
      <c r="NBO364" s="120"/>
      <c r="NBP364" s="120"/>
      <c r="NBQ364" s="120"/>
      <c r="NBR364" s="120"/>
      <c r="NBS364" s="120"/>
      <c r="NBT364" s="120"/>
      <c r="NBU364" s="120"/>
      <c r="NBV364" s="120"/>
      <c r="NBW364" s="120"/>
      <c r="NBX364" s="120"/>
      <c r="NBY364" s="120"/>
      <c r="NBZ364" s="120"/>
      <c r="NCA364" s="120"/>
      <c r="NCB364" s="120"/>
      <c r="NCC364" s="120"/>
      <c r="NCD364" s="120"/>
      <c r="NCE364" s="120"/>
      <c r="NCF364" s="120"/>
      <c r="NCG364" s="120"/>
      <c r="NCH364" s="120"/>
      <c r="NCI364" s="120"/>
      <c r="NCJ364" s="120"/>
      <c r="NCK364" s="120"/>
      <c r="NCL364" s="120"/>
      <c r="NCM364" s="120"/>
      <c r="NCN364" s="120"/>
      <c r="NCO364" s="120"/>
      <c r="NCP364" s="120"/>
      <c r="NCQ364" s="120"/>
      <c r="NCR364" s="120"/>
      <c r="NCS364" s="120"/>
      <c r="NCT364" s="120"/>
      <c r="NCU364" s="120"/>
      <c r="NCV364" s="120"/>
      <c r="NCW364" s="120"/>
      <c r="NCX364" s="120"/>
      <c r="NCY364" s="120"/>
      <c r="NCZ364" s="120"/>
      <c r="NDA364" s="120"/>
      <c r="NDB364" s="120"/>
      <c r="NDC364" s="120"/>
      <c r="NDD364" s="120"/>
      <c r="NDE364" s="120"/>
      <c r="NDF364" s="120"/>
      <c r="NDG364" s="120"/>
      <c r="NDH364" s="120"/>
      <c r="NDI364" s="120"/>
      <c r="NDJ364" s="120"/>
      <c r="NDK364" s="120"/>
      <c r="NDL364" s="120"/>
      <c r="NDM364" s="120"/>
      <c r="NDN364" s="120"/>
      <c r="NDO364" s="120"/>
      <c r="NDP364" s="120"/>
      <c r="NDQ364" s="120"/>
      <c r="NDR364" s="120"/>
      <c r="NDS364" s="120"/>
      <c r="NDT364" s="120"/>
      <c r="NDU364" s="120"/>
      <c r="NDV364" s="120"/>
      <c r="NDW364" s="120"/>
      <c r="NDX364" s="120"/>
      <c r="NDY364" s="120"/>
      <c r="NDZ364" s="120"/>
      <c r="NEA364" s="120"/>
      <c r="NEB364" s="120"/>
      <c r="NEC364" s="120"/>
      <c r="NED364" s="120"/>
      <c r="NEE364" s="120"/>
      <c r="NEF364" s="120"/>
      <c r="NEG364" s="120"/>
      <c r="NEH364" s="120"/>
      <c r="NEI364" s="120"/>
      <c r="NEJ364" s="120"/>
      <c r="NEK364" s="120"/>
      <c r="NEL364" s="120"/>
      <c r="NEM364" s="120"/>
      <c r="NEN364" s="120"/>
      <c r="NEO364" s="120"/>
      <c r="NEP364" s="120"/>
      <c r="NEQ364" s="120"/>
      <c r="NER364" s="120"/>
      <c r="NES364" s="120"/>
      <c r="NET364" s="120"/>
      <c r="NEU364" s="120"/>
      <c r="NEV364" s="120"/>
      <c r="NEW364" s="120"/>
      <c r="NEX364" s="120"/>
      <c r="NEY364" s="120"/>
      <c r="NEZ364" s="120"/>
      <c r="NFA364" s="120"/>
      <c r="NFB364" s="120"/>
      <c r="NFC364" s="120"/>
      <c r="NFD364" s="120"/>
      <c r="NFE364" s="120"/>
      <c r="NFF364" s="120"/>
      <c r="NFG364" s="120"/>
      <c r="NFH364" s="120"/>
      <c r="NFI364" s="120"/>
      <c r="NFJ364" s="120"/>
      <c r="NFK364" s="120"/>
      <c r="NFL364" s="120"/>
      <c r="NFM364" s="120"/>
      <c r="NFN364" s="120"/>
      <c r="NFO364" s="120"/>
      <c r="NFP364" s="120"/>
      <c r="NFQ364" s="120"/>
      <c r="NFR364" s="120"/>
      <c r="NFS364" s="120"/>
      <c r="NFT364" s="120"/>
      <c r="NFU364" s="120"/>
      <c r="NFV364" s="120"/>
      <c r="NFW364" s="120"/>
      <c r="NFX364" s="120"/>
      <c r="NFY364" s="120"/>
      <c r="NFZ364" s="120"/>
      <c r="NGA364" s="120"/>
      <c r="NGB364" s="120"/>
      <c r="NGC364" s="120"/>
      <c r="NGD364" s="120"/>
      <c r="NGE364" s="120"/>
      <c r="NGF364" s="120"/>
      <c r="NGG364" s="120"/>
      <c r="NGH364" s="120"/>
      <c r="NGI364" s="120"/>
      <c r="NGJ364" s="120"/>
      <c r="NGK364" s="120"/>
      <c r="NGL364" s="120"/>
      <c r="NGM364" s="120"/>
      <c r="NGN364" s="120"/>
      <c r="NGO364" s="120"/>
      <c r="NGP364" s="120"/>
      <c r="NGQ364" s="120"/>
      <c r="NGR364" s="120"/>
      <c r="NGS364" s="120"/>
      <c r="NGT364" s="120"/>
      <c r="NGU364" s="120"/>
      <c r="NGV364" s="120"/>
      <c r="NGW364" s="120"/>
      <c r="NGX364" s="120"/>
      <c r="NGY364" s="120"/>
      <c r="NGZ364" s="120"/>
      <c r="NHA364" s="120"/>
      <c r="NHB364" s="120"/>
      <c r="NHC364" s="120"/>
      <c r="NHD364" s="120"/>
      <c r="NHE364" s="120"/>
      <c r="NHF364" s="120"/>
      <c r="NHG364" s="120"/>
      <c r="NHH364" s="120"/>
      <c r="NHI364" s="120"/>
      <c r="NHJ364" s="120"/>
      <c r="NHK364" s="120"/>
      <c r="NHL364" s="120"/>
      <c r="NHM364" s="120"/>
      <c r="NHN364" s="120"/>
      <c r="NHO364" s="120"/>
      <c r="NHP364" s="120"/>
      <c r="NHQ364" s="120"/>
      <c r="NHR364" s="120"/>
      <c r="NHS364" s="120"/>
      <c r="NHT364" s="120"/>
      <c r="NHU364" s="120"/>
      <c r="NHV364" s="120"/>
      <c r="NHW364" s="120"/>
      <c r="NHX364" s="120"/>
      <c r="NHY364" s="120"/>
      <c r="NHZ364" s="120"/>
      <c r="NIA364" s="120"/>
      <c r="NIB364" s="120"/>
      <c r="NIC364" s="120"/>
      <c r="NID364" s="120"/>
      <c r="NIE364" s="120"/>
      <c r="NIF364" s="120"/>
      <c r="NIG364" s="120"/>
      <c r="NIH364" s="120"/>
      <c r="NII364" s="120"/>
      <c r="NIJ364" s="120"/>
      <c r="NIK364" s="120"/>
      <c r="NIL364" s="120"/>
      <c r="NIM364" s="120"/>
      <c r="NIN364" s="120"/>
      <c r="NIO364" s="120"/>
      <c r="NIP364" s="120"/>
      <c r="NIQ364" s="120"/>
      <c r="NIR364" s="120"/>
      <c r="NIS364" s="120"/>
      <c r="NIT364" s="120"/>
      <c r="NIU364" s="120"/>
      <c r="NIV364" s="120"/>
      <c r="NIW364" s="120"/>
      <c r="NIX364" s="120"/>
      <c r="NIY364" s="120"/>
      <c r="NIZ364" s="120"/>
      <c r="NJA364" s="120"/>
      <c r="NJB364" s="120"/>
      <c r="NJC364" s="120"/>
      <c r="NJD364" s="120"/>
      <c r="NJE364" s="120"/>
      <c r="NJF364" s="120"/>
      <c r="NJG364" s="120"/>
      <c r="NJH364" s="120"/>
      <c r="NJI364" s="120"/>
      <c r="NJJ364" s="120"/>
      <c r="NJK364" s="120"/>
      <c r="NJL364" s="120"/>
      <c r="NJM364" s="120"/>
      <c r="NJN364" s="120"/>
      <c r="NJO364" s="120"/>
      <c r="NJP364" s="120"/>
      <c r="NJQ364" s="120"/>
      <c r="NJR364" s="120"/>
      <c r="NJS364" s="120"/>
      <c r="NJT364" s="120"/>
      <c r="NJU364" s="120"/>
      <c r="NJV364" s="120"/>
      <c r="NJW364" s="120"/>
      <c r="NJX364" s="120"/>
      <c r="NJY364" s="120"/>
      <c r="NJZ364" s="120"/>
      <c r="NKA364" s="120"/>
      <c r="NKB364" s="120"/>
      <c r="NKC364" s="120"/>
      <c r="NKD364" s="120"/>
      <c r="NKE364" s="120"/>
      <c r="NKF364" s="120"/>
      <c r="NKG364" s="120"/>
      <c r="NKH364" s="120"/>
      <c r="NKI364" s="120"/>
      <c r="NKJ364" s="120"/>
      <c r="NKK364" s="120"/>
      <c r="NKL364" s="120"/>
      <c r="NKM364" s="120"/>
      <c r="NKN364" s="120"/>
      <c r="NKO364" s="120"/>
      <c r="NKP364" s="120"/>
      <c r="NKQ364" s="120"/>
      <c r="NKR364" s="120"/>
      <c r="NKS364" s="120"/>
      <c r="NKT364" s="120"/>
      <c r="NKU364" s="120"/>
      <c r="NKV364" s="120"/>
      <c r="NKW364" s="120"/>
      <c r="NKX364" s="120"/>
      <c r="NKY364" s="120"/>
      <c r="NKZ364" s="120"/>
      <c r="NLA364" s="120"/>
      <c r="NLB364" s="120"/>
      <c r="NLC364" s="120"/>
      <c r="NLD364" s="120"/>
      <c r="NLE364" s="120"/>
      <c r="NLF364" s="120"/>
      <c r="NLG364" s="120"/>
      <c r="NLH364" s="120"/>
      <c r="NLI364" s="120"/>
      <c r="NLJ364" s="120"/>
      <c r="NLK364" s="120"/>
      <c r="NLL364" s="120"/>
      <c r="NLM364" s="120"/>
      <c r="NLN364" s="120"/>
      <c r="NLO364" s="120"/>
      <c r="NLP364" s="120"/>
      <c r="NLQ364" s="120"/>
      <c r="NLR364" s="120"/>
      <c r="NLS364" s="120"/>
      <c r="NLT364" s="120"/>
      <c r="NLU364" s="120"/>
      <c r="NLV364" s="120"/>
      <c r="NLW364" s="120"/>
      <c r="NLX364" s="120"/>
      <c r="NLY364" s="120"/>
      <c r="NLZ364" s="120"/>
      <c r="NMA364" s="120"/>
      <c r="NMB364" s="120"/>
      <c r="NMC364" s="120"/>
      <c r="NMD364" s="120"/>
      <c r="NME364" s="120"/>
      <c r="NMF364" s="120"/>
      <c r="NMG364" s="120"/>
      <c r="NMH364" s="120"/>
      <c r="NMI364" s="120"/>
      <c r="NMJ364" s="120"/>
      <c r="NMK364" s="120"/>
      <c r="NML364" s="120"/>
      <c r="NMM364" s="120"/>
      <c r="NMN364" s="120"/>
      <c r="NMO364" s="120"/>
      <c r="NMP364" s="120"/>
      <c r="NMQ364" s="120"/>
      <c r="NMR364" s="120"/>
      <c r="NMS364" s="120"/>
      <c r="NMT364" s="120"/>
      <c r="NMU364" s="120"/>
      <c r="NMV364" s="120"/>
      <c r="NMW364" s="120"/>
      <c r="NMX364" s="120"/>
      <c r="NMY364" s="120"/>
      <c r="NMZ364" s="120"/>
      <c r="NNA364" s="120"/>
      <c r="NNB364" s="120"/>
      <c r="NNC364" s="120"/>
      <c r="NND364" s="120"/>
      <c r="NNE364" s="120"/>
      <c r="NNF364" s="120"/>
      <c r="NNG364" s="120"/>
      <c r="NNH364" s="120"/>
      <c r="NNI364" s="120"/>
      <c r="NNJ364" s="120"/>
      <c r="NNK364" s="120"/>
      <c r="NNL364" s="120"/>
      <c r="NNM364" s="120"/>
      <c r="NNN364" s="120"/>
      <c r="NNO364" s="120"/>
      <c r="NNP364" s="120"/>
      <c r="NNQ364" s="120"/>
      <c r="NNR364" s="120"/>
      <c r="NNS364" s="120"/>
      <c r="NNT364" s="120"/>
      <c r="NNU364" s="120"/>
      <c r="NNV364" s="120"/>
      <c r="NNW364" s="120"/>
      <c r="NNX364" s="120"/>
      <c r="NNY364" s="120"/>
      <c r="NNZ364" s="120"/>
      <c r="NOA364" s="120"/>
      <c r="NOB364" s="120"/>
      <c r="NOC364" s="120"/>
      <c r="NOD364" s="120"/>
      <c r="NOE364" s="120"/>
      <c r="NOF364" s="120"/>
      <c r="NOG364" s="120"/>
      <c r="NOH364" s="120"/>
      <c r="NOI364" s="120"/>
      <c r="NOJ364" s="120"/>
      <c r="NOK364" s="120"/>
      <c r="NOL364" s="120"/>
      <c r="NOM364" s="120"/>
      <c r="NON364" s="120"/>
      <c r="NOO364" s="120"/>
      <c r="NOP364" s="120"/>
      <c r="NOQ364" s="120"/>
      <c r="NOR364" s="120"/>
      <c r="NOS364" s="120"/>
      <c r="NOT364" s="120"/>
      <c r="NOU364" s="120"/>
      <c r="NOV364" s="120"/>
      <c r="NOW364" s="120"/>
      <c r="NOX364" s="120"/>
      <c r="NOY364" s="120"/>
      <c r="NOZ364" s="120"/>
      <c r="NPA364" s="120"/>
      <c r="NPB364" s="120"/>
      <c r="NPC364" s="120"/>
      <c r="NPD364" s="120"/>
      <c r="NPE364" s="120"/>
      <c r="NPF364" s="120"/>
      <c r="NPG364" s="120"/>
      <c r="NPH364" s="120"/>
      <c r="NPI364" s="120"/>
      <c r="NPJ364" s="120"/>
      <c r="NPK364" s="120"/>
      <c r="NPL364" s="120"/>
      <c r="NPM364" s="120"/>
      <c r="NPN364" s="120"/>
      <c r="NPO364" s="120"/>
      <c r="NPP364" s="120"/>
      <c r="NPQ364" s="120"/>
      <c r="NPR364" s="120"/>
      <c r="NPS364" s="120"/>
      <c r="NPT364" s="120"/>
      <c r="NPU364" s="120"/>
      <c r="NPV364" s="120"/>
      <c r="NPW364" s="120"/>
      <c r="NPX364" s="120"/>
      <c r="NPY364" s="120"/>
      <c r="NPZ364" s="120"/>
      <c r="NQA364" s="120"/>
      <c r="NQB364" s="120"/>
      <c r="NQC364" s="120"/>
      <c r="NQD364" s="120"/>
      <c r="NQE364" s="120"/>
      <c r="NQF364" s="120"/>
      <c r="NQG364" s="120"/>
      <c r="NQH364" s="120"/>
      <c r="NQI364" s="120"/>
      <c r="NQJ364" s="120"/>
      <c r="NQK364" s="120"/>
      <c r="NQL364" s="120"/>
      <c r="NQM364" s="120"/>
      <c r="NQN364" s="120"/>
      <c r="NQO364" s="120"/>
      <c r="NQP364" s="120"/>
      <c r="NQQ364" s="120"/>
      <c r="NQR364" s="120"/>
      <c r="NQS364" s="120"/>
      <c r="NQT364" s="120"/>
      <c r="NQU364" s="120"/>
      <c r="NQV364" s="120"/>
      <c r="NQW364" s="120"/>
      <c r="NQX364" s="120"/>
      <c r="NQY364" s="120"/>
      <c r="NQZ364" s="120"/>
      <c r="NRA364" s="120"/>
      <c r="NRB364" s="120"/>
      <c r="NRC364" s="120"/>
      <c r="NRD364" s="120"/>
      <c r="NRE364" s="120"/>
      <c r="NRF364" s="120"/>
      <c r="NRG364" s="120"/>
      <c r="NRH364" s="120"/>
      <c r="NRI364" s="120"/>
      <c r="NRJ364" s="120"/>
      <c r="NRK364" s="120"/>
      <c r="NRL364" s="120"/>
      <c r="NRM364" s="120"/>
      <c r="NRN364" s="120"/>
      <c r="NRO364" s="120"/>
      <c r="NRP364" s="120"/>
      <c r="NRQ364" s="120"/>
      <c r="NRR364" s="120"/>
      <c r="NRS364" s="120"/>
      <c r="NRT364" s="120"/>
      <c r="NRU364" s="120"/>
      <c r="NRV364" s="120"/>
      <c r="NRW364" s="120"/>
      <c r="NRX364" s="120"/>
      <c r="NRY364" s="120"/>
      <c r="NRZ364" s="120"/>
      <c r="NSA364" s="120"/>
      <c r="NSB364" s="120"/>
      <c r="NSC364" s="120"/>
      <c r="NSD364" s="120"/>
      <c r="NSE364" s="120"/>
      <c r="NSF364" s="120"/>
      <c r="NSG364" s="120"/>
      <c r="NSH364" s="120"/>
      <c r="NSI364" s="120"/>
      <c r="NSJ364" s="120"/>
      <c r="NSK364" s="120"/>
      <c r="NSL364" s="120"/>
      <c r="NSM364" s="120"/>
      <c r="NSN364" s="120"/>
      <c r="NSO364" s="120"/>
      <c r="NSP364" s="120"/>
      <c r="NSQ364" s="120"/>
      <c r="NSR364" s="120"/>
      <c r="NSS364" s="120"/>
      <c r="NST364" s="120"/>
      <c r="NSU364" s="120"/>
      <c r="NSV364" s="120"/>
      <c r="NSW364" s="120"/>
      <c r="NSX364" s="120"/>
      <c r="NSY364" s="120"/>
      <c r="NSZ364" s="120"/>
      <c r="NTA364" s="120"/>
      <c r="NTB364" s="120"/>
      <c r="NTC364" s="120"/>
      <c r="NTD364" s="120"/>
      <c r="NTE364" s="120"/>
      <c r="NTF364" s="120"/>
      <c r="NTG364" s="120"/>
      <c r="NTH364" s="120"/>
      <c r="NTI364" s="120"/>
      <c r="NTJ364" s="120"/>
      <c r="NTK364" s="120"/>
      <c r="NTL364" s="120"/>
      <c r="NTM364" s="120"/>
      <c r="NTN364" s="120"/>
      <c r="NTO364" s="120"/>
      <c r="NTP364" s="120"/>
      <c r="NTQ364" s="120"/>
      <c r="NTR364" s="120"/>
      <c r="NTS364" s="120"/>
      <c r="NTT364" s="120"/>
      <c r="NTU364" s="120"/>
      <c r="NTV364" s="120"/>
      <c r="NTW364" s="120"/>
      <c r="NTX364" s="120"/>
      <c r="NTY364" s="120"/>
      <c r="NTZ364" s="120"/>
      <c r="NUA364" s="120"/>
      <c r="NUB364" s="120"/>
      <c r="NUC364" s="120"/>
      <c r="NUD364" s="120"/>
      <c r="NUE364" s="120"/>
      <c r="NUF364" s="120"/>
      <c r="NUG364" s="120"/>
      <c r="NUH364" s="120"/>
      <c r="NUI364" s="120"/>
      <c r="NUJ364" s="120"/>
      <c r="NUK364" s="120"/>
      <c r="NUL364" s="120"/>
      <c r="NUM364" s="120"/>
      <c r="NUN364" s="120"/>
      <c r="NUO364" s="120"/>
      <c r="NUP364" s="120"/>
      <c r="NUQ364" s="120"/>
      <c r="NUR364" s="120"/>
      <c r="NUS364" s="120"/>
      <c r="NUT364" s="120"/>
      <c r="NUU364" s="120"/>
      <c r="NUV364" s="120"/>
      <c r="NUW364" s="120"/>
      <c r="NUX364" s="120"/>
      <c r="NUY364" s="120"/>
      <c r="NUZ364" s="120"/>
      <c r="NVA364" s="120"/>
      <c r="NVB364" s="120"/>
      <c r="NVC364" s="120"/>
      <c r="NVD364" s="120"/>
      <c r="NVE364" s="120"/>
      <c r="NVF364" s="120"/>
      <c r="NVG364" s="120"/>
      <c r="NVH364" s="120"/>
      <c r="NVI364" s="120"/>
      <c r="NVJ364" s="120"/>
      <c r="NVK364" s="120"/>
      <c r="NVL364" s="120"/>
      <c r="NVM364" s="120"/>
      <c r="NVN364" s="120"/>
      <c r="NVO364" s="120"/>
      <c r="NVP364" s="120"/>
      <c r="NVQ364" s="120"/>
      <c r="NVR364" s="120"/>
      <c r="NVS364" s="120"/>
      <c r="NVT364" s="120"/>
      <c r="NVU364" s="120"/>
      <c r="NVV364" s="120"/>
      <c r="NVW364" s="120"/>
      <c r="NVX364" s="120"/>
      <c r="NVY364" s="120"/>
      <c r="NVZ364" s="120"/>
      <c r="NWA364" s="120"/>
      <c r="NWB364" s="120"/>
      <c r="NWC364" s="120"/>
      <c r="NWD364" s="120"/>
      <c r="NWE364" s="120"/>
      <c r="NWF364" s="120"/>
      <c r="NWG364" s="120"/>
      <c r="NWH364" s="120"/>
      <c r="NWI364" s="120"/>
      <c r="NWJ364" s="120"/>
      <c r="NWK364" s="120"/>
      <c r="NWL364" s="120"/>
      <c r="NWM364" s="120"/>
      <c r="NWN364" s="120"/>
      <c r="NWO364" s="120"/>
      <c r="NWP364" s="120"/>
      <c r="NWQ364" s="120"/>
      <c r="NWR364" s="120"/>
      <c r="NWS364" s="120"/>
      <c r="NWT364" s="120"/>
      <c r="NWU364" s="120"/>
      <c r="NWV364" s="120"/>
      <c r="NWW364" s="120"/>
      <c r="NWX364" s="120"/>
      <c r="NWY364" s="120"/>
      <c r="NWZ364" s="120"/>
      <c r="NXA364" s="120"/>
      <c r="NXB364" s="120"/>
      <c r="NXC364" s="120"/>
      <c r="NXD364" s="120"/>
      <c r="NXE364" s="120"/>
      <c r="NXF364" s="120"/>
      <c r="NXG364" s="120"/>
      <c r="NXH364" s="120"/>
      <c r="NXI364" s="120"/>
      <c r="NXJ364" s="120"/>
      <c r="NXK364" s="120"/>
      <c r="NXL364" s="120"/>
      <c r="NXM364" s="120"/>
      <c r="NXN364" s="120"/>
      <c r="NXO364" s="120"/>
      <c r="NXP364" s="120"/>
      <c r="NXQ364" s="120"/>
      <c r="NXR364" s="120"/>
      <c r="NXS364" s="120"/>
      <c r="NXT364" s="120"/>
      <c r="NXU364" s="120"/>
      <c r="NXV364" s="120"/>
      <c r="NXW364" s="120"/>
      <c r="NXX364" s="120"/>
      <c r="NXY364" s="120"/>
      <c r="NXZ364" s="120"/>
      <c r="NYA364" s="120"/>
      <c r="NYB364" s="120"/>
      <c r="NYC364" s="120"/>
      <c r="NYD364" s="120"/>
      <c r="NYE364" s="120"/>
      <c r="NYF364" s="120"/>
      <c r="NYG364" s="120"/>
      <c r="NYH364" s="120"/>
      <c r="NYI364" s="120"/>
      <c r="NYJ364" s="120"/>
      <c r="NYK364" s="120"/>
      <c r="NYL364" s="120"/>
      <c r="NYM364" s="120"/>
      <c r="NYN364" s="120"/>
      <c r="NYO364" s="120"/>
      <c r="NYP364" s="120"/>
      <c r="NYQ364" s="120"/>
      <c r="NYR364" s="120"/>
      <c r="NYS364" s="120"/>
      <c r="NYT364" s="120"/>
      <c r="NYU364" s="120"/>
      <c r="NYV364" s="120"/>
      <c r="NYW364" s="120"/>
      <c r="NYX364" s="120"/>
      <c r="NYY364" s="120"/>
      <c r="NYZ364" s="120"/>
      <c r="NZA364" s="120"/>
      <c r="NZB364" s="120"/>
      <c r="NZC364" s="120"/>
      <c r="NZD364" s="120"/>
      <c r="NZE364" s="120"/>
      <c r="NZF364" s="120"/>
      <c r="NZG364" s="120"/>
      <c r="NZH364" s="120"/>
      <c r="NZI364" s="120"/>
      <c r="NZJ364" s="120"/>
      <c r="NZK364" s="120"/>
      <c r="NZL364" s="120"/>
      <c r="NZM364" s="120"/>
      <c r="NZN364" s="120"/>
      <c r="NZO364" s="120"/>
      <c r="NZP364" s="120"/>
      <c r="NZQ364" s="120"/>
      <c r="NZR364" s="120"/>
      <c r="NZS364" s="120"/>
      <c r="NZT364" s="120"/>
      <c r="NZU364" s="120"/>
      <c r="NZV364" s="120"/>
      <c r="NZW364" s="120"/>
      <c r="NZX364" s="120"/>
      <c r="NZY364" s="120"/>
      <c r="NZZ364" s="120"/>
      <c r="OAA364" s="120"/>
      <c r="OAB364" s="120"/>
      <c r="OAC364" s="120"/>
      <c r="OAD364" s="120"/>
      <c r="OAE364" s="120"/>
      <c r="OAF364" s="120"/>
      <c r="OAG364" s="120"/>
      <c r="OAH364" s="120"/>
      <c r="OAI364" s="120"/>
      <c r="OAJ364" s="120"/>
      <c r="OAK364" s="120"/>
      <c r="OAL364" s="120"/>
      <c r="OAM364" s="120"/>
      <c r="OAN364" s="120"/>
      <c r="OAO364" s="120"/>
      <c r="OAP364" s="120"/>
      <c r="OAQ364" s="120"/>
      <c r="OAR364" s="120"/>
      <c r="OAS364" s="120"/>
      <c r="OAT364" s="120"/>
      <c r="OAU364" s="120"/>
      <c r="OAV364" s="120"/>
      <c r="OAW364" s="120"/>
      <c r="OAX364" s="120"/>
      <c r="OAY364" s="120"/>
      <c r="OAZ364" s="120"/>
      <c r="OBA364" s="120"/>
      <c r="OBB364" s="120"/>
      <c r="OBC364" s="120"/>
      <c r="OBD364" s="120"/>
      <c r="OBE364" s="120"/>
      <c r="OBF364" s="120"/>
      <c r="OBG364" s="120"/>
      <c r="OBH364" s="120"/>
      <c r="OBI364" s="120"/>
      <c r="OBJ364" s="120"/>
      <c r="OBK364" s="120"/>
      <c r="OBL364" s="120"/>
      <c r="OBM364" s="120"/>
      <c r="OBN364" s="120"/>
      <c r="OBO364" s="120"/>
      <c r="OBP364" s="120"/>
      <c r="OBQ364" s="120"/>
      <c r="OBR364" s="120"/>
      <c r="OBS364" s="120"/>
      <c r="OBT364" s="120"/>
      <c r="OBU364" s="120"/>
      <c r="OBV364" s="120"/>
      <c r="OBW364" s="120"/>
      <c r="OBX364" s="120"/>
      <c r="OBY364" s="120"/>
      <c r="OBZ364" s="120"/>
      <c r="OCA364" s="120"/>
      <c r="OCB364" s="120"/>
      <c r="OCC364" s="120"/>
      <c r="OCD364" s="120"/>
      <c r="OCE364" s="120"/>
      <c r="OCF364" s="120"/>
      <c r="OCG364" s="120"/>
      <c r="OCH364" s="120"/>
      <c r="OCI364" s="120"/>
      <c r="OCJ364" s="120"/>
      <c r="OCK364" s="120"/>
      <c r="OCL364" s="120"/>
      <c r="OCM364" s="120"/>
      <c r="OCN364" s="120"/>
      <c r="OCO364" s="120"/>
      <c r="OCP364" s="120"/>
      <c r="OCQ364" s="120"/>
      <c r="OCR364" s="120"/>
      <c r="OCS364" s="120"/>
      <c r="OCT364" s="120"/>
      <c r="OCU364" s="120"/>
      <c r="OCV364" s="120"/>
      <c r="OCW364" s="120"/>
      <c r="OCX364" s="120"/>
      <c r="OCY364" s="120"/>
      <c r="OCZ364" s="120"/>
      <c r="ODA364" s="120"/>
      <c r="ODB364" s="120"/>
      <c r="ODC364" s="120"/>
      <c r="ODD364" s="120"/>
      <c r="ODE364" s="120"/>
      <c r="ODF364" s="120"/>
      <c r="ODG364" s="120"/>
      <c r="ODH364" s="120"/>
      <c r="ODI364" s="120"/>
      <c r="ODJ364" s="120"/>
      <c r="ODK364" s="120"/>
      <c r="ODL364" s="120"/>
      <c r="ODM364" s="120"/>
      <c r="ODN364" s="120"/>
      <c r="ODO364" s="120"/>
      <c r="ODP364" s="120"/>
      <c r="ODQ364" s="120"/>
      <c r="ODR364" s="120"/>
      <c r="ODS364" s="120"/>
      <c r="ODT364" s="120"/>
      <c r="ODU364" s="120"/>
      <c r="ODV364" s="120"/>
      <c r="ODW364" s="120"/>
      <c r="ODX364" s="120"/>
      <c r="ODY364" s="120"/>
      <c r="ODZ364" s="120"/>
      <c r="OEA364" s="120"/>
      <c r="OEB364" s="120"/>
      <c r="OEC364" s="120"/>
      <c r="OED364" s="120"/>
      <c r="OEE364" s="120"/>
      <c r="OEF364" s="120"/>
      <c r="OEG364" s="120"/>
      <c r="OEH364" s="120"/>
      <c r="OEI364" s="120"/>
      <c r="OEJ364" s="120"/>
      <c r="OEK364" s="120"/>
      <c r="OEL364" s="120"/>
      <c r="OEM364" s="120"/>
      <c r="OEN364" s="120"/>
      <c r="OEO364" s="120"/>
      <c r="OEP364" s="120"/>
      <c r="OEQ364" s="120"/>
      <c r="OER364" s="120"/>
      <c r="OES364" s="120"/>
      <c r="OET364" s="120"/>
      <c r="OEU364" s="120"/>
      <c r="OEV364" s="120"/>
      <c r="OEW364" s="120"/>
      <c r="OEX364" s="120"/>
      <c r="OEY364" s="120"/>
      <c r="OEZ364" s="120"/>
      <c r="OFA364" s="120"/>
      <c r="OFB364" s="120"/>
      <c r="OFC364" s="120"/>
      <c r="OFD364" s="120"/>
      <c r="OFE364" s="120"/>
      <c r="OFF364" s="120"/>
      <c r="OFG364" s="120"/>
      <c r="OFH364" s="120"/>
      <c r="OFI364" s="120"/>
      <c r="OFJ364" s="120"/>
      <c r="OFK364" s="120"/>
      <c r="OFL364" s="120"/>
      <c r="OFM364" s="120"/>
      <c r="OFN364" s="120"/>
      <c r="OFO364" s="120"/>
      <c r="OFP364" s="120"/>
      <c r="OFQ364" s="120"/>
      <c r="OFR364" s="120"/>
      <c r="OFS364" s="120"/>
      <c r="OFT364" s="120"/>
      <c r="OFU364" s="120"/>
      <c r="OFV364" s="120"/>
      <c r="OFW364" s="120"/>
      <c r="OFX364" s="120"/>
      <c r="OFY364" s="120"/>
      <c r="OFZ364" s="120"/>
      <c r="OGA364" s="120"/>
      <c r="OGB364" s="120"/>
      <c r="OGC364" s="120"/>
      <c r="OGD364" s="120"/>
      <c r="OGE364" s="120"/>
      <c r="OGF364" s="120"/>
      <c r="OGG364" s="120"/>
      <c r="OGH364" s="120"/>
      <c r="OGI364" s="120"/>
      <c r="OGJ364" s="120"/>
      <c r="OGK364" s="120"/>
      <c r="OGL364" s="120"/>
      <c r="OGM364" s="120"/>
      <c r="OGN364" s="120"/>
      <c r="OGO364" s="120"/>
      <c r="OGP364" s="120"/>
      <c r="OGQ364" s="120"/>
      <c r="OGR364" s="120"/>
      <c r="OGS364" s="120"/>
      <c r="OGT364" s="120"/>
      <c r="OGU364" s="120"/>
      <c r="OGV364" s="120"/>
      <c r="OGW364" s="120"/>
      <c r="OGX364" s="120"/>
      <c r="OGY364" s="120"/>
      <c r="OGZ364" s="120"/>
      <c r="OHA364" s="120"/>
      <c r="OHB364" s="120"/>
      <c r="OHC364" s="120"/>
      <c r="OHD364" s="120"/>
      <c r="OHE364" s="120"/>
      <c r="OHF364" s="120"/>
      <c r="OHG364" s="120"/>
      <c r="OHH364" s="120"/>
      <c r="OHI364" s="120"/>
      <c r="OHJ364" s="120"/>
      <c r="OHK364" s="120"/>
      <c r="OHL364" s="120"/>
      <c r="OHM364" s="120"/>
      <c r="OHN364" s="120"/>
      <c r="OHO364" s="120"/>
      <c r="OHP364" s="120"/>
      <c r="OHQ364" s="120"/>
      <c r="OHR364" s="120"/>
      <c r="OHS364" s="120"/>
      <c r="OHT364" s="120"/>
      <c r="OHU364" s="120"/>
      <c r="OHV364" s="120"/>
      <c r="OHW364" s="120"/>
      <c r="OHX364" s="120"/>
      <c r="OHY364" s="120"/>
      <c r="OHZ364" s="120"/>
      <c r="OIA364" s="120"/>
      <c r="OIB364" s="120"/>
      <c r="OIC364" s="120"/>
      <c r="OID364" s="120"/>
      <c r="OIE364" s="120"/>
      <c r="OIF364" s="120"/>
      <c r="OIG364" s="120"/>
      <c r="OIH364" s="120"/>
      <c r="OII364" s="120"/>
      <c r="OIJ364" s="120"/>
      <c r="OIK364" s="120"/>
      <c r="OIL364" s="120"/>
      <c r="OIM364" s="120"/>
      <c r="OIN364" s="120"/>
      <c r="OIO364" s="120"/>
      <c r="OIP364" s="120"/>
      <c r="OIQ364" s="120"/>
      <c r="OIR364" s="120"/>
      <c r="OIS364" s="120"/>
      <c r="OIT364" s="120"/>
      <c r="OIU364" s="120"/>
      <c r="OIV364" s="120"/>
      <c r="OIW364" s="120"/>
      <c r="OIX364" s="120"/>
      <c r="OIY364" s="120"/>
      <c r="OIZ364" s="120"/>
      <c r="OJA364" s="120"/>
      <c r="OJB364" s="120"/>
      <c r="OJC364" s="120"/>
      <c r="OJD364" s="120"/>
      <c r="OJE364" s="120"/>
      <c r="OJF364" s="120"/>
      <c r="OJG364" s="120"/>
      <c r="OJH364" s="120"/>
      <c r="OJI364" s="120"/>
      <c r="OJJ364" s="120"/>
      <c r="OJK364" s="120"/>
      <c r="OJL364" s="120"/>
      <c r="OJM364" s="120"/>
      <c r="OJN364" s="120"/>
      <c r="OJO364" s="120"/>
      <c r="OJP364" s="120"/>
      <c r="OJQ364" s="120"/>
      <c r="OJR364" s="120"/>
      <c r="OJS364" s="120"/>
      <c r="OJT364" s="120"/>
      <c r="OJU364" s="120"/>
      <c r="OJV364" s="120"/>
      <c r="OJW364" s="120"/>
      <c r="OJX364" s="120"/>
      <c r="OJY364" s="120"/>
      <c r="OJZ364" s="120"/>
      <c r="OKA364" s="120"/>
      <c r="OKB364" s="120"/>
      <c r="OKC364" s="120"/>
      <c r="OKD364" s="120"/>
      <c r="OKE364" s="120"/>
      <c r="OKF364" s="120"/>
      <c r="OKG364" s="120"/>
      <c r="OKH364" s="120"/>
      <c r="OKI364" s="120"/>
      <c r="OKJ364" s="120"/>
      <c r="OKK364" s="120"/>
      <c r="OKL364" s="120"/>
      <c r="OKM364" s="120"/>
      <c r="OKN364" s="120"/>
      <c r="OKO364" s="120"/>
      <c r="OKP364" s="120"/>
      <c r="OKQ364" s="120"/>
      <c r="OKR364" s="120"/>
      <c r="OKS364" s="120"/>
      <c r="OKT364" s="120"/>
      <c r="OKU364" s="120"/>
      <c r="OKV364" s="120"/>
      <c r="OKW364" s="120"/>
      <c r="OKX364" s="120"/>
      <c r="OKY364" s="120"/>
      <c r="OKZ364" s="120"/>
      <c r="OLA364" s="120"/>
      <c r="OLB364" s="120"/>
      <c r="OLC364" s="120"/>
      <c r="OLD364" s="120"/>
      <c r="OLE364" s="120"/>
      <c r="OLF364" s="120"/>
      <c r="OLG364" s="120"/>
      <c r="OLH364" s="120"/>
      <c r="OLI364" s="120"/>
      <c r="OLJ364" s="120"/>
      <c r="OLK364" s="120"/>
      <c r="OLL364" s="120"/>
      <c r="OLM364" s="120"/>
      <c r="OLN364" s="120"/>
      <c r="OLO364" s="120"/>
      <c r="OLP364" s="120"/>
      <c r="OLQ364" s="120"/>
      <c r="OLR364" s="120"/>
      <c r="OLS364" s="120"/>
      <c r="OLT364" s="120"/>
      <c r="OLU364" s="120"/>
      <c r="OLV364" s="120"/>
      <c r="OLW364" s="120"/>
      <c r="OLX364" s="120"/>
      <c r="OLY364" s="120"/>
      <c r="OLZ364" s="120"/>
      <c r="OMA364" s="120"/>
      <c r="OMB364" s="120"/>
      <c r="OMC364" s="120"/>
      <c r="OMD364" s="120"/>
      <c r="OME364" s="120"/>
      <c r="OMF364" s="120"/>
      <c r="OMG364" s="120"/>
      <c r="OMH364" s="120"/>
      <c r="OMI364" s="120"/>
      <c r="OMJ364" s="120"/>
      <c r="OMK364" s="120"/>
      <c r="OML364" s="120"/>
      <c r="OMM364" s="120"/>
      <c r="OMN364" s="120"/>
      <c r="OMO364" s="120"/>
      <c r="OMP364" s="120"/>
      <c r="OMQ364" s="120"/>
      <c r="OMR364" s="120"/>
      <c r="OMS364" s="120"/>
      <c r="OMT364" s="120"/>
      <c r="OMU364" s="120"/>
      <c r="OMV364" s="120"/>
      <c r="OMW364" s="120"/>
      <c r="OMX364" s="120"/>
      <c r="OMY364" s="120"/>
      <c r="OMZ364" s="120"/>
      <c r="ONA364" s="120"/>
      <c r="ONB364" s="120"/>
      <c r="ONC364" s="120"/>
      <c r="OND364" s="120"/>
      <c r="ONE364" s="120"/>
      <c r="ONF364" s="120"/>
      <c r="ONG364" s="120"/>
      <c r="ONH364" s="120"/>
      <c r="ONI364" s="120"/>
      <c r="ONJ364" s="120"/>
      <c r="ONK364" s="120"/>
      <c r="ONL364" s="120"/>
      <c r="ONM364" s="120"/>
      <c r="ONN364" s="120"/>
      <c r="ONO364" s="120"/>
      <c r="ONP364" s="120"/>
      <c r="ONQ364" s="120"/>
      <c r="ONR364" s="120"/>
      <c r="ONS364" s="120"/>
      <c r="ONT364" s="120"/>
      <c r="ONU364" s="120"/>
      <c r="ONV364" s="120"/>
      <c r="ONW364" s="120"/>
      <c r="ONX364" s="120"/>
      <c r="ONY364" s="120"/>
      <c r="ONZ364" s="120"/>
      <c r="OOA364" s="120"/>
      <c r="OOB364" s="120"/>
      <c r="OOC364" s="120"/>
      <c r="OOD364" s="120"/>
      <c r="OOE364" s="120"/>
      <c r="OOF364" s="120"/>
      <c r="OOG364" s="120"/>
      <c r="OOH364" s="120"/>
      <c r="OOI364" s="120"/>
      <c r="OOJ364" s="120"/>
      <c r="OOK364" s="120"/>
      <c r="OOL364" s="120"/>
      <c r="OOM364" s="120"/>
      <c r="OON364" s="120"/>
      <c r="OOO364" s="120"/>
      <c r="OOP364" s="120"/>
      <c r="OOQ364" s="120"/>
      <c r="OOR364" s="120"/>
      <c r="OOS364" s="120"/>
      <c r="OOT364" s="120"/>
      <c r="OOU364" s="120"/>
      <c r="OOV364" s="120"/>
      <c r="OOW364" s="120"/>
      <c r="OOX364" s="120"/>
      <c r="OOY364" s="120"/>
      <c r="OOZ364" s="120"/>
      <c r="OPA364" s="120"/>
      <c r="OPB364" s="120"/>
      <c r="OPC364" s="120"/>
      <c r="OPD364" s="120"/>
      <c r="OPE364" s="120"/>
      <c r="OPF364" s="120"/>
      <c r="OPG364" s="120"/>
      <c r="OPH364" s="120"/>
      <c r="OPI364" s="120"/>
      <c r="OPJ364" s="120"/>
      <c r="OPK364" s="120"/>
      <c r="OPL364" s="120"/>
      <c r="OPM364" s="120"/>
      <c r="OPN364" s="120"/>
      <c r="OPO364" s="120"/>
      <c r="OPP364" s="120"/>
      <c r="OPQ364" s="120"/>
      <c r="OPR364" s="120"/>
      <c r="OPS364" s="120"/>
      <c r="OPT364" s="120"/>
      <c r="OPU364" s="120"/>
      <c r="OPV364" s="120"/>
      <c r="OPW364" s="120"/>
      <c r="OPX364" s="120"/>
      <c r="OPY364" s="120"/>
      <c r="OPZ364" s="120"/>
      <c r="OQA364" s="120"/>
      <c r="OQB364" s="120"/>
      <c r="OQC364" s="120"/>
      <c r="OQD364" s="120"/>
      <c r="OQE364" s="120"/>
      <c r="OQF364" s="120"/>
      <c r="OQG364" s="120"/>
      <c r="OQH364" s="120"/>
      <c r="OQI364" s="120"/>
      <c r="OQJ364" s="120"/>
      <c r="OQK364" s="120"/>
      <c r="OQL364" s="120"/>
      <c r="OQM364" s="120"/>
      <c r="OQN364" s="120"/>
      <c r="OQO364" s="120"/>
      <c r="OQP364" s="120"/>
      <c r="OQQ364" s="120"/>
      <c r="OQR364" s="120"/>
      <c r="OQS364" s="120"/>
      <c r="OQT364" s="120"/>
      <c r="OQU364" s="120"/>
      <c r="OQV364" s="120"/>
      <c r="OQW364" s="120"/>
      <c r="OQX364" s="120"/>
      <c r="OQY364" s="120"/>
      <c r="OQZ364" s="120"/>
      <c r="ORA364" s="120"/>
      <c r="ORB364" s="120"/>
      <c r="ORC364" s="120"/>
      <c r="ORD364" s="120"/>
      <c r="ORE364" s="120"/>
      <c r="ORF364" s="120"/>
      <c r="ORG364" s="120"/>
      <c r="ORH364" s="120"/>
      <c r="ORI364" s="120"/>
      <c r="ORJ364" s="120"/>
      <c r="ORK364" s="120"/>
      <c r="ORL364" s="120"/>
      <c r="ORM364" s="120"/>
      <c r="ORN364" s="120"/>
      <c r="ORO364" s="120"/>
      <c r="ORP364" s="120"/>
      <c r="ORQ364" s="120"/>
      <c r="ORR364" s="120"/>
      <c r="ORS364" s="120"/>
      <c r="ORT364" s="120"/>
      <c r="ORU364" s="120"/>
      <c r="ORV364" s="120"/>
      <c r="ORW364" s="120"/>
      <c r="ORX364" s="120"/>
      <c r="ORY364" s="120"/>
      <c r="ORZ364" s="120"/>
      <c r="OSA364" s="120"/>
      <c r="OSB364" s="120"/>
      <c r="OSC364" s="120"/>
      <c r="OSD364" s="120"/>
      <c r="OSE364" s="120"/>
      <c r="OSF364" s="120"/>
      <c r="OSG364" s="120"/>
      <c r="OSH364" s="120"/>
      <c r="OSI364" s="120"/>
      <c r="OSJ364" s="120"/>
      <c r="OSK364" s="120"/>
      <c r="OSL364" s="120"/>
      <c r="OSM364" s="120"/>
      <c r="OSN364" s="120"/>
      <c r="OSO364" s="120"/>
      <c r="OSP364" s="120"/>
      <c r="OSQ364" s="120"/>
      <c r="OSR364" s="120"/>
      <c r="OSS364" s="120"/>
      <c r="OST364" s="120"/>
      <c r="OSU364" s="120"/>
      <c r="OSV364" s="120"/>
      <c r="OSW364" s="120"/>
      <c r="OSX364" s="120"/>
      <c r="OSY364" s="120"/>
      <c r="OSZ364" s="120"/>
      <c r="OTA364" s="120"/>
      <c r="OTB364" s="120"/>
      <c r="OTC364" s="120"/>
      <c r="OTD364" s="120"/>
      <c r="OTE364" s="120"/>
      <c r="OTF364" s="120"/>
      <c r="OTG364" s="120"/>
      <c r="OTH364" s="120"/>
      <c r="OTI364" s="120"/>
      <c r="OTJ364" s="120"/>
      <c r="OTK364" s="120"/>
      <c r="OTL364" s="120"/>
      <c r="OTM364" s="120"/>
      <c r="OTN364" s="120"/>
      <c r="OTO364" s="120"/>
      <c r="OTP364" s="120"/>
      <c r="OTQ364" s="120"/>
      <c r="OTR364" s="120"/>
      <c r="OTS364" s="120"/>
      <c r="OTT364" s="120"/>
      <c r="OTU364" s="120"/>
      <c r="OTV364" s="120"/>
      <c r="OTW364" s="120"/>
      <c r="OTX364" s="120"/>
      <c r="OTY364" s="120"/>
      <c r="OTZ364" s="120"/>
      <c r="OUA364" s="120"/>
      <c r="OUB364" s="120"/>
      <c r="OUC364" s="120"/>
      <c r="OUD364" s="120"/>
      <c r="OUE364" s="120"/>
      <c r="OUF364" s="120"/>
      <c r="OUG364" s="120"/>
      <c r="OUH364" s="120"/>
      <c r="OUI364" s="120"/>
      <c r="OUJ364" s="120"/>
      <c r="OUK364" s="120"/>
      <c r="OUL364" s="120"/>
      <c r="OUM364" s="120"/>
      <c r="OUN364" s="120"/>
      <c r="OUO364" s="120"/>
      <c r="OUP364" s="120"/>
      <c r="OUQ364" s="120"/>
      <c r="OUR364" s="120"/>
      <c r="OUS364" s="120"/>
      <c r="OUT364" s="120"/>
      <c r="OUU364" s="120"/>
      <c r="OUV364" s="120"/>
      <c r="OUW364" s="120"/>
      <c r="OUX364" s="120"/>
      <c r="OUY364" s="120"/>
      <c r="OUZ364" s="120"/>
      <c r="OVA364" s="120"/>
      <c r="OVB364" s="120"/>
      <c r="OVC364" s="120"/>
      <c r="OVD364" s="120"/>
      <c r="OVE364" s="120"/>
      <c r="OVF364" s="120"/>
      <c r="OVG364" s="120"/>
      <c r="OVH364" s="120"/>
      <c r="OVI364" s="120"/>
      <c r="OVJ364" s="120"/>
      <c r="OVK364" s="120"/>
      <c r="OVL364" s="120"/>
      <c r="OVM364" s="120"/>
      <c r="OVN364" s="120"/>
      <c r="OVO364" s="120"/>
      <c r="OVP364" s="120"/>
      <c r="OVQ364" s="120"/>
      <c r="OVR364" s="120"/>
      <c r="OVS364" s="120"/>
      <c r="OVT364" s="120"/>
      <c r="OVU364" s="120"/>
      <c r="OVV364" s="120"/>
      <c r="OVW364" s="120"/>
      <c r="OVX364" s="120"/>
      <c r="OVY364" s="120"/>
      <c r="OVZ364" s="120"/>
      <c r="OWA364" s="120"/>
      <c r="OWB364" s="120"/>
      <c r="OWC364" s="120"/>
      <c r="OWD364" s="120"/>
      <c r="OWE364" s="120"/>
      <c r="OWF364" s="120"/>
      <c r="OWG364" s="120"/>
      <c r="OWH364" s="120"/>
      <c r="OWI364" s="120"/>
      <c r="OWJ364" s="120"/>
      <c r="OWK364" s="120"/>
      <c r="OWL364" s="120"/>
      <c r="OWM364" s="120"/>
      <c r="OWN364" s="120"/>
      <c r="OWO364" s="120"/>
      <c r="OWP364" s="120"/>
      <c r="OWQ364" s="120"/>
      <c r="OWR364" s="120"/>
      <c r="OWS364" s="120"/>
      <c r="OWT364" s="120"/>
      <c r="OWU364" s="120"/>
      <c r="OWV364" s="120"/>
      <c r="OWW364" s="120"/>
      <c r="OWX364" s="120"/>
      <c r="OWY364" s="120"/>
      <c r="OWZ364" s="120"/>
      <c r="OXA364" s="120"/>
      <c r="OXB364" s="120"/>
      <c r="OXC364" s="120"/>
      <c r="OXD364" s="120"/>
      <c r="OXE364" s="120"/>
      <c r="OXF364" s="120"/>
      <c r="OXG364" s="120"/>
      <c r="OXH364" s="120"/>
      <c r="OXI364" s="120"/>
      <c r="OXJ364" s="120"/>
      <c r="OXK364" s="120"/>
      <c r="OXL364" s="120"/>
      <c r="OXM364" s="120"/>
      <c r="OXN364" s="120"/>
      <c r="OXO364" s="120"/>
      <c r="OXP364" s="120"/>
      <c r="OXQ364" s="120"/>
      <c r="OXR364" s="120"/>
      <c r="OXS364" s="120"/>
      <c r="OXT364" s="120"/>
      <c r="OXU364" s="120"/>
      <c r="OXV364" s="120"/>
      <c r="OXW364" s="120"/>
      <c r="OXX364" s="120"/>
      <c r="OXY364" s="120"/>
      <c r="OXZ364" s="120"/>
      <c r="OYA364" s="120"/>
      <c r="OYB364" s="120"/>
      <c r="OYC364" s="120"/>
      <c r="OYD364" s="120"/>
      <c r="OYE364" s="120"/>
      <c r="OYF364" s="120"/>
      <c r="OYG364" s="120"/>
      <c r="OYH364" s="120"/>
      <c r="OYI364" s="120"/>
      <c r="OYJ364" s="120"/>
      <c r="OYK364" s="120"/>
      <c r="OYL364" s="120"/>
      <c r="OYM364" s="120"/>
      <c r="OYN364" s="120"/>
      <c r="OYO364" s="120"/>
      <c r="OYP364" s="120"/>
      <c r="OYQ364" s="120"/>
      <c r="OYR364" s="120"/>
      <c r="OYS364" s="120"/>
      <c r="OYT364" s="120"/>
      <c r="OYU364" s="120"/>
      <c r="OYV364" s="120"/>
      <c r="OYW364" s="120"/>
      <c r="OYX364" s="120"/>
      <c r="OYY364" s="120"/>
      <c r="OYZ364" s="120"/>
      <c r="OZA364" s="120"/>
      <c r="OZB364" s="120"/>
      <c r="OZC364" s="120"/>
      <c r="OZD364" s="120"/>
      <c r="OZE364" s="120"/>
      <c r="OZF364" s="120"/>
      <c r="OZG364" s="120"/>
      <c r="OZH364" s="120"/>
      <c r="OZI364" s="120"/>
      <c r="OZJ364" s="120"/>
      <c r="OZK364" s="120"/>
      <c r="OZL364" s="120"/>
      <c r="OZM364" s="120"/>
      <c r="OZN364" s="120"/>
      <c r="OZO364" s="120"/>
      <c r="OZP364" s="120"/>
      <c r="OZQ364" s="120"/>
      <c r="OZR364" s="120"/>
      <c r="OZS364" s="120"/>
      <c r="OZT364" s="120"/>
      <c r="OZU364" s="120"/>
      <c r="OZV364" s="120"/>
      <c r="OZW364" s="120"/>
      <c r="OZX364" s="120"/>
      <c r="OZY364" s="120"/>
      <c r="OZZ364" s="120"/>
      <c r="PAA364" s="120"/>
      <c r="PAB364" s="120"/>
      <c r="PAC364" s="120"/>
      <c r="PAD364" s="120"/>
      <c r="PAE364" s="120"/>
      <c r="PAF364" s="120"/>
      <c r="PAG364" s="120"/>
      <c r="PAH364" s="120"/>
      <c r="PAI364" s="120"/>
      <c r="PAJ364" s="120"/>
      <c r="PAK364" s="120"/>
      <c r="PAL364" s="120"/>
      <c r="PAM364" s="120"/>
      <c r="PAN364" s="120"/>
      <c r="PAO364" s="120"/>
      <c r="PAP364" s="120"/>
      <c r="PAQ364" s="120"/>
      <c r="PAR364" s="120"/>
      <c r="PAS364" s="120"/>
      <c r="PAT364" s="120"/>
      <c r="PAU364" s="120"/>
      <c r="PAV364" s="120"/>
      <c r="PAW364" s="120"/>
      <c r="PAX364" s="120"/>
      <c r="PAY364" s="120"/>
      <c r="PAZ364" s="120"/>
      <c r="PBA364" s="120"/>
      <c r="PBB364" s="120"/>
      <c r="PBC364" s="120"/>
      <c r="PBD364" s="120"/>
      <c r="PBE364" s="120"/>
      <c r="PBF364" s="120"/>
      <c r="PBG364" s="120"/>
      <c r="PBH364" s="120"/>
      <c r="PBI364" s="120"/>
      <c r="PBJ364" s="120"/>
      <c r="PBK364" s="120"/>
      <c r="PBL364" s="120"/>
      <c r="PBM364" s="120"/>
      <c r="PBN364" s="120"/>
      <c r="PBO364" s="120"/>
      <c r="PBP364" s="120"/>
      <c r="PBQ364" s="120"/>
      <c r="PBR364" s="120"/>
      <c r="PBS364" s="120"/>
      <c r="PBT364" s="120"/>
      <c r="PBU364" s="120"/>
      <c r="PBV364" s="120"/>
      <c r="PBW364" s="120"/>
      <c r="PBX364" s="120"/>
      <c r="PBY364" s="120"/>
      <c r="PBZ364" s="120"/>
      <c r="PCA364" s="120"/>
      <c r="PCB364" s="120"/>
      <c r="PCC364" s="120"/>
      <c r="PCD364" s="120"/>
      <c r="PCE364" s="120"/>
      <c r="PCF364" s="120"/>
      <c r="PCG364" s="120"/>
      <c r="PCH364" s="120"/>
      <c r="PCI364" s="120"/>
      <c r="PCJ364" s="120"/>
      <c r="PCK364" s="120"/>
      <c r="PCL364" s="120"/>
      <c r="PCM364" s="120"/>
      <c r="PCN364" s="120"/>
      <c r="PCO364" s="120"/>
      <c r="PCP364" s="120"/>
      <c r="PCQ364" s="120"/>
      <c r="PCR364" s="120"/>
      <c r="PCS364" s="120"/>
      <c r="PCT364" s="120"/>
      <c r="PCU364" s="120"/>
      <c r="PCV364" s="120"/>
      <c r="PCW364" s="120"/>
      <c r="PCX364" s="120"/>
      <c r="PCY364" s="120"/>
      <c r="PCZ364" s="120"/>
      <c r="PDA364" s="120"/>
      <c r="PDB364" s="120"/>
      <c r="PDC364" s="120"/>
      <c r="PDD364" s="120"/>
      <c r="PDE364" s="120"/>
      <c r="PDF364" s="120"/>
      <c r="PDG364" s="120"/>
      <c r="PDH364" s="120"/>
      <c r="PDI364" s="120"/>
      <c r="PDJ364" s="120"/>
      <c r="PDK364" s="120"/>
      <c r="PDL364" s="120"/>
      <c r="PDM364" s="120"/>
      <c r="PDN364" s="120"/>
      <c r="PDO364" s="120"/>
      <c r="PDP364" s="120"/>
      <c r="PDQ364" s="120"/>
      <c r="PDR364" s="120"/>
      <c r="PDS364" s="120"/>
      <c r="PDT364" s="120"/>
      <c r="PDU364" s="120"/>
      <c r="PDV364" s="120"/>
      <c r="PDW364" s="120"/>
      <c r="PDX364" s="120"/>
      <c r="PDY364" s="120"/>
      <c r="PDZ364" s="120"/>
      <c r="PEA364" s="120"/>
      <c r="PEB364" s="120"/>
      <c r="PEC364" s="120"/>
      <c r="PED364" s="120"/>
      <c r="PEE364" s="120"/>
      <c r="PEF364" s="120"/>
      <c r="PEG364" s="120"/>
      <c r="PEH364" s="120"/>
      <c r="PEI364" s="120"/>
      <c r="PEJ364" s="120"/>
      <c r="PEK364" s="120"/>
      <c r="PEL364" s="120"/>
      <c r="PEM364" s="120"/>
      <c r="PEN364" s="120"/>
      <c r="PEO364" s="120"/>
      <c r="PEP364" s="120"/>
      <c r="PEQ364" s="120"/>
      <c r="PER364" s="120"/>
      <c r="PES364" s="120"/>
      <c r="PET364" s="120"/>
      <c r="PEU364" s="120"/>
      <c r="PEV364" s="120"/>
      <c r="PEW364" s="120"/>
      <c r="PEX364" s="120"/>
      <c r="PEY364" s="120"/>
      <c r="PEZ364" s="120"/>
      <c r="PFA364" s="120"/>
      <c r="PFB364" s="120"/>
      <c r="PFC364" s="120"/>
      <c r="PFD364" s="120"/>
      <c r="PFE364" s="120"/>
      <c r="PFF364" s="120"/>
      <c r="PFG364" s="120"/>
      <c r="PFH364" s="120"/>
      <c r="PFI364" s="120"/>
      <c r="PFJ364" s="120"/>
      <c r="PFK364" s="120"/>
      <c r="PFL364" s="120"/>
      <c r="PFM364" s="120"/>
      <c r="PFN364" s="120"/>
      <c r="PFO364" s="120"/>
      <c r="PFP364" s="120"/>
      <c r="PFQ364" s="120"/>
      <c r="PFR364" s="120"/>
      <c r="PFS364" s="120"/>
      <c r="PFT364" s="120"/>
      <c r="PFU364" s="120"/>
      <c r="PFV364" s="120"/>
      <c r="PFW364" s="120"/>
      <c r="PFX364" s="120"/>
      <c r="PFY364" s="120"/>
      <c r="PFZ364" s="120"/>
      <c r="PGA364" s="120"/>
      <c r="PGB364" s="120"/>
      <c r="PGC364" s="120"/>
      <c r="PGD364" s="120"/>
      <c r="PGE364" s="120"/>
      <c r="PGF364" s="120"/>
      <c r="PGG364" s="120"/>
      <c r="PGH364" s="120"/>
      <c r="PGI364" s="120"/>
      <c r="PGJ364" s="120"/>
      <c r="PGK364" s="120"/>
      <c r="PGL364" s="120"/>
      <c r="PGM364" s="120"/>
      <c r="PGN364" s="120"/>
      <c r="PGO364" s="120"/>
      <c r="PGP364" s="120"/>
      <c r="PGQ364" s="120"/>
      <c r="PGR364" s="120"/>
      <c r="PGS364" s="120"/>
      <c r="PGT364" s="120"/>
      <c r="PGU364" s="120"/>
      <c r="PGV364" s="120"/>
      <c r="PGW364" s="120"/>
      <c r="PGX364" s="120"/>
      <c r="PGY364" s="120"/>
      <c r="PGZ364" s="120"/>
      <c r="PHA364" s="120"/>
      <c r="PHB364" s="120"/>
      <c r="PHC364" s="120"/>
      <c r="PHD364" s="120"/>
      <c r="PHE364" s="120"/>
      <c r="PHF364" s="120"/>
      <c r="PHG364" s="120"/>
      <c r="PHH364" s="120"/>
      <c r="PHI364" s="120"/>
      <c r="PHJ364" s="120"/>
      <c r="PHK364" s="120"/>
      <c r="PHL364" s="120"/>
      <c r="PHM364" s="120"/>
      <c r="PHN364" s="120"/>
      <c r="PHO364" s="120"/>
      <c r="PHP364" s="120"/>
      <c r="PHQ364" s="120"/>
      <c r="PHR364" s="120"/>
      <c r="PHS364" s="120"/>
      <c r="PHT364" s="120"/>
      <c r="PHU364" s="120"/>
      <c r="PHV364" s="120"/>
      <c r="PHW364" s="120"/>
      <c r="PHX364" s="120"/>
      <c r="PHY364" s="120"/>
      <c r="PHZ364" s="120"/>
      <c r="PIA364" s="120"/>
      <c r="PIB364" s="120"/>
      <c r="PIC364" s="120"/>
      <c r="PID364" s="120"/>
      <c r="PIE364" s="120"/>
      <c r="PIF364" s="120"/>
      <c r="PIG364" s="120"/>
      <c r="PIH364" s="120"/>
      <c r="PII364" s="120"/>
      <c r="PIJ364" s="120"/>
      <c r="PIK364" s="120"/>
      <c r="PIL364" s="120"/>
      <c r="PIM364" s="120"/>
      <c r="PIN364" s="120"/>
      <c r="PIO364" s="120"/>
      <c r="PIP364" s="120"/>
      <c r="PIQ364" s="120"/>
      <c r="PIR364" s="120"/>
      <c r="PIS364" s="120"/>
      <c r="PIT364" s="120"/>
      <c r="PIU364" s="120"/>
      <c r="PIV364" s="120"/>
      <c r="PIW364" s="120"/>
      <c r="PIX364" s="120"/>
      <c r="PIY364" s="120"/>
      <c r="PIZ364" s="120"/>
      <c r="PJA364" s="120"/>
      <c r="PJB364" s="120"/>
      <c r="PJC364" s="120"/>
      <c r="PJD364" s="120"/>
      <c r="PJE364" s="120"/>
      <c r="PJF364" s="120"/>
      <c r="PJG364" s="120"/>
      <c r="PJH364" s="120"/>
      <c r="PJI364" s="120"/>
      <c r="PJJ364" s="120"/>
      <c r="PJK364" s="120"/>
      <c r="PJL364" s="120"/>
      <c r="PJM364" s="120"/>
      <c r="PJN364" s="120"/>
      <c r="PJO364" s="120"/>
      <c r="PJP364" s="120"/>
      <c r="PJQ364" s="120"/>
      <c r="PJR364" s="120"/>
      <c r="PJS364" s="120"/>
      <c r="PJT364" s="120"/>
      <c r="PJU364" s="120"/>
      <c r="PJV364" s="120"/>
      <c r="PJW364" s="120"/>
      <c r="PJX364" s="120"/>
      <c r="PJY364" s="120"/>
      <c r="PJZ364" s="120"/>
      <c r="PKA364" s="120"/>
      <c r="PKB364" s="120"/>
      <c r="PKC364" s="120"/>
      <c r="PKD364" s="120"/>
      <c r="PKE364" s="120"/>
      <c r="PKF364" s="120"/>
      <c r="PKG364" s="120"/>
      <c r="PKH364" s="120"/>
      <c r="PKI364" s="120"/>
      <c r="PKJ364" s="120"/>
      <c r="PKK364" s="120"/>
      <c r="PKL364" s="120"/>
      <c r="PKM364" s="120"/>
      <c r="PKN364" s="120"/>
      <c r="PKO364" s="120"/>
      <c r="PKP364" s="120"/>
      <c r="PKQ364" s="120"/>
      <c r="PKR364" s="120"/>
      <c r="PKS364" s="120"/>
      <c r="PKT364" s="120"/>
      <c r="PKU364" s="120"/>
      <c r="PKV364" s="120"/>
      <c r="PKW364" s="120"/>
      <c r="PKX364" s="120"/>
      <c r="PKY364" s="120"/>
      <c r="PKZ364" s="120"/>
      <c r="PLA364" s="120"/>
      <c r="PLB364" s="120"/>
      <c r="PLC364" s="120"/>
      <c r="PLD364" s="120"/>
      <c r="PLE364" s="120"/>
      <c r="PLF364" s="120"/>
      <c r="PLG364" s="120"/>
      <c r="PLH364" s="120"/>
      <c r="PLI364" s="120"/>
      <c r="PLJ364" s="120"/>
      <c r="PLK364" s="120"/>
      <c r="PLL364" s="120"/>
      <c r="PLM364" s="120"/>
      <c r="PLN364" s="120"/>
      <c r="PLO364" s="120"/>
      <c r="PLP364" s="120"/>
      <c r="PLQ364" s="120"/>
      <c r="PLR364" s="120"/>
      <c r="PLS364" s="120"/>
      <c r="PLT364" s="120"/>
      <c r="PLU364" s="120"/>
      <c r="PLV364" s="120"/>
      <c r="PLW364" s="120"/>
      <c r="PLX364" s="120"/>
      <c r="PLY364" s="120"/>
      <c r="PLZ364" s="120"/>
      <c r="PMA364" s="120"/>
      <c r="PMB364" s="120"/>
      <c r="PMC364" s="120"/>
      <c r="PMD364" s="120"/>
      <c r="PME364" s="120"/>
      <c r="PMF364" s="120"/>
      <c r="PMG364" s="120"/>
      <c r="PMH364" s="120"/>
      <c r="PMI364" s="120"/>
      <c r="PMJ364" s="120"/>
      <c r="PMK364" s="120"/>
      <c r="PML364" s="120"/>
      <c r="PMM364" s="120"/>
      <c r="PMN364" s="120"/>
      <c r="PMO364" s="120"/>
      <c r="PMP364" s="120"/>
      <c r="PMQ364" s="120"/>
      <c r="PMR364" s="120"/>
      <c r="PMS364" s="120"/>
      <c r="PMT364" s="120"/>
      <c r="PMU364" s="120"/>
      <c r="PMV364" s="120"/>
      <c r="PMW364" s="120"/>
      <c r="PMX364" s="120"/>
      <c r="PMY364" s="120"/>
      <c r="PMZ364" s="120"/>
      <c r="PNA364" s="120"/>
      <c r="PNB364" s="120"/>
      <c r="PNC364" s="120"/>
      <c r="PND364" s="120"/>
      <c r="PNE364" s="120"/>
      <c r="PNF364" s="120"/>
      <c r="PNG364" s="120"/>
      <c r="PNH364" s="120"/>
      <c r="PNI364" s="120"/>
      <c r="PNJ364" s="120"/>
      <c r="PNK364" s="120"/>
      <c r="PNL364" s="120"/>
      <c r="PNM364" s="120"/>
      <c r="PNN364" s="120"/>
      <c r="PNO364" s="120"/>
      <c r="PNP364" s="120"/>
      <c r="PNQ364" s="120"/>
      <c r="PNR364" s="120"/>
      <c r="PNS364" s="120"/>
      <c r="PNT364" s="120"/>
      <c r="PNU364" s="120"/>
      <c r="PNV364" s="120"/>
      <c r="PNW364" s="120"/>
      <c r="PNX364" s="120"/>
      <c r="PNY364" s="120"/>
      <c r="PNZ364" s="120"/>
      <c r="POA364" s="120"/>
      <c r="POB364" s="120"/>
      <c r="POC364" s="120"/>
      <c r="POD364" s="120"/>
      <c r="POE364" s="120"/>
      <c r="POF364" s="120"/>
      <c r="POG364" s="120"/>
      <c r="POH364" s="120"/>
      <c r="POI364" s="120"/>
      <c r="POJ364" s="120"/>
      <c r="POK364" s="120"/>
      <c r="POL364" s="120"/>
      <c r="POM364" s="120"/>
      <c r="PON364" s="120"/>
      <c r="POO364" s="120"/>
      <c r="POP364" s="120"/>
      <c r="POQ364" s="120"/>
      <c r="POR364" s="120"/>
      <c r="POS364" s="120"/>
      <c r="POT364" s="120"/>
      <c r="POU364" s="120"/>
      <c r="POV364" s="120"/>
      <c r="POW364" s="120"/>
      <c r="POX364" s="120"/>
      <c r="POY364" s="120"/>
      <c r="POZ364" s="120"/>
      <c r="PPA364" s="120"/>
      <c r="PPB364" s="120"/>
      <c r="PPC364" s="120"/>
      <c r="PPD364" s="120"/>
      <c r="PPE364" s="120"/>
      <c r="PPF364" s="120"/>
      <c r="PPG364" s="120"/>
      <c r="PPH364" s="120"/>
      <c r="PPI364" s="120"/>
      <c r="PPJ364" s="120"/>
      <c r="PPK364" s="120"/>
      <c r="PPL364" s="120"/>
      <c r="PPM364" s="120"/>
      <c r="PPN364" s="120"/>
      <c r="PPO364" s="120"/>
      <c r="PPP364" s="120"/>
      <c r="PPQ364" s="120"/>
      <c r="PPR364" s="120"/>
      <c r="PPS364" s="120"/>
      <c r="PPT364" s="120"/>
      <c r="PPU364" s="120"/>
      <c r="PPV364" s="120"/>
      <c r="PPW364" s="120"/>
      <c r="PPX364" s="120"/>
      <c r="PPY364" s="120"/>
      <c r="PPZ364" s="120"/>
      <c r="PQA364" s="120"/>
      <c r="PQB364" s="120"/>
      <c r="PQC364" s="120"/>
      <c r="PQD364" s="120"/>
      <c r="PQE364" s="120"/>
      <c r="PQF364" s="120"/>
      <c r="PQG364" s="120"/>
      <c r="PQH364" s="120"/>
      <c r="PQI364" s="120"/>
      <c r="PQJ364" s="120"/>
      <c r="PQK364" s="120"/>
      <c r="PQL364" s="120"/>
      <c r="PQM364" s="120"/>
      <c r="PQN364" s="120"/>
      <c r="PQO364" s="120"/>
      <c r="PQP364" s="120"/>
      <c r="PQQ364" s="120"/>
      <c r="PQR364" s="120"/>
      <c r="PQS364" s="120"/>
      <c r="PQT364" s="120"/>
      <c r="PQU364" s="120"/>
      <c r="PQV364" s="120"/>
      <c r="PQW364" s="120"/>
      <c r="PQX364" s="120"/>
      <c r="PQY364" s="120"/>
      <c r="PQZ364" s="120"/>
      <c r="PRA364" s="120"/>
      <c r="PRB364" s="120"/>
      <c r="PRC364" s="120"/>
      <c r="PRD364" s="120"/>
      <c r="PRE364" s="120"/>
      <c r="PRF364" s="120"/>
      <c r="PRG364" s="120"/>
      <c r="PRH364" s="120"/>
      <c r="PRI364" s="120"/>
      <c r="PRJ364" s="120"/>
      <c r="PRK364" s="120"/>
      <c r="PRL364" s="120"/>
      <c r="PRM364" s="120"/>
      <c r="PRN364" s="120"/>
      <c r="PRO364" s="120"/>
      <c r="PRP364" s="120"/>
      <c r="PRQ364" s="120"/>
      <c r="PRR364" s="120"/>
      <c r="PRS364" s="120"/>
      <c r="PRT364" s="120"/>
      <c r="PRU364" s="120"/>
      <c r="PRV364" s="120"/>
      <c r="PRW364" s="120"/>
      <c r="PRX364" s="120"/>
      <c r="PRY364" s="120"/>
      <c r="PRZ364" s="120"/>
      <c r="PSA364" s="120"/>
      <c r="PSB364" s="120"/>
      <c r="PSC364" s="120"/>
      <c r="PSD364" s="120"/>
      <c r="PSE364" s="120"/>
      <c r="PSF364" s="120"/>
      <c r="PSG364" s="120"/>
      <c r="PSH364" s="120"/>
      <c r="PSI364" s="120"/>
      <c r="PSJ364" s="120"/>
      <c r="PSK364" s="120"/>
      <c r="PSL364" s="120"/>
      <c r="PSM364" s="120"/>
      <c r="PSN364" s="120"/>
      <c r="PSO364" s="120"/>
      <c r="PSP364" s="120"/>
      <c r="PSQ364" s="120"/>
      <c r="PSR364" s="120"/>
      <c r="PSS364" s="120"/>
      <c r="PST364" s="120"/>
      <c r="PSU364" s="120"/>
      <c r="PSV364" s="120"/>
      <c r="PSW364" s="120"/>
      <c r="PSX364" s="120"/>
      <c r="PSY364" s="120"/>
      <c r="PSZ364" s="120"/>
      <c r="PTA364" s="120"/>
      <c r="PTB364" s="120"/>
      <c r="PTC364" s="120"/>
      <c r="PTD364" s="120"/>
      <c r="PTE364" s="120"/>
      <c r="PTF364" s="120"/>
      <c r="PTG364" s="120"/>
      <c r="PTH364" s="120"/>
      <c r="PTI364" s="120"/>
      <c r="PTJ364" s="120"/>
      <c r="PTK364" s="120"/>
      <c r="PTL364" s="120"/>
      <c r="PTM364" s="120"/>
      <c r="PTN364" s="120"/>
      <c r="PTO364" s="120"/>
      <c r="PTP364" s="120"/>
      <c r="PTQ364" s="120"/>
      <c r="PTR364" s="120"/>
      <c r="PTS364" s="120"/>
      <c r="PTT364" s="120"/>
      <c r="PTU364" s="120"/>
      <c r="PTV364" s="120"/>
      <c r="PTW364" s="120"/>
      <c r="PTX364" s="120"/>
      <c r="PTY364" s="120"/>
      <c r="PTZ364" s="120"/>
      <c r="PUA364" s="120"/>
      <c r="PUB364" s="120"/>
      <c r="PUC364" s="120"/>
      <c r="PUD364" s="120"/>
      <c r="PUE364" s="120"/>
      <c r="PUF364" s="120"/>
      <c r="PUG364" s="120"/>
      <c r="PUH364" s="120"/>
      <c r="PUI364" s="120"/>
      <c r="PUJ364" s="120"/>
      <c r="PUK364" s="120"/>
      <c r="PUL364" s="120"/>
      <c r="PUM364" s="120"/>
      <c r="PUN364" s="120"/>
      <c r="PUO364" s="120"/>
      <c r="PUP364" s="120"/>
      <c r="PUQ364" s="120"/>
      <c r="PUR364" s="120"/>
      <c r="PUS364" s="120"/>
      <c r="PUT364" s="120"/>
      <c r="PUU364" s="120"/>
      <c r="PUV364" s="120"/>
      <c r="PUW364" s="120"/>
      <c r="PUX364" s="120"/>
      <c r="PUY364" s="120"/>
      <c r="PUZ364" s="120"/>
      <c r="PVA364" s="120"/>
      <c r="PVB364" s="120"/>
      <c r="PVC364" s="120"/>
      <c r="PVD364" s="120"/>
      <c r="PVE364" s="120"/>
      <c r="PVF364" s="120"/>
      <c r="PVG364" s="120"/>
      <c r="PVH364" s="120"/>
      <c r="PVI364" s="120"/>
      <c r="PVJ364" s="120"/>
      <c r="PVK364" s="120"/>
      <c r="PVL364" s="120"/>
      <c r="PVM364" s="120"/>
      <c r="PVN364" s="120"/>
      <c r="PVO364" s="120"/>
      <c r="PVP364" s="120"/>
      <c r="PVQ364" s="120"/>
      <c r="PVR364" s="120"/>
      <c r="PVS364" s="120"/>
      <c r="PVT364" s="120"/>
      <c r="PVU364" s="120"/>
      <c r="PVV364" s="120"/>
      <c r="PVW364" s="120"/>
      <c r="PVX364" s="120"/>
      <c r="PVY364" s="120"/>
      <c r="PVZ364" s="120"/>
      <c r="PWA364" s="120"/>
      <c r="PWB364" s="120"/>
      <c r="PWC364" s="120"/>
      <c r="PWD364" s="120"/>
      <c r="PWE364" s="120"/>
      <c r="PWF364" s="120"/>
      <c r="PWG364" s="120"/>
      <c r="PWH364" s="120"/>
      <c r="PWI364" s="120"/>
      <c r="PWJ364" s="120"/>
      <c r="PWK364" s="120"/>
      <c r="PWL364" s="120"/>
      <c r="PWM364" s="120"/>
      <c r="PWN364" s="120"/>
      <c r="PWO364" s="120"/>
      <c r="PWP364" s="120"/>
      <c r="PWQ364" s="120"/>
      <c r="PWR364" s="120"/>
      <c r="PWS364" s="120"/>
      <c r="PWT364" s="120"/>
      <c r="PWU364" s="120"/>
      <c r="PWV364" s="120"/>
      <c r="PWW364" s="120"/>
      <c r="PWX364" s="120"/>
      <c r="PWY364" s="120"/>
      <c r="PWZ364" s="120"/>
      <c r="PXA364" s="120"/>
      <c r="PXB364" s="120"/>
      <c r="PXC364" s="120"/>
      <c r="PXD364" s="120"/>
      <c r="PXE364" s="120"/>
      <c r="PXF364" s="120"/>
      <c r="PXG364" s="120"/>
      <c r="PXH364" s="120"/>
      <c r="PXI364" s="120"/>
      <c r="PXJ364" s="120"/>
      <c r="PXK364" s="120"/>
      <c r="PXL364" s="120"/>
      <c r="PXM364" s="120"/>
      <c r="PXN364" s="120"/>
      <c r="PXO364" s="120"/>
      <c r="PXP364" s="120"/>
      <c r="PXQ364" s="120"/>
      <c r="PXR364" s="120"/>
      <c r="PXS364" s="120"/>
      <c r="PXT364" s="120"/>
      <c r="PXU364" s="120"/>
      <c r="PXV364" s="120"/>
      <c r="PXW364" s="120"/>
      <c r="PXX364" s="120"/>
      <c r="PXY364" s="120"/>
      <c r="PXZ364" s="120"/>
      <c r="PYA364" s="120"/>
      <c r="PYB364" s="120"/>
      <c r="PYC364" s="120"/>
      <c r="PYD364" s="120"/>
      <c r="PYE364" s="120"/>
      <c r="PYF364" s="120"/>
      <c r="PYG364" s="120"/>
      <c r="PYH364" s="120"/>
      <c r="PYI364" s="120"/>
      <c r="PYJ364" s="120"/>
      <c r="PYK364" s="120"/>
      <c r="PYL364" s="120"/>
      <c r="PYM364" s="120"/>
      <c r="PYN364" s="120"/>
      <c r="PYO364" s="120"/>
      <c r="PYP364" s="120"/>
      <c r="PYQ364" s="120"/>
      <c r="PYR364" s="120"/>
      <c r="PYS364" s="120"/>
      <c r="PYT364" s="120"/>
      <c r="PYU364" s="120"/>
      <c r="PYV364" s="120"/>
      <c r="PYW364" s="120"/>
      <c r="PYX364" s="120"/>
      <c r="PYY364" s="120"/>
      <c r="PYZ364" s="120"/>
      <c r="PZA364" s="120"/>
      <c r="PZB364" s="120"/>
      <c r="PZC364" s="120"/>
      <c r="PZD364" s="120"/>
      <c r="PZE364" s="120"/>
      <c r="PZF364" s="120"/>
      <c r="PZG364" s="120"/>
      <c r="PZH364" s="120"/>
      <c r="PZI364" s="120"/>
      <c r="PZJ364" s="120"/>
      <c r="PZK364" s="120"/>
      <c r="PZL364" s="120"/>
      <c r="PZM364" s="120"/>
      <c r="PZN364" s="120"/>
      <c r="PZO364" s="120"/>
      <c r="PZP364" s="120"/>
      <c r="PZQ364" s="120"/>
      <c r="PZR364" s="120"/>
      <c r="PZS364" s="120"/>
      <c r="PZT364" s="120"/>
      <c r="PZU364" s="120"/>
      <c r="PZV364" s="120"/>
      <c r="PZW364" s="120"/>
      <c r="PZX364" s="120"/>
      <c r="PZY364" s="120"/>
      <c r="PZZ364" s="120"/>
      <c r="QAA364" s="120"/>
      <c r="QAB364" s="120"/>
      <c r="QAC364" s="120"/>
      <c r="QAD364" s="120"/>
      <c r="QAE364" s="120"/>
      <c r="QAF364" s="120"/>
      <c r="QAG364" s="120"/>
      <c r="QAH364" s="120"/>
      <c r="QAI364" s="120"/>
      <c r="QAJ364" s="120"/>
      <c r="QAK364" s="120"/>
      <c r="QAL364" s="120"/>
      <c r="QAM364" s="120"/>
      <c r="QAN364" s="120"/>
      <c r="QAO364" s="120"/>
      <c r="QAP364" s="120"/>
      <c r="QAQ364" s="120"/>
      <c r="QAR364" s="120"/>
      <c r="QAS364" s="120"/>
      <c r="QAT364" s="120"/>
      <c r="QAU364" s="120"/>
      <c r="QAV364" s="120"/>
      <c r="QAW364" s="120"/>
      <c r="QAX364" s="120"/>
      <c r="QAY364" s="120"/>
      <c r="QAZ364" s="120"/>
      <c r="QBA364" s="120"/>
      <c r="QBB364" s="120"/>
      <c r="QBC364" s="120"/>
      <c r="QBD364" s="120"/>
      <c r="QBE364" s="120"/>
      <c r="QBF364" s="120"/>
      <c r="QBG364" s="120"/>
      <c r="QBH364" s="120"/>
      <c r="QBI364" s="120"/>
      <c r="QBJ364" s="120"/>
      <c r="QBK364" s="120"/>
      <c r="QBL364" s="120"/>
      <c r="QBM364" s="120"/>
      <c r="QBN364" s="120"/>
      <c r="QBO364" s="120"/>
      <c r="QBP364" s="120"/>
      <c r="QBQ364" s="120"/>
      <c r="QBR364" s="120"/>
      <c r="QBS364" s="120"/>
      <c r="QBT364" s="120"/>
      <c r="QBU364" s="120"/>
      <c r="QBV364" s="120"/>
      <c r="QBW364" s="120"/>
      <c r="QBX364" s="120"/>
      <c r="QBY364" s="120"/>
      <c r="QBZ364" s="120"/>
      <c r="QCA364" s="120"/>
      <c r="QCB364" s="120"/>
      <c r="QCC364" s="120"/>
      <c r="QCD364" s="120"/>
      <c r="QCE364" s="120"/>
      <c r="QCF364" s="120"/>
      <c r="QCG364" s="120"/>
      <c r="QCH364" s="120"/>
      <c r="QCI364" s="120"/>
      <c r="QCJ364" s="120"/>
      <c r="QCK364" s="120"/>
      <c r="QCL364" s="120"/>
      <c r="QCM364" s="120"/>
      <c r="QCN364" s="120"/>
      <c r="QCO364" s="120"/>
      <c r="QCP364" s="120"/>
      <c r="QCQ364" s="120"/>
      <c r="QCR364" s="120"/>
      <c r="QCS364" s="120"/>
      <c r="QCT364" s="120"/>
      <c r="QCU364" s="120"/>
      <c r="QCV364" s="120"/>
      <c r="QCW364" s="120"/>
      <c r="QCX364" s="120"/>
      <c r="QCY364" s="120"/>
      <c r="QCZ364" s="120"/>
      <c r="QDA364" s="120"/>
      <c r="QDB364" s="120"/>
      <c r="QDC364" s="120"/>
      <c r="QDD364" s="120"/>
      <c r="QDE364" s="120"/>
      <c r="QDF364" s="120"/>
      <c r="QDG364" s="120"/>
      <c r="QDH364" s="120"/>
      <c r="QDI364" s="120"/>
      <c r="QDJ364" s="120"/>
      <c r="QDK364" s="120"/>
      <c r="QDL364" s="120"/>
      <c r="QDM364" s="120"/>
      <c r="QDN364" s="120"/>
      <c r="QDO364" s="120"/>
      <c r="QDP364" s="120"/>
      <c r="QDQ364" s="120"/>
      <c r="QDR364" s="120"/>
      <c r="QDS364" s="120"/>
      <c r="QDT364" s="120"/>
      <c r="QDU364" s="120"/>
      <c r="QDV364" s="120"/>
      <c r="QDW364" s="120"/>
      <c r="QDX364" s="120"/>
      <c r="QDY364" s="120"/>
      <c r="QDZ364" s="120"/>
      <c r="QEA364" s="120"/>
      <c r="QEB364" s="120"/>
      <c r="QEC364" s="120"/>
      <c r="QED364" s="120"/>
      <c r="QEE364" s="120"/>
      <c r="QEF364" s="120"/>
      <c r="QEG364" s="120"/>
      <c r="QEH364" s="120"/>
      <c r="QEI364" s="120"/>
      <c r="QEJ364" s="120"/>
      <c r="QEK364" s="120"/>
      <c r="QEL364" s="120"/>
      <c r="QEM364" s="120"/>
      <c r="QEN364" s="120"/>
      <c r="QEO364" s="120"/>
      <c r="QEP364" s="120"/>
      <c r="QEQ364" s="120"/>
      <c r="QER364" s="120"/>
      <c r="QES364" s="120"/>
      <c r="QET364" s="120"/>
      <c r="QEU364" s="120"/>
      <c r="QEV364" s="120"/>
      <c r="QEW364" s="120"/>
      <c r="QEX364" s="120"/>
      <c r="QEY364" s="120"/>
      <c r="QEZ364" s="120"/>
      <c r="QFA364" s="120"/>
      <c r="QFB364" s="120"/>
      <c r="QFC364" s="120"/>
      <c r="QFD364" s="120"/>
      <c r="QFE364" s="120"/>
      <c r="QFF364" s="120"/>
      <c r="QFG364" s="120"/>
      <c r="QFH364" s="120"/>
      <c r="QFI364" s="120"/>
      <c r="QFJ364" s="120"/>
      <c r="QFK364" s="120"/>
      <c r="QFL364" s="120"/>
      <c r="QFM364" s="120"/>
      <c r="QFN364" s="120"/>
      <c r="QFO364" s="120"/>
      <c r="QFP364" s="120"/>
      <c r="QFQ364" s="120"/>
      <c r="QFR364" s="120"/>
      <c r="QFS364" s="120"/>
      <c r="QFT364" s="120"/>
      <c r="QFU364" s="120"/>
      <c r="QFV364" s="120"/>
      <c r="QFW364" s="120"/>
      <c r="QFX364" s="120"/>
      <c r="QFY364" s="120"/>
      <c r="QFZ364" s="120"/>
      <c r="QGA364" s="120"/>
      <c r="QGB364" s="120"/>
      <c r="QGC364" s="120"/>
      <c r="QGD364" s="120"/>
      <c r="QGE364" s="120"/>
      <c r="QGF364" s="120"/>
      <c r="QGG364" s="120"/>
      <c r="QGH364" s="120"/>
      <c r="QGI364" s="120"/>
      <c r="QGJ364" s="120"/>
      <c r="QGK364" s="120"/>
      <c r="QGL364" s="120"/>
      <c r="QGM364" s="120"/>
      <c r="QGN364" s="120"/>
      <c r="QGO364" s="120"/>
      <c r="QGP364" s="120"/>
      <c r="QGQ364" s="120"/>
      <c r="QGR364" s="120"/>
      <c r="QGS364" s="120"/>
      <c r="QGT364" s="120"/>
      <c r="QGU364" s="120"/>
      <c r="QGV364" s="120"/>
      <c r="QGW364" s="120"/>
      <c r="QGX364" s="120"/>
      <c r="QGY364" s="120"/>
      <c r="QGZ364" s="120"/>
      <c r="QHA364" s="120"/>
      <c r="QHB364" s="120"/>
      <c r="QHC364" s="120"/>
      <c r="QHD364" s="120"/>
      <c r="QHE364" s="120"/>
      <c r="QHF364" s="120"/>
      <c r="QHG364" s="120"/>
      <c r="QHH364" s="120"/>
      <c r="QHI364" s="120"/>
      <c r="QHJ364" s="120"/>
      <c r="QHK364" s="120"/>
      <c r="QHL364" s="120"/>
      <c r="QHM364" s="120"/>
      <c r="QHN364" s="120"/>
      <c r="QHO364" s="120"/>
      <c r="QHP364" s="120"/>
      <c r="QHQ364" s="120"/>
      <c r="QHR364" s="120"/>
      <c r="QHS364" s="120"/>
      <c r="QHT364" s="120"/>
      <c r="QHU364" s="120"/>
      <c r="QHV364" s="120"/>
      <c r="QHW364" s="120"/>
      <c r="QHX364" s="120"/>
      <c r="QHY364" s="120"/>
      <c r="QHZ364" s="120"/>
      <c r="QIA364" s="120"/>
      <c r="QIB364" s="120"/>
      <c r="QIC364" s="120"/>
      <c r="QID364" s="120"/>
      <c r="QIE364" s="120"/>
      <c r="QIF364" s="120"/>
      <c r="QIG364" s="120"/>
      <c r="QIH364" s="120"/>
      <c r="QII364" s="120"/>
      <c r="QIJ364" s="120"/>
      <c r="QIK364" s="120"/>
      <c r="QIL364" s="120"/>
      <c r="QIM364" s="120"/>
      <c r="QIN364" s="120"/>
      <c r="QIO364" s="120"/>
      <c r="QIP364" s="120"/>
      <c r="QIQ364" s="120"/>
      <c r="QIR364" s="120"/>
      <c r="QIS364" s="120"/>
      <c r="QIT364" s="120"/>
      <c r="QIU364" s="120"/>
      <c r="QIV364" s="120"/>
      <c r="QIW364" s="120"/>
      <c r="QIX364" s="120"/>
      <c r="QIY364" s="120"/>
      <c r="QIZ364" s="120"/>
      <c r="QJA364" s="120"/>
      <c r="QJB364" s="120"/>
      <c r="QJC364" s="120"/>
      <c r="QJD364" s="120"/>
      <c r="QJE364" s="120"/>
      <c r="QJF364" s="120"/>
      <c r="QJG364" s="120"/>
      <c r="QJH364" s="120"/>
      <c r="QJI364" s="120"/>
      <c r="QJJ364" s="120"/>
      <c r="QJK364" s="120"/>
      <c r="QJL364" s="120"/>
      <c r="QJM364" s="120"/>
      <c r="QJN364" s="120"/>
      <c r="QJO364" s="120"/>
      <c r="QJP364" s="120"/>
      <c r="QJQ364" s="120"/>
      <c r="QJR364" s="120"/>
      <c r="QJS364" s="120"/>
      <c r="QJT364" s="120"/>
      <c r="QJU364" s="120"/>
      <c r="QJV364" s="120"/>
      <c r="QJW364" s="120"/>
      <c r="QJX364" s="120"/>
      <c r="QJY364" s="120"/>
      <c r="QJZ364" s="120"/>
      <c r="QKA364" s="120"/>
      <c r="QKB364" s="120"/>
      <c r="QKC364" s="120"/>
      <c r="QKD364" s="120"/>
      <c r="QKE364" s="120"/>
      <c r="QKF364" s="120"/>
      <c r="QKG364" s="120"/>
      <c r="QKH364" s="120"/>
      <c r="QKI364" s="120"/>
      <c r="QKJ364" s="120"/>
      <c r="QKK364" s="120"/>
      <c r="QKL364" s="120"/>
      <c r="QKM364" s="120"/>
      <c r="QKN364" s="120"/>
      <c r="QKO364" s="120"/>
      <c r="QKP364" s="120"/>
      <c r="QKQ364" s="120"/>
      <c r="QKR364" s="120"/>
      <c r="QKS364" s="120"/>
      <c r="QKT364" s="120"/>
      <c r="QKU364" s="120"/>
      <c r="QKV364" s="120"/>
      <c r="QKW364" s="120"/>
      <c r="QKX364" s="120"/>
      <c r="QKY364" s="120"/>
      <c r="QKZ364" s="120"/>
      <c r="QLA364" s="120"/>
      <c r="QLB364" s="120"/>
      <c r="QLC364" s="120"/>
      <c r="QLD364" s="120"/>
      <c r="QLE364" s="120"/>
      <c r="QLF364" s="120"/>
      <c r="QLG364" s="120"/>
      <c r="QLH364" s="120"/>
      <c r="QLI364" s="120"/>
      <c r="QLJ364" s="120"/>
      <c r="QLK364" s="120"/>
      <c r="QLL364" s="120"/>
      <c r="QLM364" s="120"/>
      <c r="QLN364" s="120"/>
      <c r="QLO364" s="120"/>
      <c r="QLP364" s="120"/>
      <c r="QLQ364" s="120"/>
      <c r="QLR364" s="120"/>
      <c r="QLS364" s="120"/>
      <c r="QLT364" s="120"/>
      <c r="QLU364" s="120"/>
      <c r="QLV364" s="120"/>
      <c r="QLW364" s="120"/>
      <c r="QLX364" s="120"/>
      <c r="QLY364" s="120"/>
      <c r="QLZ364" s="120"/>
      <c r="QMA364" s="120"/>
      <c r="QMB364" s="120"/>
      <c r="QMC364" s="120"/>
      <c r="QMD364" s="120"/>
      <c r="QME364" s="120"/>
      <c r="QMF364" s="120"/>
      <c r="QMG364" s="120"/>
      <c r="QMH364" s="120"/>
      <c r="QMI364" s="120"/>
      <c r="QMJ364" s="120"/>
      <c r="QMK364" s="120"/>
      <c r="QML364" s="120"/>
      <c r="QMM364" s="120"/>
      <c r="QMN364" s="120"/>
      <c r="QMO364" s="120"/>
      <c r="QMP364" s="120"/>
      <c r="QMQ364" s="120"/>
      <c r="QMR364" s="120"/>
      <c r="QMS364" s="120"/>
      <c r="QMT364" s="120"/>
      <c r="QMU364" s="120"/>
      <c r="QMV364" s="120"/>
      <c r="QMW364" s="120"/>
      <c r="QMX364" s="120"/>
      <c r="QMY364" s="120"/>
      <c r="QMZ364" s="120"/>
      <c r="QNA364" s="120"/>
      <c r="QNB364" s="120"/>
      <c r="QNC364" s="120"/>
      <c r="QND364" s="120"/>
      <c r="QNE364" s="120"/>
      <c r="QNF364" s="120"/>
      <c r="QNG364" s="120"/>
      <c r="QNH364" s="120"/>
      <c r="QNI364" s="120"/>
      <c r="QNJ364" s="120"/>
      <c r="QNK364" s="120"/>
      <c r="QNL364" s="120"/>
      <c r="QNM364" s="120"/>
      <c r="QNN364" s="120"/>
      <c r="QNO364" s="120"/>
      <c r="QNP364" s="120"/>
      <c r="QNQ364" s="120"/>
      <c r="QNR364" s="120"/>
      <c r="QNS364" s="120"/>
      <c r="QNT364" s="120"/>
      <c r="QNU364" s="120"/>
      <c r="QNV364" s="120"/>
      <c r="QNW364" s="120"/>
      <c r="QNX364" s="120"/>
      <c r="QNY364" s="120"/>
      <c r="QNZ364" s="120"/>
      <c r="QOA364" s="120"/>
      <c r="QOB364" s="120"/>
      <c r="QOC364" s="120"/>
      <c r="QOD364" s="120"/>
      <c r="QOE364" s="120"/>
      <c r="QOF364" s="120"/>
      <c r="QOG364" s="120"/>
      <c r="QOH364" s="120"/>
      <c r="QOI364" s="120"/>
      <c r="QOJ364" s="120"/>
      <c r="QOK364" s="120"/>
      <c r="QOL364" s="120"/>
      <c r="QOM364" s="120"/>
      <c r="QON364" s="120"/>
      <c r="QOO364" s="120"/>
      <c r="QOP364" s="120"/>
      <c r="QOQ364" s="120"/>
      <c r="QOR364" s="120"/>
      <c r="QOS364" s="120"/>
      <c r="QOT364" s="120"/>
      <c r="QOU364" s="120"/>
      <c r="QOV364" s="120"/>
      <c r="QOW364" s="120"/>
      <c r="QOX364" s="120"/>
      <c r="QOY364" s="120"/>
      <c r="QOZ364" s="120"/>
      <c r="QPA364" s="120"/>
      <c r="QPB364" s="120"/>
      <c r="QPC364" s="120"/>
      <c r="QPD364" s="120"/>
      <c r="QPE364" s="120"/>
      <c r="QPF364" s="120"/>
      <c r="QPG364" s="120"/>
      <c r="QPH364" s="120"/>
      <c r="QPI364" s="120"/>
      <c r="QPJ364" s="120"/>
      <c r="QPK364" s="120"/>
      <c r="QPL364" s="120"/>
      <c r="QPM364" s="120"/>
      <c r="QPN364" s="120"/>
      <c r="QPO364" s="120"/>
      <c r="QPP364" s="120"/>
      <c r="QPQ364" s="120"/>
      <c r="QPR364" s="120"/>
      <c r="QPS364" s="120"/>
      <c r="QPT364" s="120"/>
      <c r="QPU364" s="120"/>
      <c r="QPV364" s="120"/>
      <c r="QPW364" s="120"/>
      <c r="QPX364" s="120"/>
      <c r="QPY364" s="120"/>
      <c r="QPZ364" s="120"/>
      <c r="QQA364" s="120"/>
      <c r="QQB364" s="120"/>
      <c r="QQC364" s="120"/>
      <c r="QQD364" s="120"/>
      <c r="QQE364" s="120"/>
      <c r="QQF364" s="120"/>
      <c r="QQG364" s="120"/>
      <c r="QQH364" s="120"/>
      <c r="QQI364" s="120"/>
      <c r="QQJ364" s="120"/>
      <c r="QQK364" s="120"/>
      <c r="QQL364" s="120"/>
      <c r="QQM364" s="120"/>
      <c r="QQN364" s="120"/>
      <c r="QQO364" s="120"/>
      <c r="QQP364" s="120"/>
      <c r="QQQ364" s="120"/>
      <c r="QQR364" s="120"/>
      <c r="QQS364" s="120"/>
      <c r="QQT364" s="120"/>
      <c r="QQU364" s="120"/>
      <c r="QQV364" s="120"/>
      <c r="QQW364" s="120"/>
      <c r="QQX364" s="120"/>
      <c r="QQY364" s="120"/>
      <c r="QQZ364" s="120"/>
      <c r="QRA364" s="120"/>
      <c r="QRB364" s="120"/>
      <c r="QRC364" s="120"/>
      <c r="QRD364" s="120"/>
      <c r="QRE364" s="120"/>
      <c r="QRF364" s="120"/>
      <c r="QRG364" s="120"/>
      <c r="QRH364" s="120"/>
      <c r="QRI364" s="120"/>
      <c r="QRJ364" s="120"/>
      <c r="QRK364" s="120"/>
      <c r="QRL364" s="120"/>
      <c r="QRM364" s="120"/>
      <c r="QRN364" s="120"/>
      <c r="QRO364" s="120"/>
      <c r="QRP364" s="120"/>
      <c r="QRQ364" s="120"/>
      <c r="QRR364" s="120"/>
      <c r="QRS364" s="120"/>
      <c r="QRT364" s="120"/>
      <c r="QRU364" s="120"/>
      <c r="QRV364" s="120"/>
      <c r="QRW364" s="120"/>
      <c r="QRX364" s="120"/>
      <c r="QRY364" s="120"/>
      <c r="QRZ364" s="120"/>
      <c r="QSA364" s="120"/>
      <c r="QSB364" s="120"/>
      <c r="QSC364" s="120"/>
      <c r="QSD364" s="120"/>
      <c r="QSE364" s="120"/>
      <c r="QSF364" s="120"/>
      <c r="QSG364" s="120"/>
      <c r="QSH364" s="120"/>
      <c r="QSI364" s="120"/>
      <c r="QSJ364" s="120"/>
      <c r="QSK364" s="120"/>
      <c r="QSL364" s="120"/>
      <c r="QSM364" s="120"/>
      <c r="QSN364" s="120"/>
      <c r="QSO364" s="120"/>
      <c r="QSP364" s="120"/>
      <c r="QSQ364" s="120"/>
      <c r="QSR364" s="120"/>
      <c r="QSS364" s="120"/>
      <c r="QST364" s="120"/>
      <c r="QSU364" s="120"/>
      <c r="QSV364" s="120"/>
      <c r="QSW364" s="120"/>
      <c r="QSX364" s="120"/>
      <c r="QSY364" s="120"/>
      <c r="QSZ364" s="120"/>
      <c r="QTA364" s="120"/>
      <c r="QTB364" s="120"/>
      <c r="QTC364" s="120"/>
      <c r="QTD364" s="120"/>
      <c r="QTE364" s="120"/>
      <c r="QTF364" s="120"/>
      <c r="QTG364" s="120"/>
      <c r="QTH364" s="120"/>
      <c r="QTI364" s="120"/>
      <c r="QTJ364" s="120"/>
      <c r="QTK364" s="120"/>
      <c r="QTL364" s="120"/>
      <c r="QTM364" s="120"/>
      <c r="QTN364" s="120"/>
      <c r="QTO364" s="120"/>
      <c r="QTP364" s="120"/>
      <c r="QTQ364" s="120"/>
      <c r="QTR364" s="120"/>
      <c r="QTS364" s="120"/>
      <c r="QTT364" s="120"/>
      <c r="QTU364" s="120"/>
      <c r="QTV364" s="120"/>
      <c r="QTW364" s="120"/>
      <c r="QTX364" s="120"/>
      <c r="QTY364" s="120"/>
      <c r="QTZ364" s="120"/>
      <c r="QUA364" s="120"/>
      <c r="QUB364" s="120"/>
      <c r="QUC364" s="120"/>
      <c r="QUD364" s="120"/>
      <c r="QUE364" s="120"/>
      <c r="QUF364" s="120"/>
      <c r="QUG364" s="120"/>
      <c r="QUH364" s="120"/>
      <c r="QUI364" s="120"/>
      <c r="QUJ364" s="120"/>
      <c r="QUK364" s="120"/>
      <c r="QUL364" s="120"/>
      <c r="QUM364" s="120"/>
      <c r="QUN364" s="120"/>
      <c r="QUO364" s="120"/>
      <c r="QUP364" s="120"/>
      <c r="QUQ364" s="120"/>
      <c r="QUR364" s="120"/>
      <c r="QUS364" s="120"/>
      <c r="QUT364" s="120"/>
      <c r="QUU364" s="120"/>
      <c r="QUV364" s="120"/>
      <c r="QUW364" s="120"/>
      <c r="QUX364" s="120"/>
      <c r="QUY364" s="120"/>
      <c r="QUZ364" s="120"/>
      <c r="QVA364" s="120"/>
      <c r="QVB364" s="120"/>
      <c r="QVC364" s="120"/>
      <c r="QVD364" s="120"/>
      <c r="QVE364" s="120"/>
      <c r="QVF364" s="120"/>
      <c r="QVG364" s="120"/>
      <c r="QVH364" s="120"/>
      <c r="QVI364" s="120"/>
      <c r="QVJ364" s="120"/>
      <c r="QVK364" s="120"/>
      <c r="QVL364" s="120"/>
      <c r="QVM364" s="120"/>
      <c r="QVN364" s="120"/>
      <c r="QVO364" s="120"/>
      <c r="QVP364" s="120"/>
      <c r="QVQ364" s="120"/>
      <c r="QVR364" s="120"/>
      <c r="QVS364" s="120"/>
      <c r="QVT364" s="120"/>
      <c r="QVU364" s="120"/>
      <c r="QVV364" s="120"/>
      <c r="QVW364" s="120"/>
      <c r="QVX364" s="120"/>
      <c r="QVY364" s="120"/>
      <c r="QVZ364" s="120"/>
      <c r="QWA364" s="120"/>
      <c r="QWB364" s="120"/>
      <c r="QWC364" s="120"/>
      <c r="QWD364" s="120"/>
      <c r="QWE364" s="120"/>
      <c r="QWF364" s="120"/>
      <c r="QWG364" s="120"/>
      <c r="QWH364" s="120"/>
      <c r="QWI364" s="120"/>
      <c r="QWJ364" s="120"/>
      <c r="QWK364" s="120"/>
      <c r="QWL364" s="120"/>
      <c r="QWM364" s="120"/>
      <c r="QWN364" s="120"/>
      <c r="QWO364" s="120"/>
      <c r="QWP364" s="120"/>
      <c r="QWQ364" s="120"/>
      <c r="QWR364" s="120"/>
      <c r="QWS364" s="120"/>
      <c r="QWT364" s="120"/>
      <c r="QWU364" s="120"/>
      <c r="QWV364" s="120"/>
      <c r="QWW364" s="120"/>
      <c r="QWX364" s="120"/>
      <c r="QWY364" s="120"/>
      <c r="QWZ364" s="120"/>
      <c r="QXA364" s="120"/>
      <c r="QXB364" s="120"/>
      <c r="QXC364" s="120"/>
      <c r="QXD364" s="120"/>
      <c r="QXE364" s="120"/>
      <c r="QXF364" s="120"/>
      <c r="QXG364" s="120"/>
      <c r="QXH364" s="120"/>
      <c r="QXI364" s="120"/>
      <c r="QXJ364" s="120"/>
      <c r="QXK364" s="120"/>
      <c r="QXL364" s="120"/>
      <c r="QXM364" s="120"/>
      <c r="QXN364" s="120"/>
      <c r="QXO364" s="120"/>
      <c r="QXP364" s="120"/>
      <c r="QXQ364" s="120"/>
      <c r="QXR364" s="120"/>
      <c r="QXS364" s="120"/>
      <c r="QXT364" s="120"/>
      <c r="QXU364" s="120"/>
      <c r="QXV364" s="120"/>
      <c r="QXW364" s="120"/>
      <c r="QXX364" s="120"/>
      <c r="QXY364" s="120"/>
      <c r="QXZ364" s="120"/>
      <c r="QYA364" s="120"/>
      <c r="QYB364" s="120"/>
      <c r="QYC364" s="120"/>
      <c r="QYD364" s="120"/>
      <c r="QYE364" s="120"/>
      <c r="QYF364" s="120"/>
      <c r="QYG364" s="120"/>
      <c r="QYH364" s="120"/>
      <c r="QYI364" s="120"/>
      <c r="QYJ364" s="120"/>
      <c r="QYK364" s="120"/>
      <c r="QYL364" s="120"/>
      <c r="QYM364" s="120"/>
      <c r="QYN364" s="120"/>
      <c r="QYO364" s="120"/>
      <c r="QYP364" s="120"/>
      <c r="QYQ364" s="120"/>
      <c r="QYR364" s="120"/>
      <c r="QYS364" s="120"/>
      <c r="QYT364" s="120"/>
      <c r="QYU364" s="120"/>
      <c r="QYV364" s="120"/>
      <c r="QYW364" s="120"/>
      <c r="QYX364" s="120"/>
      <c r="QYY364" s="120"/>
      <c r="QYZ364" s="120"/>
      <c r="QZA364" s="120"/>
      <c r="QZB364" s="120"/>
      <c r="QZC364" s="120"/>
      <c r="QZD364" s="120"/>
      <c r="QZE364" s="120"/>
      <c r="QZF364" s="120"/>
      <c r="QZG364" s="120"/>
      <c r="QZH364" s="120"/>
      <c r="QZI364" s="120"/>
      <c r="QZJ364" s="120"/>
      <c r="QZK364" s="120"/>
      <c r="QZL364" s="120"/>
      <c r="QZM364" s="120"/>
      <c r="QZN364" s="120"/>
      <c r="QZO364" s="120"/>
      <c r="QZP364" s="120"/>
      <c r="QZQ364" s="120"/>
      <c r="QZR364" s="120"/>
      <c r="QZS364" s="120"/>
      <c r="QZT364" s="120"/>
      <c r="QZU364" s="120"/>
      <c r="QZV364" s="120"/>
      <c r="QZW364" s="120"/>
      <c r="QZX364" s="120"/>
      <c r="QZY364" s="120"/>
      <c r="QZZ364" s="120"/>
      <c r="RAA364" s="120"/>
      <c r="RAB364" s="120"/>
      <c r="RAC364" s="120"/>
      <c r="RAD364" s="120"/>
      <c r="RAE364" s="120"/>
      <c r="RAF364" s="120"/>
      <c r="RAG364" s="120"/>
      <c r="RAH364" s="120"/>
      <c r="RAI364" s="120"/>
      <c r="RAJ364" s="120"/>
      <c r="RAK364" s="120"/>
      <c r="RAL364" s="120"/>
      <c r="RAM364" s="120"/>
      <c r="RAN364" s="120"/>
      <c r="RAO364" s="120"/>
      <c r="RAP364" s="120"/>
      <c r="RAQ364" s="120"/>
      <c r="RAR364" s="120"/>
      <c r="RAS364" s="120"/>
      <c r="RAT364" s="120"/>
      <c r="RAU364" s="120"/>
      <c r="RAV364" s="120"/>
      <c r="RAW364" s="120"/>
      <c r="RAX364" s="120"/>
      <c r="RAY364" s="120"/>
      <c r="RAZ364" s="120"/>
      <c r="RBA364" s="120"/>
      <c r="RBB364" s="120"/>
      <c r="RBC364" s="120"/>
      <c r="RBD364" s="120"/>
      <c r="RBE364" s="120"/>
      <c r="RBF364" s="120"/>
      <c r="RBG364" s="120"/>
      <c r="RBH364" s="120"/>
      <c r="RBI364" s="120"/>
      <c r="RBJ364" s="120"/>
      <c r="RBK364" s="120"/>
      <c r="RBL364" s="120"/>
      <c r="RBM364" s="120"/>
      <c r="RBN364" s="120"/>
      <c r="RBO364" s="120"/>
      <c r="RBP364" s="120"/>
      <c r="RBQ364" s="120"/>
      <c r="RBR364" s="120"/>
      <c r="RBS364" s="120"/>
      <c r="RBT364" s="120"/>
      <c r="RBU364" s="120"/>
      <c r="RBV364" s="120"/>
      <c r="RBW364" s="120"/>
      <c r="RBX364" s="120"/>
      <c r="RBY364" s="120"/>
      <c r="RBZ364" s="120"/>
      <c r="RCA364" s="120"/>
      <c r="RCB364" s="120"/>
      <c r="RCC364" s="120"/>
      <c r="RCD364" s="120"/>
      <c r="RCE364" s="120"/>
      <c r="RCF364" s="120"/>
      <c r="RCG364" s="120"/>
      <c r="RCH364" s="120"/>
      <c r="RCI364" s="120"/>
      <c r="RCJ364" s="120"/>
      <c r="RCK364" s="120"/>
      <c r="RCL364" s="120"/>
      <c r="RCM364" s="120"/>
      <c r="RCN364" s="120"/>
      <c r="RCO364" s="120"/>
      <c r="RCP364" s="120"/>
      <c r="RCQ364" s="120"/>
      <c r="RCR364" s="120"/>
      <c r="RCS364" s="120"/>
      <c r="RCT364" s="120"/>
      <c r="RCU364" s="120"/>
      <c r="RCV364" s="120"/>
      <c r="RCW364" s="120"/>
      <c r="RCX364" s="120"/>
      <c r="RCY364" s="120"/>
      <c r="RCZ364" s="120"/>
      <c r="RDA364" s="120"/>
      <c r="RDB364" s="120"/>
      <c r="RDC364" s="120"/>
      <c r="RDD364" s="120"/>
      <c r="RDE364" s="120"/>
      <c r="RDF364" s="120"/>
      <c r="RDG364" s="120"/>
      <c r="RDH364" s="120"/>
      <c r="RDI364" s="120"/>
      <c r="RDJ364" s="120"/>
      <c r="RDK364" s="120"/>
      <c r="RDL364" s="120"/>
      <c r="RDM364" s="120"/>
      <c r="RDN364" s="120"/>
      <c r="RDO364" s="120"/>
      <c r="RDP364" s="120"/>
      <c r="RDQ364" s="120"/>
      <c r="RDR364" s="120"/>
      <c r="RDS364" s="120"/>
      <c r="RDT364" s="120"/>
      <c r="RDU364" s="120"/>
      <c r="RDV364" s="120"/>
      <c r="RDW364" s="120"/>
      <c r="RDX364" s="120"/>
      <c r="RDY364" s="120"/>
      <c r="RDZ364" s="120"/>
      <c r="REA364" s="120"/>
      <c r="REB364" s="120"/>
      <c r="REC364" s="120"/>
      <c r="RED364" s="120"/>
      <c r="REE364" s="120"/>
      <c r="REF364" s="120"/>
      <c r="REG364" s="120"/>
      <c r="REH364" s="120"/>
      <c r="REI364" s="120"/>
      <c r="REJ364" s="120"/>
      <c r="REK364" s="120"/>
      <c r="REL364" s="120"/>
      <c r="REM364" s="120"/>
      <c r="REN364" s="120"/>
      <c r="REO364" s="120"/>
      <c r="REP364" s="120"/>
      <c r="REQ364" s="120"/>
      <c r="RER364" s="120"/>
      <c r="RES364" s="120"/>
      <c r="RET364" s="120"/>
      <c r="REU364" s="120"/>
      <c r="REV364" s="120"/>
      <c r="REW364" s="120"/>
      <c r="REX364" s="120"/>
      <c r="REY364" s="120"/>
      <c r="REZ364" s="120"/>
      <c r="RFA364" s="120"/>
      <c r="RFB364" s="120"/>
      <c r="RFC364" s="120"/>
      <c r="RFD364" s="120"/>
      <c r="RFE364" s="120"/>
      <c r="RFF364" s="120"/>
      <c r="RFG364" s="120"/>
      <c r="RFH364" s="120"/>
      <c r="RFI364" s="120"/>
      <c r="RFJ364" s="120"/>
      <c r="RFK364" s="120"/>
      <c r="RFL364" s="120"/>
      <c r="RFM364" s="120"/>
      <c r="RFN364" s="120"/>
      <c r="RFO364" s="120"/>
      <c r="RFP364" s="120"/>
      <c r="RFQ364" s="120"/>
      <c r="RFR364" s="120"/>
      <c r="RFS364" s="120"/>
      <c r="RFT364" s="120"/>
      <c r="RFU364" s="120"/>
      <c r="RFV364" s="120"/>
      <c r="RFW364" s="120"/>
      <c r="RFX364" s="120"/>
      <c r="RFY364" s="120"/>
      <c r="RFZ364" s="120"/>
      <c r="RGA364" s="120"/>
      <c r="RGB364" s="120"/>
      <c r="RGC364" s="120"/>
      <c r="RGD364" s="120"/>
      <c r="RGE364" s="120"/>
      <c r="RGF364" s="120"/>
      <c r="RGG364" s="120"/>
      <c r="RGH364" s="120"/>
      <c r="RGI364" s="120"/>
      <c r="RGJ364" s="120"/>
      <c r="RGK364" s="120"/>
      <c r="RGL364" s="120"/>
      <c r="RGM364" s="120"/>
      <c r="RGN364" s="120"/>
      <c r="RGO364" s="120"/>
      <c r="RGP364" s="120"/>
      <c r="RGQ364" s="120"/>
      <c r="RGR364" s="120"/>
      <c r="RGS364" s="120"/>
      <c r="RGT364" s="120"/>
      <c r="RGU364" s="120"/>
      <c r="RGV364" s="120"/>
      <c r="RGW364" s="120"/>
      <c r="RGX364" s="120"/>
      <c r="RGY364" s="120"/>
      <c r="RGZ364" s="120"/>
      <c r="RHA364" s="120"/>
      <c r="RHB364" s="120"/>
      <c r="RHC364" s="120"/>
      <c r="RHD364" s="120"/>
      <c r="RHE364" s="120"/>
      <c r="RHF364" s="120"/>
      <c r="RHG364" s="120"/>
      <c r="RHH364" s="120"/>
      <c r="RHI364" s="120"/>
      <c r="RHJ364" s="120"/>
      <c r="RHK364" s="120"/>
      <c r="RHL364" s="120"/>
      <c r="RHM364" s="120"/>
      <c r="RHN364" s="120"/>
      <c r="RHO364" s="120"/>
      <c r="RHP364" s="120"/>
      <c r="RHQ364" s="120"/>
      <c r="RHR364" s="120"/>
      <c r="RHS364" s="120"/>
      <c r="RHT364" s="120"/>
      <c r="RHU364" s="120"/>
      <c r="RHV364" s="120"/>
      <c r="RHW364" s="120"/>
      <c r="RHX364" s="120"/>
      <c r="RHY364" s="120"/>
      <c r="RHZ364" s="120"/>
      <c r="RIA364" s="120"/>
      <c r="RIB364" s="120"/>
      <c r="RIC364" s="120"/>
      <c r="RID364" s="120"/>
      <c r="RIE364" s="120"/>
      <c r="RIF364" s="120"/>
      <c r="RIG364" s="120"/>
      <c r="RIH364" s="120"/>
      <c r="RII364" s="120"/>
      <c r="RIJ364" s="120"/>
      <c r="RIK364" s="120"/>
      <c r="RIL364" s="120"/>
      <c r="RIM364" s="120"/>
      <c r="RIN364" s="120"/>
      <c r="RIO364" s="120"/>
      <c r="RIP364" s="120"/>
      <c r="RIQ364" s="120"/>
      <c r="RIR364" s="120"/>
      <c r="RIS364" s="120"/>
      <c r="RIT364" s="120"/>
      <c r="RIU364" s="120"/>
      <c r="RIV364" s="120"/>
      <c r="RIW364" s="120"/>
      <c r="RIX364" s="120"/>
      <c r="RIY364" s="120"/>
      <c r="RIZ364" s="120"/>
      <c r="RJA364" s="120"/>
      <c r="RJB364" s="120"/>
      <c r="RJC364" s="120"/>
      <c r="RJD364" s="120"/>
      <c r="RJE364" s="120"/>
      <c r="RJF364" s="120"/>
      <c r="RJG364" s="120"/>
      <c r="RJH364" s="120"/>
      <c r="RJI364" s="120"/>
      <c r="RJJ364" s="120"/>
      <c r="RJK364" s="120"/>
      <c r="RJL364" s="120"/>
      <c r="RJM364" s="120"/>
      <c r="RJN364" s="120"/>
      <c r="RJO364" s="120"/>
      <c r="RJP364" s="120"/>
      <c r="RJQ364" s="120"/>
      <c r="RJR364" s="120"/>
      <c r="RJS364" s="120"/>
      <c r="RJT364" s="120"/>
      <c r="RJU364" s="120"/>
      <c r="RJV364" s="120"/>
      <c r="RJW364" s="120"/>
      <c r="RJX364" s="120"/>
      <c r="RJY364" s="120"/>
      <c r="RJZ364" s="120"/>
      <c r="RKA364" s="120"/>
      <c r="RKB364" s="120"/>
      <c r="RKC364" s="120"/>
      <c r="RKD364" s="120"/>
      <c r="RKE364" s="120"/>
      <c r="RKF364" s="120"/>
      <c r="RKG364" s="120"/>
      <c r="RKH364" s="120"/>
      <c r="RKI364" s="120"/>
      <c r="RKJ364" s="120"/>
      <c r="RKK364" s="120"/>
      <c r="RKL364" s="120"/>
      <c r="RKM364" s="120"/>
      <c r="RKN364" s="120"/>
      <c r="RKO364" s="120"/>
      <c r="RKP364" s="120"/>
      <c r="RKQ364" s="120"/>
      <c r="RKR364" s="120"/>
      <c r="RKS364" s="120"/>
      <c r="RKT364" s="120"/>
      <c r="RKU364" s="120"/>
      <c r="RKV364" s="120"/>
      <c r="RKW364" s="120"/>
      <c r="RKX364" s="120"/>
      <c r="RKY364" s="120"/>
      <c r="RKZ364" s="120"/>
      <c r="RLA364" s="120"/>
      <c r="RLB364" s="120"/>
      <c r="RLC364" s="120"/>
      <c r="RLD364" s="120"/>
      <c r="RLE364" s="120"/>
      <c r="RLF364" s="120"/>
      <c r="RLG364" s="120"/>
      <c r="RLH364" s="120"/>
      <c r="RLI364" s="120"/>
      <c r="RLJ364" s="120"/>
      <c r="RLK364" s="120"/>
      <c r="RLL364" s="120"/>
      <c r="RLM364" s="120"/>
      <c r="RLN364" s="120"/>
      <c r="RLO364" s="120"/>
      <c r="RLP364" s="120"/>
      <c r="RLQ364" s="120"/>
      <c r="RLR364" s="120"/>
      <c r="RLS364" s="120"/>
      <c r="RLT364" s="120"/>
      <c r="RLU364" s="120"/>
      <c r="RLV364" s="120"/>
      <c r="RLW364" s="120"/>
      <c r="RLX364" s="120"/>
      <c r="RLY364" s="120"/>
      <c r="RLZ364" s="120"/>
      <c r="RMA364" s="120"/>
      <c r="RMB364" s="120"/>
      <c r="RMC364" s="120"/>
      <c r="RMD364" s="120"/>
      <c r="RME364" s="120"/>
      <c r="RMF364" s="120"/>
      <c r="RMG364" s="120"/>
      <c r="RMH364" s="120"/>
      <c r="RMI364" s="120"/>
      <c r="RMJ364" s="120"/>
      <c r="RMK364" s="120"/>
      <c r="RML364" s="120"/>
      <c r="RMM364" s="120"/>
      <c r="RMN364" s="120"/>
      <c r="RMO364" s="120"/>
      <c r="RMP364" s="120"/>
      <c r="RMQ364" s="120"/>
      <c r="RMR364" s="120"/>
      <c r="RMS364" s="120"/>
      <c r="RMT364" s="120"/>
      <c r="RMU364" s="120"/>
      <c r="RMV364" s="120"/>
      <c r="RMW364" s="120"/>
      <c r="RMX364" s="120"/>
      <c r="RMY364" s="120"/>
      <c r="RMZ364" s="120"/>
      <c r="RNA364" s="120"/>
      <c r="RNB364" s="120"/>
      <c r="RNC364" s="120"/>
      <c r="RND364" s="120"/>
      <c r="RNE364" s="120"/>
      <c r="RNF364" s="120"/>
      <c r="RNG364" s="120"/>
      <c r="RNH364" s="120"/>
      <c r="RNI364" s="120"/>
      <c r="RNJ364" s="120"/>
      <c r="RNK364" s="120"/>
      <c r="RNL364" s="120"/>
      <c r="RNM364" s="120"/>
      <c r="RNN364" s="120"/>
      <c r="RNO364" s="120"/>
      <c r="RNP364" s="120"/>
      <c r="RNQ364" s="120"/>
      <c r="RNR364" s="120"/>
      <c r="RNS364" s="120"/>
      <c r="RNT364" s="120"/>
      <c r="RNU364" s="120"/>
      <c r="RNV364" s="120"/>
      <c r="RNW364" s="120"/>
      <c r="RNX364" s="120"/>
      <c r="RNY364" s="120"/>
      <c r="RNZ364" s="120"/>
      <c r="ROA364" s="120"/>
      <c r="ROB364" s="120"/>
      <c r="ROC364" s="120"/>
      <c r="ROD364" s="120"/>
      <c r="ROE364" s="120"/>
      <c r="ROF364" s="120"/>
      <c r="ROG364" s="120"/>
      <c r="ROH364" s="120"/>
      <c r="ROI364" s="120"/>
      <c r="ROJ364" s="120"/>
      <c r="ROK364" s="120"/>
      <c r="ROL364" s="120"/>
      <c r="ROM364" s="120"/>
      <c r="RON364" s="120"/>
      <c r="ROO364" s="120"/>
      <c r="ROP364" s="120"/>
      <c r="ROQ364" s="120"/>
      <c r="ROR364" s="120"/>
      <c r="ROS364" s="120"/>
      <c r="ROT364" s="120"/>
      <c r="ROU364" s="120"/>
      <c r="ROV364" s="120"/>
      <c r="ROW364" s="120"/>
      <c r="ROX364" s="120"/>
      <c r="ROY364" s="120"/>
      <c r="ROZ364" s="120"/>
      <c r="RPA364" s="120"/>
      <c r="RPB364" s="120"/>
      <c r="RPC364" s="120"/>
      <c r="RPD364" s="120"/>
      <c r="RPE364" s="120"/>
      <c r="RPF364" s="120"/>
      <c r="RPG364" s="120"/>
      <c r="RPH364" s="120"/>
      <c r="RPI364" s="120"/>
      <c r="RPJ364" s="120"/>
      <c r="RPK364" s="120"/>
      <c r="RPL364" s="120"/>
      <c r="RPM364" s="120"/>
      <c r="RPN364" s="120"/>
      <c r="RPO364" s="120"/>
      <c r="RPP364" s="120"/>
      <c r="RPQ364" s="120"/>
      <c r="RPR364" s="120"/>
      <c r="RPS364" s="120"/>
      <c r="RPT364" s="120"/>
      <c r="RPU364" s="120"/>
      <c r="RPV364" s="120"/>
      <c r="RPW364" s="120"/>
      <c r="RPX364" s="120"/>
      <c r="RPY364" s="120"/>
      <c r="RPZ364" s="120"/>
      <c r="RQA364" s="120"/>
      <c r="RQB364" s="120"/>
      <c r="RQC364" s="120"/>
      <c r="RQD364" s="120"/>
      <c r="RQE364" s="120"/>
      <c r="RQF364" s="120"/>
      <c r="RQG364" s="120"/>
      <c r="RQH364" s="120"/>
      <c r="RQI364" s="120"/>
      <c r="RQJ364" s="120"/>
      <c r="RQK364" s="120"/>
      <c r="RQL364" s="120"/>
      <c r="RQM364" s="120"/>
      <c r="RQN364" s="120"/>
      <c r="RQO364" s="120"/>
      <c r="RQP364" s="120"/>
      <c r="RQQ364" s="120"/>
      <c r="RQR364" s="120"/>
      <c r="RQS364" s="120"/>
      <c r="RQT364" s="120"/>
      <c r="RQU364" s="120"/>
      <c r="RQV364" s="120"/>
      <c r="RQW364" s="120"/>
      <c r="RQX364" s="120"/>
      <c r="RQY364" s="120"/>
      <c r="RQZ364" s="120"/>
      <c r="RRA364" s="120"/>
      <c r="RRB364" s="120"/>
      <c r="RRC364" s="120"/>
      <c r="RRD364" s="120"/>
      <c r="RRE364" s="120"/>
      <c r="RRF364" s="120"/>
      <c r="RRG364" s="120"/>
      <c r="RRH364" s="120"/>
      <c r="RRI364" s="120"/>
      <c r="RRJ364" s="120"/>
      <c r="RRK364" s="120"/>
      <c r="RRL364" s="120"/>
      <c r="RRM364" s="120"/>
      <c r="RRN364" s="120"/>
      <c r="RRO364" s="120"/>
      <c r="RRP364" s="120"/>
      <c r="RRQ364" s="120"/>
      <c r="RRR364" s="120"/>
      <c r="RRS364" s="120"/>
      <c r="RRT364" s="120"/>
      <c r="RRU364" s="120"/>
      <c r="RRV364" s="120"/>
      <c r="RRW364" s="120"/>
      <c r="RRX364" s="120"/>
      <c r="RRY364" s="120"/>
      <c r="RRZ364" s="120"/>
      <c r="RSA364" s="120"/>
      <c r="RSB364" s="120"/>
      <c r="RSC364" s="120"/>
      <c r="RSD364" s="120"/>
      <c r="RSE364" s="120"/>
      <c r="RSF364" s="120"/>
      <c r="RSG364" s="120"/>
      <c r="RSH364" s="120"/>
      <c r="RSI364" s="120"/>
      <c r="RSJ364" s="120"/>
      <c r="RSK364" s="120"/>
      <c r="RSL364" s="120"/>
      <c r="RSM364" s="120"/>
      <c r="RSN364" s="120"/>
      <c r="RSO364" s="120"/>
      <c r="RSP364" s="120"/>
      <c r="RSQ364" s="120"/>
      <c r="RSR364" s="120"/>
      <c r="RSS364" s="120"/>
      <c r="RST364" s="120"/>
      <c r="RSU364" s="120"/>
      <c r="RSV364" s="120"/>
      <c r="RSW364" s="120"/>
      <c r="RSX364" s="120"/>
      <c r="RSY364" s="120"/>
      <c r="RSZ364" s="120"/>
      <c r="RTA364" s="120"/>
      <c r="RTB364" s="120"/>
      <c r="RTC364" s="120"/>
      <c r="RTD364" s="120"/>
      <c r="RTE364" s="120"/>
      <c r="RTF364" s="120"/>
      <c r="RTG364" s="120"/>
      <c r="RTH364" s="120"/>
      <c r="RTI364" s="120"/>
      <c r="RTJ364" s="120"/>
      <c r="RTK364" s="120"/>
      <c r="RTL364" s="120"/>
      <c r="RTM364" s="120"/>
      <c r="RTN364" s="120"/>
      <c r="RTO364" s="120"/>
      <c r="RTP364" s="120"/>
      <c r="RTQ364" s="120"/>
      <c r="RTR364" s="120"/>
      <c r="RTS364" s="120"/>
      <c r="RTT364" s="120"/>
      <c r="RTU364" s="120"/>
      <c r="RTV364" s="120"/>
      <c r="RTW364" s="120"/>
      <c r="RTX364" s="120"/>
      <c r="RTY364" s="120"/>
      <c r="RTZ364" s="120"/>
      <c r="RUA364" s="120"/>
      <c r="RUB364" s="120"/>
      <c r="RUC364" s="120"/>
      <c r="RUD364" s="120"/>
      <c r="RUE364" s="120"/>
      <c r="RUF364" s="120"/>
      <c r="RUG364" s="120"/>
      <c r="RUH364" s="120"/>
      <c r="RUI364" s="120"/>
      <c r="RUJ364" s="120"/>
      <c r="RUK364" s="120"/>
      <c r="RUL364" s="120"/>
      <c r="RUM364" s="120"/>
      <c r="RUN364" s="120"/>
      <c r="RUO364" s="120"/>
      <c r="RUP364" s="120"/>
      <c r="RUQ364" s="120"/>
      <c r="RUR364" s="120"/>
      <c r="RUS364" s="120"/>
      <c r="RUT364" s="120"/>
      <c r="RUU364" s="120"/>
      <c r="RUV364" s="120"/>
      <c r="RUW364" s="120"/>
      <c r="RUX364" s="120"/>
      <c r="RUY364" s="120"/>
      <c r="RUZ364" s="120"/>
      <c r="RVA364" s="120"/>
      <c r="RVB364" s="120"/>
      <c r="RVC364" s="120"/>
      <c r="RVD364" s="120"/>
      <c r="RVE364" s="120"/>
      <c r="RVF364" s="120"/>
      <c r="RVG364" s="120"/>
      <c r="RVH364" s="120"/>
      <c r="RVI364" s="120"/>
      <c r="RVJ364" s="120"/>
      <c r="RVK364" s="120"/>
      <c r="RVL364" s="120"/>
      <c r="RVM364" s="120"/>
      <c r="RVN364" s="120"/>
      <c r="RVO364" s="120"/>
      <c r="RVP364" s="120"/>
      <c r="RVQ364" s="120"/>
      <c r="RVR364" s="120"/>
      <c r="RVS364" s="120"/>
      <c r="RVT364" s="120"/>
      <c r="RVU364" s="120"/>
      <c r="RVV364" s="120"/>
      <c r="RVW364" s="120"/>
      <c r="RVX364" s="120"/>
      <c r="RVY364" s="120"/>
      <c r="RVZ364" s="120"/>
      <c r="RWA364" s="120"/>
      <c r="RWB364" s="120"/>
      <c r="RWC364" s="120"/>
      <c r="RWD364" s="120"/>
      <c r="RWE364" s="120"/>
      <c r="RWF364" s="120"/>
      <c r="RWG364" s="120"/>
      <c r="RWH364" s="120"/>
      <c r="RWI364" s="120"/>
      <c r="RWJ364" s="120"/>
      <c r="RWK364" s="120"/>
      <c r="RWL364" s="120"/>
      <c r="RWM364" s="120"/>
      <c r="RWN364" s="120"/>
      <c r="RWO364" s="120"/>
      <c r="RWP364" s="120"/>
      <c r="RWQ364" s="120"/>
      <c r="RWR364" s="120"/>
      <c r="RWS364" s="120"/>
      <c r="RWT364" s="120"/>
      <c r="RWU364" s="120"/>
      <c r="RWV364" s="120"/>
      <c r="RWW364" s="120"/>
      <c r="RWX364" s="120"/>
      <c r="RWY364" s="120"/>
      <c r="RWZ364" s="120"/>
      <c r="RXA364" s="120"/>
      <c r="RXB364" s="120"/>
      <c r="RXC364" s="120"/>
      <c r="RXD364" s="120"/>
      <c r="RXE364" s="120"/>
      <c r="RXF364" s="120"/>
      <c r="RXG364" s="120"/>
      <c r="RXH364" s="120"/>
      <c r="RXI364" s="120"/>
      <c r="RXJ364" s="120"/>
      <c r="RXK364" s="120"/>
      <c r="RXL364" s="120"/>
      <c r="RXM364" s="120"/>
      <c r="RXN364" s="120"/>
      <c r="RXO364" s="120"/>
      <c r="RXP364" s="120"/>
      <c r="RXQ364" s="120"/>
      <c r="RXR364" s="120"/>
      <c r="RXS364" s="120"/>
      <c r="RXT364" s="120"/>
      <c r="RXU364" s="120"/>
      <c r="RXV364" s="120"/>
      <c r="RXW364" s="120"/>
      <c r="RXX364" s="120"/>
      <c r="RXY364" s="120"/>
      <c r="RXZ364" s="120"/>
      <c r="RYA364" s="120"/>
      <c r="RYB364" s="120"/>
      <c r="RYC364" s="120"/>
      <c r="RYD364" s="120"/>
      <c r="RYE364" s="120"/>
      <c r="RYF364" s="120"/>
      <c r="RYG364" s="120"/>
      <c r="RYH364" s="120"/>
      <c r="RYI364" s="120"/>
      <c r="RYJ364" s="120"/>
      <c r="RYK364" s="120"/>
      <c r="RYL364" s="120"/>
      <c r="RYM364" s="120"/>
      <c r="RYN364" s="120"/>
      <c r="RYO364" s="120"/>
      <c r="RYP364" s="120"/>
      <c r="RYQ364" s="120"/>
      <c r="RYR364" s="120"/>
      <c r="RYS364" s="120"/>
      <c r="RYT364" s="120"/>
      <c r="RYU364" s="120"/>
      <c r="RYV364" s="120"/>
      <c r="RYW364" s="120"/>
      <c r="RYX364" s="120"/>
      <c r="RYY364" s="120"/>
      <c r="RYZ364" s="120"/>
      <c r="RZA364" s="120"/>
      <c r="RZB364" s="120"/>
      <c r="RZC364" s="120"/>
      <c r="RZD364" s="120"/>
      <c r="RZE364" s="120"/>
      <c r="RZF364" s="120"/>
      <c r="RZG364" s="120"/>
      <c r="RZH364" s="120"/>
      <c r="RZI364" s="120"/>
      <c r="RZJ364" s="120"/>
      <c r="RZK364" s="120"/>
      <c r="RZL364" s="120"/>
      <c r="RZM364" s="120"/>
      <c r="RZN364" s="120"/>
      <c r="RZO364" s="120"/>
      <c r="RZP364" s="120"/>
      <c r="RZQ364" s="120"/>
      <c r="RZR364" s="120"/>
      <c r="RZS364" s="120"/>
      <c r="RZT364" s="120"/>
      <c r="RZU364" s="120"/>
      <c r="RZV364" s="120"/>
      <c r="RZW364" s="120"/>
      <c r="RZX364" s="120"/>
      <c r="RZY364" s="120"/>
      <c r="RZZ364" s="120"/>
      <c r="SAA364" s="120"/>
      <c r="SAB364" s="120"/>
      <c r="SAC364" s="120"/>
      <c r="SAD364" s="120"/>
      <c r="SAE364" s="120"/>
      <c r="SAF364" s="120"/>
      <c r="SAG364" s="120"/>
      <c r="SAH364" s="120"/>
      <c r="SAI364" s="120"/>
      <c r="SAJ364" s="120"/>
      <c r="SAK364" s="120"/>
      <c r="SAL364" s="120"/>
      <c r="SAM364" s="120"/>
      <c r="SAN364" s="120"/>
      <c r="SAO364" s="120"/>
      <c r="SAP364" s="120"/>
      <c r="SAQ364" s="120"/>
      <c r="SAR364" s="120"/>
      <c r="SAS364" s="120"/>
      <c r="SAT364" s="120"/>
      <c r="SAU364" s="120"/>
      <c r="SAV364" s="120"/>
      <c r="SAW364" s="120"/>
      <c r="SAX364" s="120"/>
      <c r="SAY364" s="120"/>
      <c r="SAZ364" s="120"/>
      <c r="SBA364" s="120"/>
      <c r="SBB364" s="120"/>
      <c r="SBC364" s="120"/>
      <c r="SBD364" s="120"/>
      <c r="SBE364" s="120"/>
      <c r="SBF364" s="120"/>
      <c r="SBG364" s="120"/>
      <c r="SBH364" s="120"/>
      <c r="SBI364" s="120"/>
      <c r="SBJ364" s="120"/>
      <c r="SBK364" s="120"/>
      <c r="SBL364" s="120"/>
      <c r="SBM364" s="120"/>
      <c r="SBN364" s="120"/>
      <c r="SBO364" s="120"/>
      <c r="SBP364" s="120"/>
      <c r="SBQ364" s="120"/>
      <c r="SBR364" s="120"/>
      <c r="SBS364" s="120"/>
      <c r="SBT364" s="120"/>
      <c r="SBU364" s="120"/>
      <c r="SBV364" s="120"/>
      <c r="SBW364" s="120"/>
      <c r="SBX364" s="120"/>
      <c r="SBY364" s="120"/>
      <c r="SBZ364" s="120"/>
      <c r="SCA364" s="120"/>
      <c r="SCB364" s="120"/>
      <c r="SCC364" s="120"/>
      <c r="SCD364" s="120"/>
      <c r="SCE364" s="120"/>
      <c r="SCF364" s="120"/>
      <c r="SCG364" s="120"/>
      <c r="SCH364" s="120"/>
      <c r="SCI364" s="120"/>
      <c r="SCJ364" s="120"/>
      <c r="SCK364" s="120"/>
      <c r="SCL364" s="120"/>
      <c r="SCM364" s="120"/>
      <c r="SCN364" s="120"/>
      <c r="SCO364" s="120"/>
      <c r="SCP364" s="120"/>
      <c r="SCQ364" s="120"/>
      <c r="SCR364" s="120"/>
      <c r="SCS364" s="120"/>
      <c r="SCT364" s="120"/>
      <c r="SCU364" s="120"/>
      <c r="SCV364" s="120"/>
      <c r="SCW364" s="120"/>
      <c r="SCX364" s="120"/>
      <c r="SCY364" s="120"/>
      <c r="SCZ364" s="120"/>
      <c r="SDA364" s="120"/>
      <c r="SDB364" s="120"/>
      <c r="SDC364" s="120"/>
      <c r="SDD364" s="120"/>
      <c r="SDE364" s="120"/>
      <c r="SDF364" s="120"/>
      <c r="SDG364" s="120"/>
      <c r="SDH364" s="120"/>
      <c r="SDI364" s="120"/>
      <c r="SDJ364" s="120"/>
      <c r="SDK364" s="120"/>
      <c r="SDL364" s="120"/>
      <c r="SDM364" s="120"/>
      <c r="SDN364" s="120"/>
      <c r="SDO364" s="120"/>
      <c r="SDP364" s="120"/>
      <c r="SDQ364" s="120"/>
      <c r="SDR364" s="120"/>
      <c r="SDS364" s="120"/>
      <c r="SDT364" s="120"/>
      <c r="SDU364" s="120"/>
      <c r="SDV364" s="120"/>
      <c r="SDW364" s="120"/>
      <c r="SDX364" s="120"/>
      <c r="SDY364" s="120"/>
      <c r="SDZ364" s="120"/>
      <c r="SEA364" s="120"/>
      <c r="SEB364" s="120"/>
      <c r="SEC364" s="120"/>
      <c r="SED364" s="120"/>
      <c r="SEE364" s="120"/>
      <c r="SEF364" s="120"/>
      <c r="SEG364" s="120"/>
      <c r="SEH364" s="120"/>
      <c r="SEI364" s="120"/>
      <c r="SEJ364" s="120"/>
      <c r="SEK364" s="120"/>
      <c r="SEL364" s="120"/>
      <c r="SEM364" s="120"/>
      <c r="SEN364" s="120"/>
      <c r="SEO364" s="120"/>
      <c r="SEP364" s="120"/>
      <c r="SEQ364" s="120"/>
      <c r="SER364" s="120"/>
      <c r="SES364" s="120"/>
      <c r="SET364" s="120"/>
      <c r="SEU364" s="120"/>
      <c r="SEV364" s="120"/>
      <c r="SEW364" s="120"/>
      <c r="SEX364" s="120"/>
      <c r="SEY364" s="120"/>
      <c r="SEZ364" s="120"/>
      <c r="SFA364" s="120"/>
      <c r="SFB364" s="120"/>
      <c r="SFC364" s="120"/>
      <c r="SFD364" s="120"/>
      <c r="SFE364" s="120"/>
      <c r="SFF364" s="120"/>
      <c r="SFG364" s="120"/>
      <c r="SFH364" s="120"/>
      <c r="SFI364" s="120"/>
      <c r="SFJ364" s="120"/>
      <c r="SFK364" s="120"/>
      <c r="SFL364" s="120"/>
      <c r="SFM364" s="120"/>
      <c r="SFN364" s="120"/>
      <c r="SFO364" s="120"/>
      <c r="SFP364" s="120"/>
      <c r="SFQ364" s="120"/>
      <c r="SFR364" s="120"/>
      <c r="SFS364" s="120"/>
      <c r="SFT364" s="120"/>
      <c r="SFU364" s="120"/>
      <c r="SFV364" s="120"/>
      <c r="SFW364" s="120"/>
      <c r="SFX364" s="120"/>
      <c r="SFY364" s="120"/>
      <c r="SFZ364" s="120"/>
      <c r="SGA364" s="120"/>
      <c r="SGB364" s="120"/>
      <c r="SGC364" s="120"/>
      <c r="SGD364" s="120"/>
      <c r="SGE364" s="120"/>
      <c r="SGF364" s="120"/>
      <c r="SGG364" s="120"/>
      <c r="SGH364" s="120"/>
      <c r="SGI364" s="120"/>
      <c r="SGJ364" s="120"/>
      <c r="SGK364" s="120"/>
      <c r="SGL364" s="120"/>
      <c r="SGM364" s="120"/>
      <c r="SGN364" s="120"/>
      <c r="SGO364" s="120"/>
      <c r="SGP364" s="120"/>
      <c r="SGQ364" s="120"/>
      <c r="SGR364" s="120"/>
      <c r="SGS364" s="120"/>
      <c r="SGT364" s="120"/>
      <c r="SGU364" s="120"/>
      <c r="SGV364" s="120"/>
      <c r="SGW364" s="120"/>
      <c r="SGX364" s="120"/>
      <c r="SGY364" s="120"/>
      <c r="SGZ364" s="120"/>
      <c r="SHA364" s="120"/>
      <c r="SHB364" s="120"/>
      <c r="SHC364" s="120"/>
      <c r="SHD364" s="120"/>
      <c r="SHE364" s="120"/>
      <c r="SHF364" s="120"/>
      <c r="SHG364" s="120"/>
      <c r="SHH364" s="120"/>
      <c r="SHI364" s="120"/>
      <c r="SHJ364" s="120"/>
      <c r="SHK364" s="120"/>
      <c r="SHL364" s="120"/>
      <c r="SHM364" s="120"/>
      <c r="SHN364" s="120"/>
      <c r="SHO364" s="120"/>
      <c r="SHP364" s="120"/>
      <c r="SHQ364" s="120"/>
      <c r="SHR364" s="120"/>
      <c r="SHS364" s="120"/>
      <c r="SHT364" s="120"/>
      <c r="SHU364" s="120"/>
      <c r="SHV364" s="120"/>
      <c r="SHW364" s="120"/>
      <c r="SHX364" s="120"/>
      <c r="SHY364" s="120"/>
      <c r="SHZ364" s="120"/>
      <c r="SIA364" s="120"/>
      <c r="SIB364" s="120"/>
      <c r="SIC364" s="120"/>
      <c r="SID364" s="120"/>
      <c r="SIE364" s="120"/>
      <c r="SIF364" s="120"/>
      <c r="SIG364" s="120"/>
      <c r="SIH364" s="120"/>
      <c r="SII364" s="120"/>
      <c r="SIJ364" s="120"/>
      <c r="SIK364" s="120"/>
      <c r="SIL364" s="120"/>
      <c r="SIM364" s="120"/>
      <c r="SIN364" s="120"/>
      <c r="SIO364" s="120"/>
      <c r="SIP364" s="120"/>
      <c r="SIQ364" s="120"/>
      <c r="SIR364" s="120"/>
      <c r="SIS364" s="120"/>
      <c r="SIT364" s="120"/>
      <c r="SIU364" s="120"/>
      <c r="SIV364" s="120"/>
      <c r="SIW364" s="120"/>
      <c r="SIX364" s="120"/>
      <c r="SIY364" s="120"/>
      <c r="SIZ364" s="120"/>
      <c r="SJA364" s="120"/>
      <c r="SJB364" s="120"/>
      <c r="SJC364" s="120"/>
      <c r="SJD364" s="120"/>
      <c r="SJE364" s="120"/>
      <c r="SJF364" s="120"/>
      <c r="SJG364" s="120"/>
      <c r="SJH364" s="120"/>
      <c r="SJI364" s="120"/>
      <c r="SJJ364" s="120"/>
      <c r="SJK364" s="120"/>
      <c r="SJL364" s="120"/>
      <c r="SJM364" s="120"/>
      <c r="SJN364" s="120"/>
      <c r="SJO364" s="120"/>
      <c r="SJP364" s="120"/>
      <c r="SJQ364" s="120"/>
      <c r="SJR364" s="120"/>
      <c r="SJS364" s="120"/>
      <c r="SJT364" s="120"/>
      <c r="SJU364" s="120"/>
      <c r="SJV364" s="120"/>
      <c r="SJW364" s="120"/>
      <c r="SJX364" s="120"/>
      <c r="SJY364" s="120"/>
      <c r="SJZ364" s="120"/>
      <c r="SKA364" s="120"/>
      <c r="SKB364" s="120"/>
      <c r="SKC364" s="120"/>
      <c r="SKD364" s="120"/>
      <c r="SKE364" s="120"/>
      <c r="SKF364" s="120"/>
      <c r="SKG364" s="120"/>
      <c r="SKH364" s="120"/>
      <c r="SKI364" s="120"/>
      <c r="SKJ364" s="120"/>
      <c r="SKK364" s="120"/>
      <c r="SKL364" s="120"/>
      <c r="SKM364" s="120"/>
      <c r="SKN364" s="120"/>
      <c r="SKO364" s="120"/>
      <c r="SKP364" s="120"/>
      <c r="SKQ364" s="120"/>
      <c r="SKR364" s="120"/>
      <c r="SKS364" s="120"/>
      <c r="SKT364" s="120"/>
      <c r="SKU364" s="120"/>
      <c r="SKV364" s="120"/>
      <c r="SKW364" s="120"/>
      <c r="SKX364" s="120"/>
      <c r="SKY364" s="120"/>
      <c r="SKZ364" s="120"/>
      <c r="SLA364" s="120"/>
      <c r="SLB364" s="120"/>
      <c r="SLC364" s="120"/>
      <c r="SLD364" s="120"/>
      <c r="SLE364" s="120"/>
      <c r="SLF364" s="120"/>
      <c r="SLG364" s="120"/>
      <c r="SLH364" s="120"/>
      <c r="SLI364" s="120"/>
      <c r="SLJ364" s="120"/>
      <c r="SLK364" s="120"/>
      <c r="SLL364" s="120"/>
      <c r="SLM364" s="120"/>
      <c r="SLN364" s="120"/>
      <c r="SLO364" s="120"/>
      <c r="SLP364" s="120"/>
      <c r="SLQ364" s="120"/>
      <c r="SLR364" s="120"/>
      <c r="SLS364" s="120"/>
      <c r="SLT364" s="120"/>
      <c r="SLU364" s="120"/>
      <c r="SLV364" s="120"/>
      <c r="SLW364" s="120"/>
      <c r="SLX364" s="120"/>
      <c r="SLY364" s="120"/>
      <c r="SLZ364" s="120"/>
      <c r="SMA364" s="120"/>
      <c r="SMB364" s="120"/>
      <c r="SMC364" s="120"/>
      <c r="SMD364" s="120"/>
      <c r="SME364" s="120"/>
      <c r="SMF364" s="120"/>
      <c r="SMG364" s="120"/>
      <c r="SMH364" s="120"/>
      <c r="SMI364" s="120"/>
      <c r="SMJ364" s="120"/>
      <c r="SMK364" s="120"/>
      <c r="SML364" s="120"/>
      <c r="SMM364" s="120"/>
      <c r="SMN364" s="120"/>
      <c r="SMO364" s="120"/>
      <c r="SMP364" s="120"/>
      <c r="SMQ364" s="120"/>
      <c r="SMR364" s="120"/>
      <c r="SMS364" s="120"/>
      <c r="SMT364" s="120"/>
      <c r="SMU364" s="120"/>
      <c r="SMV364" s="120"/>
      <c r="SMW364" s="120"/>
      <c r="SMX364" s="120"/>
      <c r="SMY364" s="120"/>
      <c r="SMZ364" s="120"/>
      <c r="SNA364" s="120"/>
      <c r="SNB364" s="120"/>
      <c r="SNC364" s="120"/>
      <c r="SND364" s="120"/>
      <c r="SNE364" s="120"/>
      <c r="SNF364" s="120"/>
      <c r="SNG364" s="120"/>
      <c r="SNH364" s="120"/>
      <c r="SNI364" s="120"/>
      <c r="SNJ364" s="120"/>
      <c r="SNK364" s="120"/>
      <c r="SNL364" s="120"/>
      <c r="SNM364" s="120"/>
      <c r="SNN364" s="120"/>
      <c r="SNO364" s="120"/>
      <c r="SNP364" s="120"/>
      <c r="SNQ364" s="120"/>
      <c r="SNR364" s="120"/>
      <c r="SNS364" s="120"/>
      <c r="SNT364" s="120"/>
      <c r="SNU364" s="120"/>
      <c r="SNV364" s="120"/>
      <c r="SNW364" s="120"/>
      <c r="SNX364" s="120"/>
      <c r="SNY364" s="120"/>
      <c r="SNZ364" s="120"/>
      <c r="SOA364" s="120"/>
      <c r="SOB364" s="120"/>
      <c r="SOC364" s="120"/>
      <c r="SOD364" s="120"/>
      <c r="SOE364" s="120"/>
      <c r="SOF364" s="120"/>
      <c r="SOG364" s="120"/>
      <c r="SOH364" s="120"/>
      <c r="SOI364" s="120"/>
      <c r="SOJ364" s="120"/>
      <c r="SOK364" s="120"/>
      <c r="SOL364" s="120"/>
      <c r="SOM364" s="120"/>
      <c r="SON364" s="120"/>
      <c r="SOO364" s="120"/>
      <c r="SOP364" s="120"/>
      <c r="SOQ364" s="120"/>
      <c r="SOR364" s="120"/>
      <c r="SOS364" s="120"/>
      <c r="SOT364" s="120"/>
      <c r="SOU364" s="120"/>
      <c r="SOV364" s="120"/>
      <c r="SOW364" s="120"/>
      <c r="SOX364" s="120"/>
      <c r="SOY364" s="120"/>
      <c r="SOZ364" s="120"/>
      <c r="SPA364" s="120"/>
      <c r="SPB364" s="120"/>
      <c r="SPC364" s="120"/>
      <c r="SPD364" s="120"/>
      <c r="SPE364" s="120"/>
      <c r="SPF364" s="120"/>
      <c r="SPG364" s="120"/>
      <c r="SPH364" s="120"/>
      <c r="SPI364" s="120"/>
      <c r="SPJ364" s="120"/>
      <c r="SPK364" s="120"/>
      <c r="SPL364" s="120"/>
      <c r="SPM364" s="120"/>
      <c r="SPN364" s="120"/>
      <c r="SPO364" s="120"/>
      <c r="SPP364" s="120"/>
      <c r="SPQ364" s="120"/>
      <c r="SPR364" s="120"/>
      <c r="SPS364" s="120"/>
      <c r="SPT364" s="120"/>
      <c r="SPU364" s="120"/>
      <c r="SPV364" s="120"/>
      <c r="SPW364" s="120"/>
      <c r="SPX364" s="120"/>
      <c r="SPY364" s="120"/>
      <c r="SPZ364" s="120"/>
      <c r="SQA364" s="120"/>
      <c r="SQB364" s="120"/>
      <c r="SQC364" s="120"/>
      <c r="SQD364" s="120"/>
      <c r="SQE364" s="120"/>
      <c r="SQF364" s="120"/>
      <c r="SQG364" s="120"/>
      <c r="SQH364" s="120"/>
      <c r="SQI364" s="120"/>
      <c r="SQJ364" s="120"/>
      <c r="SQK364" s="120"/>
      <c r="SQL364" s="120"/>
      <c r="SQM364" s="120"/>
      <c r="SQN364" s="120"/>
      <c r="SQO364" s="120"/>
      <c r="SQP364" s="120"/>
      <c r="SQQ364" s="120"/>
      <c r="SQR364" s="120"/>
      <c r="SQS364" s="120"/>
      <c r="SQT364" s="120"/>
      <c r="SQU364" s="120"/>
      <c r="SQV364" s="120"/>
      <c r="SQW364" s="120"/>
      <c r="SQX364" s="120"/>
      <c r="SQY364" s="120"/>
      <c r="SQZ364" s="120"/>
      <c r="SRA364" s="120"/>
      <c r="SRB364" s="120"/>
      <c r="SRC364" s="120"/>
      <c r="SRD364" s="120"/>
      <c r="SRE364" s="120"/>
      <c r="SRF364" s="120"/>
      <c r="SRG364" s="120"/>
      <c r="SRH364" s="120"/>
      <c r="SRI364" s="120"/>
      <c r="SRJ364" s="120"/>
      <c r="SRK364" s="120"/>
      <c r="SRL364" s="120"/>
      <c r="SRM364" s="120"/>
      <c r="SRN364" s="120"/>
      <c r="SRO364" s="120"/>
      <c r="SRP364" s="120"/>
      <c r="SRQ364" s="120"/>
      <c r="SRR364" s="120"/>
      <c r="SRS364" s="120"/>
      <c r="SRT364" s="120"/>
      <c r="SRU364" s="120"/>
      <c r="SRV364" s="120"/>
      <c r="SRW364" s="120"/>
      <c r="SRX364" s="120"/>
      <c r="SRY364" s="120"/>
      <c r="SRZ364" s="120"/>
      <c r="SSA364" s="120"/>
      <c r="SSB364" s="120"/>
      <c r="SSC364" s="120"/>
      <c r="SSD364" s="120"/>
      <c r="SSE364" s="120"/>
      <c r="SSF364" s="120"/>
      <c r="SSG364" s="120"/>
      <c r="SSH364" s="120"/>
      <c r="SSI364" s="120"/>
      <c r="SSJ364" s="120"/>
      <c r="SSK364" s="120"/>
      <c r="SSL364" s="120"/>
      <c r="SSM364" s="120"/>
      <c r="SSN364" s="120"/>
      <c r="SSO364" s="120"/>
      <c r="SSP364" s="120"/>
      <c r="SSQ364" s="120"/>
      <c r="SSR364" s="120"/>
      <c r="SSS364" s="120"/>
      <c r="SST364" s="120"/>
      <c r="SSU364" s="120"/>
      <c r="SSV364" s="120"/>
      <c r="SSW364" s="120"/>
      <c r="SSX364" s="120"/>
      <c r="SSY364" s="120"/>
      <c r="SSZ364" s="120"/>
      <c r="STA364" s="120"/>
      <c r="STB364" s="120"/>
      <c r="STC364" s="120"/>
      <c r="STD364" s="120"/>
      <c r="STE364" s="120"/>
      <c r="STF364" s="120"/>
      <c r="STG364" s="120"/>
      <c r="STH364" s="120"/>
      <c r="STI364" s="120"/>
      <c r="STJ364" s="120"/>
      <c r="STK364" s="120"/>
      <c r="STL364" s="120"/>
      <c r="STM364" s="120"/>
      <c r="STN364" s="120"/>
      <c r="STO364" s="120"/>
      <c r="STP364" s="120"/>
      <c r="STQ364" s="120"/>
      <c r="STR364" s="120"/>
      <c r="STS364" s="120"/>
      <c r="STT364" s="120"/>
      <c r="STU364" s="120"/>
      <c r="STV364" s="120"/>
      <c r="STW364" s="120"/>
      <c r="STX364" s="120"/>
      <c r="STY364" s="120"/>
      <c r="STZ364" s="120"/>
      <c r="SUA364" s="120"/>
      <c r="SUB364" s="120"/>
      <c r="SUC364" s="120"/>
      <c r="SUD364" s="120"/>
      <c r="SUE364" s="120"/>
      <c r="SUF364" s="120"/>
      <c r="SUG364" s="120"/>
      <c r="SUH364" s="120"/>
      <c r="SUI364" s="120"/>
      <c r="SUJ364" s="120"/>
      <c r="SUK364" s="120"/>
      <c r="SUL364" s="120"/>
      <c r="SUM364" s="120"/>
      <c r="SUN364" s="120"/>
      <c r="SUO364" s="120"/>
      <c r="SUP364" s="120"/>
      <c r="SUQ364" s="120"/>
      <c r="SUR364" s="120"/>
      <c r="SUS364" s="120"/>
      <c r="SUT364" s="120"/>
      <c r="SUU364" s="120"/>
      <c r="SUV364" s="120"/>
      <c r="SUW364" s="120"/>
      <c r="SUX364" s="120"/>
      <c r="SUY364" s="120"/>
      <c r="SUZ364" s="120"/>
      <c r="SVA364" s="120"/>
      <c r="SVB364" s="120"/>
      <c r="SVC364" s="120"/>
      <c r="SVD364" s="120"/>
      <c r="SVE364" s="120"/>
      <c r="SVF364" s="120"/>
      <c r="SVG364" s="120"/>
      <c r="SVH364" s="120"/>
      <c r="SVI364" s="120"/>
      <c r="SVJ364" s="120"/>
      <c r="SVK364" s="120"/>
      <c r="SVL364" s="120"/>
      <c r="SVM364" s="120"/>
      <c r="SVN364" s="120"/>
      <c r="SVO364" s="120"/>
      <c r="SVP364" s="120"/>
      <c r="SVQ364" s="120"/>
      <c r="SVR364" s="120"/>
      <c r="SVS364" s="120"/>
      <c r="SVT364" s="120"/>
      <c r="SVU364" s="120"/>
      <c r="SVV364" s="120"/>
      <c r="SVW364" s="120"/>
      <c r="SVX364" s="120"/>
      <c r="SVY364" s="120"/>
      <c r="SVZ364" s="120"/>
      <c r="SWA364" s="120"/>
      <c r="SWB364" s="120"/>
      <c r="SWC364" s="120"/>
      <c r="SWD364" s="120"/>
      <c r="SWE364" s="120"/>
      <c r="SWF364" s="120"/>
      <c r="SWG364" s="120"/>
      <c r="SWH364" s="120"/>
      <c r="SWI364" s="120"/>
      <c r="SWJ364" s="120"/>
      <c r="SWK364" s="120"/>
      <c r="SWL364" s="120"/>
      <c r="SWM364" s="120"/>
      <c r="SWN364" s="120"/>
      <c r="SWO364" s="120"/>
      <c r="SWP364" s="120"/>
      <c r="SWQ364" s="120"/>
      <c r="SWR364" s="120"/>
      <c r="SWS364" s="120"/>
      <c r="SWT364" s="120"/>
      <c r="SWU364" s="120"/>
      <c r="SWV364" s="120"/>
      <c r="SWW364" s="120"/>
      <c r="SWX364" s="120"/>
      <c r="SWY364" s="120"/>
      <c r="SWZ364" s="120"/>
      <c r="SXA364" s="120"/>
      <c r="SXB364" s="120"/>
      <c r="SXC364" s="120"/>
      <c r="SXD364" s="120"/>
      <c r="SXE364" s="120"/>
      <c r="SXF364" s="120"/>
      <c r="SXG364" s="120"/>
      <c r="SXH364" s="120"/>
      <c r="SXI364" s="120"/>
      <c r="SXJ364" s="120"/>
      <c r="SXK364" s="120"/>
      <c r="SXL364" s="120"/>
      <c r="SXM364" s="120"/>
      <c r="SXN364" s="120"/>
      <c r="SXO364" s="120"/>
      <c r="SXP364" s="120"/>
      <c r="SXQ364" s="120"/>
      <c r="SXR364" s="120"/>
      <c r="SXS364" s="120"/>
      <c r="SXT364" s="120"/>
      <c r="SXU364" s="120"/>
      <c r="SXV364" s="120"/>
      <c r="SXW364" s="120"/>
      <c r="SXX364" s="120"/>
      <c r="SXY364" s="120"/>
      <c r="SXZ364" s="120"/>
      <c r="SYA364" s="120"/>
      <c r="SYB364" s="120"/>
      <c r="SYC364" s="120"/>
      <c r="SYD364" s="120"/>
      <c r="SYE364" s="120"/>
      <c r="SYF364" s="120"/>
      <c r="SYG364" s="120"/>
      <c r="SYH364" s="120"/>
      <c r="SYI364" s="120"/>
      <c r="SYJ364" s="120"/>
      <c r="SYK364" s="120"/>
      <c r="SYL364" s="120"/>
      <c r="SYM364" s="120"/>
      <c r="SYN364" s="120"/>
      <c r="SYO364" s="120"/>
      <c r="SYP364" s="120"/>
      <c r="SYQ364" s="120"/>
      <c r="SYR364" s="120"/>
      <c r="SYS364" s="120"/>
      <c r="SYT364" s="120"/>
      <c r="SYU364" s="120"/>
      <c r="SYV364" s="120"/>
      <c r="SYW364" s="120"/>
      <c r="SYX364" s="120"/>
      <c r="SYY364" s="120"/>
      <c r="SYZ364" s="120"/>
      <c r="SZA364" s="120"/>
      <c r="SZB364" s="120"/>
      <c r="SZC364" s="120"/>
      <c r="SZD364" s="120"/>
      <c r="SZE364" s="120"/>
      <c r="SZF364" s="120"/>
      <c r="SZG364" s="120"/>
      <c r="SZH364" s="120"/>
      <c r="SZI364" s="120"/>
      <c r="SZJ364" s="120"/>
      <c r="SZK364" s="120"/>
      <c r="SZL364" s="120"/>
      <c r="SZM364" s="120"/>
      <c r="SZN364" s="120"/>
      <c r="SZO364" s="120"/>
      <c r="SZP364" s="120"/>
      <c r="SZQ364" s="120"/>
      <c r="SZR364" s="120"/>
      <c r="SZS364" s="120"/>
      <c r="SZT364" s="120"/>
      <c r="SZU364" s="120"/>
      <c r="SZV364" s="120"/>
      <c r="SZW364" s="120"/>
      <c r="SZX364" s="120"/>
      <c r="SZY364" s="120"/>
      <c r="SZZ364" s="120"/>
      <c r="TAA364" s="120"/>
      <c r="TAB364" s="120"/>
      <c r="TAC364" s="120"/>
      <c r="TAD364" s="120"/>
      <c r="TAE364" s="120"/>
      <c r="TAF364" s="120"/>
      <c r="TAG364" s="120"/>
      <c r="TAH364" s="120"/>
      <c r="TAI364" s="120"/>
      <c r="TAJ364" s="120"/>
      <c r="TAK364" s="120"/>
      <c r="TAL364" s="120"/>
      <c r="TAM364" s="120"/>
      <c r="TAN364" s="120"/>
      <c r="TAO364" s="120"/>
      <c r="TAP364" s="120"/>
      <c r="TAQ364" s="120"/>
      <c r="TAR364" s="120"/>
      <c r="TAS364" s="120"/>
      <c r="TAT364" s="120"/>
      <c r="TAU364" s="120"/>
      <c r="TAV364" s="120"/>
      <c r="TAW364" s="120"/>
      <c r="TAX364" s="120"/>
      <c r="TAY364" s="120"/>
      <c r="TAZ364" s="120"/>
      <c r="TBA364" s="120"/>
      <c r="TBB364" s="120"/>
      <c r="TBC364" s="120"/>
      <c r="TBD364" s="120"/>
      <c r="TBE364" s="120"/>
      <c r="TBF364" s="120"/>
      <c r="TBG364" s="120"/>
      <c r="TBH364" s="120"/>
      <c r="TBI364" s="120"/>
      <c r="TBJ364" s="120"/>
      <c r="TBK364" s="120"/>
      <c r="TBL364" s="120"/>
      <c r="TBM364" s="120"/>
      <c r="TBN364" s="120"/>
      <c r="TBO364" s="120"/>
      <c r="TBP364" s="120"/>
      <c r="TBQ364" s="120"/>
      <c r="TBR364" s="120"/>
      <c r="TBS364" s="120"/>
      <c r="TBT364" s="120"/>
      <c r="TBU364" s="120"/>
      <c r="TBV364" s="120"/>
      <c r="TBW364" s="120"/>
      <c r="TBX364" s="120"/>
      <c r="TBY364" s="120"/>
      <c r="TBZ364" s="120"/>
      <c r="TCA364" s="120"/>
      <c r="TCB364" s="120"/>
      <c r="TCC364" s="120"/>
      <c r="TCD364" s="120"/>
      <c r="TCE364" s="120"/>
      <c r="TCF364" s="120"/>
      <c r="TCG364" s="120"/>
      <c r="TCH364" s="120"/>
      <c r="TCI364" s="120"/>
      <c r="TCJ364" s="120"/>
      <c r="TCK364" s="120"/>
      <c r="TCL364" s="120"/>
      <c r="TCM364" s="120"/>
      <c r="TCN364" s="120"/>
      <c r="TCO364" s="120"/>
      <c r="TCP364" s="120"/>
      <c r="TCQ364" s="120"/>
      <c r="TCR364" s="120"/>
      <c r="TCS364" s="120"/>
      <c r="TCT364" s="120"/>
      <c r="TCU364" s="120"/>
      <c r="TCV364" s="120"/>
      <c r="TCW364" s="120"/>
      <c r="TCX364" s="120"/>
      <c r="TCY364" s="120"/>
      <c r="TCZ364" s="120"/>
      <c r="TDA364" s="120"/>
      <c r="TDB364" s="120"/>
      <c r="TDC364" s="120"/>
      <c r="TDD364" s="120"/>
      <c r="TDE364" s="120"/>
      <c r="TDF364" s="120"/>
      <c r="TDG364" s="120"/>
      <c r="TDH364" s="120"/>
      <c r="TDI364" s="120"/>
      <c r="TDJ364" s="120"/>
      <c r="TDK364" s="120"/>
      <c r="TDL364" s="120"/>
      <c r="TDM364" s="120"/>
      <c r="TDN364" s="120"/>
      <c r="TDO364" s="120"/>
      <c r="TDP364" s="120"/>
      <c r="TDQ364" s="120"/>
      <c r="TDR364" s="120"/>
      <c r="TDS364" s="120"/>
      <c r="TDT364" s="120"/>
      <c r="TDU364" s="120"/>
      <c r="TDV364" s="120"/>
      <c r="TDW364" s="120"/>
      <c r="TDX364" s="120"/>
      <c r="TDY364" s="120"/>
      <c r="TDZ364" s="120"/>
      <c r="TEA364" s="120"/>
      <c r="TEB364" s="120"/>
      <c r="TEC364" s="120"/>
      <c r="TED364" s="120"/>
      <c r="TEE364" s="120"/>
      <c r="TEF364" s="120"/>
      <c r="TEG364" s="120"/>
      <c r="TEH364" s="120"/>
      <c r="TEI364" s="120"/>
      <c r="TEJ364" s="120"/>
      <c r="TEK364" s="120"/>
      <c r="TEL364" s="120"/>
      <c r="TEM364" s="120"/>
      <c r="TEN364" s="120"/>
      <c r="TEO364" s="120"/>
      <c r="TEP364" s="120"/>
      <c r="TEQ364" s="120"/>
      <c r="TER364" s="120"/>
      <c r="TES364" s="120"/>
      <c r="TET364" s="120"/>
      <c r="TEU364" s="120"/>
      <c r="TEV364" s="120"/>
      <c r="TEW364" s="120"/>
      <c r="TEX364" s="120"/>
      <c r="TEY364" s="120"/>
      <c r="TEZ364" s="120"/>
      <c r="TFA364" s="120"/>
      <c r="TFB364" s="120"/>
      <c r="TFC364" s="120"/>
      <c r="TFD364" s="120"/>
      <c r="TFE364" s="120"/>
      <c r="TFF364" s="120"/>
      <c r="TFG364" s="120"/>
      <c r="TFH364" s="120"/>
      <c r="TFI364" s="120"/>
      <c r="TFJ364" s="120"/>
      <c r="TFK364" s="120"/>
      <c r="TFL364" s="120"/>
      <c r="TFM364" s="120"/>
      <c r="TFN364" s="120"/>
      <c r="TFO364" s="120"/>
      <c r="TFP364" s="120"/>
      <c r="TFQ364" s="120"/>
      <c r="TFR364" s="120"/>
      <c r="TFS364" s="120"/>
      <c r="TFT364" s="120"/>
      <c r="TFU364" s="120"/>
      <c r="TFV364" s="120"/>
      <c r="TFW364" s="120"/>
      <c r="TFX364" s="120"/>
      <c r="TFY364" s="120"/>
      <c r="TFZ364" s="120"/>
      <c r="TGA364" s="120"/>
      <c r="TGB364" s="120"/>
      <c r="TGC364" s="120"/>
      <c r="TGD364" s="120"/>
      <c r="TGE364" s="120"/>
      <c r="TGF364" s="120"/>
      <c r="TGG364" s="120"/>
      <c r="TGH364" s="120"/>
      <c r="TGI364" s="120"/>
      <c r="TGJ364" s="120"/>
      <c r="TGK364" s="120"/>
      <c r="TGL364" s="120"/>
      <c r="TGM364" s="120"/>
      <c r="TGN364" s="120"/>
      <c r="TGO364" s="120"/>
      <c r="TGP364" s="120"/>
      <c r="TGQ364" s="120"/>
      <c r="TGR364" s="120"/>
      <c r="TGS364" s="120"/>
      <c r="TGT364" s="120"/>
      <c r="TGU364" s="120"/>
      <c r="TGV364" s="120"/>
      <c r="TGW364" s="120"/>
      <c r="TGX364" s="120"/>
      <c r="TGY364" s="120"/>
      <c r="TGZ364" s="120"/>
      <c r="THA364" s="120"/>
      <c r="THB364" s="120"/>
      <c r="THC364" s="120"/>
      <c r="THD364" s="120"/>
      <c r="THE364" s="120"/>
      <c r="THF364" s="120"/>
      <c r="THG364" s="120"/>
      <c r="THH364" s="120"/>
      <c r="THI364" s="120"/>
      <c r="THJ364" s="120"/>
      <c r="THK364" s="120"/>
      <c r="THL364" s="120"/>
      <c r="THM364" s="120"/>
      <c r="THN364" s="120"/>
      <c r="THO364" s="120"/>
      <c r="THP364" s="120"/>
      <c r="THQ364" s="120"/>
      <c r="THR364" s="120"/>
      <c r="THS364" s="120"/>
      <c r="THT364" s="120"/>
      <c r="THU364" s="120"/>
      <c r="THV364" s="120"/>
      <c r="THW364" s="120"/>
      <c r="THX364" s="120"/>
      <c r="THY364" s="120"/>
      <c r="THZ364" s="120"/>
      <c r="TIA364" s="120"/>
      <c r="TIB364" s="120"/>
      <c r="TIC364" s="120"/>
      <c r="TID364" s="120"/>
      <c r="TIE364" s="120"/>
      <c r="TIF364" s="120"/>
      <c r="TIG364" s="120"/>
      <c r="TIH364" s="120"/>
      <c r="TII364" s="120"/>
      <c r="TIJ364" s="120"/>
      <c r="TIK364" s="120"/>
      <c r="TIL364" s="120"/>
      <c r="TIM364" s="120"/>
      <c r="TIN364" s="120"/>
      <c r="TIO364" s="120"/>
      <c r="TIP364" s="120"/>
      <c r="TIQ364" s="120"/>
      <c r="TIR364" s="120"/>
      <c r="TIS364" s="120"/>
      <c r="TIT364" s="120"/>
      <c r="TIU364" s="120"/>
      <c r="TIV364" s="120"/>
      <c r="TIW364" s="120"/>
      <c r="TIX364" s="120"/>
      <c r="TIY364" s="120"/>
      <c r="TIZ364" s="120"/>
      <c r="TJA364" s="120"/>
      <c r="TJB364" s="120"/>
      <c r="TJC364" s="120"/>
      <c r="TJD364" s="120"/>
      <c r="TJE364" s="120"/>
      <c r="TJF364" s="120"/>
      <c r="TJG364" s="120"/>
      <c r="TJH364" s="120"/>
      <c r="TJI364" s="120"/>
      <c r="TJJ364" s="120"/>
      <c r="TJK364" s="120"/>
      <c r="TJL364" s="120"/>
      <c r="TJM364" s="120"/>
      <c r="TJN364" s="120"/>
      <c r="TJO364" s="120"/>
      <c r="TJP364" s="120"/>
      <c r="TJQ364" s="120"/>
      <c r="TJR364" s="120"/>
      <c r="TJS364" s="120"/>
      <c r="TJT364" s="120"/>
      <c r="TJU364" s="120"/>
      <c r="TJV364" s="120"/>
      <c r="TJW364" s="120"/>
      <c r="TJX364" s="120"/>
      <c r="TJY364" s="120"/>
      <c r="TJZ364" s="120"/>
      <c r="TKA364" s="120"/>
      <c r="TKB364" s="120"/>
      <c r="TKC364" s="120"/>
      <c r="TKD364" s="120"/>
      <c r="TKE364" s="120"/>
      <c r="TKF364" s="120"/>
      <c r="TKG364" s="120"/>
      <c r="TKH364" s="120"/>
      <c r="TKI364" s="120"/>
      <c r="TKJ364" s="120"/>
      <c r="TKK364" s="120"/>
      <c r="TKL364" s="120"/>
      <c r="TKM364" s="120"/>
      <c r="TKN364" s="120"/>
      <c r="TKO364" s="120"/>
      <c r="TKP364" s="120"/>
      <c r="TKQ364" s="120"/>
      <c r="TKR364" s="120"/>
      <c r="TKS364" s="120"/>
      <c r="TKT364" s="120"/>
      <c r="TKU364" s="120"/>
      <c r="TKV364" s="120"/>
      <c r="TKW364" s="120"/>
      <c r="TKX364" s="120"/>
      <c r="TKY364" s="120"/>
      <c r="TKZ364" s="120"/>
      <c r="TLA364" s="120"/>
      <c r="TLB364" s="120"/>
      <c r="TLC364" s="120"/>
      <c r="TLD364" s="120"/>
      <c r="TLE364" s="120"/>
      <c r="TLF364" s="120"/>
      <c r="TLG364" s="120"/>
      <c r="TLH364" s="120"/>
      <c r="TLI364" s="120"/>
      <c r="TLJ364" s="120"/>
      <c r="TLK364" s="120"/>
      <c r="TLL364" s="120"/>
      <c r="TLM364" s="120"/>
      <c r="TLN364" s="120"/>
      <c r="TLO364" s="120"/>
      <c r="TLP364" s="120"/>
      <c r="TLQ364" s="120"/>
      <c r="TLR364" s="120"/>
      <c r="TLS364" s="120"/>
      <c r="TLT364" s="120"/>
      <c r="TLU364" s="120"/>
      <c r="TLV364" s="120"/>
      <c r="TLW364" s="120"/>
      <c r="TLX364" s="120"/>
      <c r="TLY364" s="120"/>
      <c r="TLZ364" s="120"/>
      <c r="TMA364" s="120"/>
      <c r="TMB364" s="120"/>
      <c r="TMC364" s="120"/>
      <c r="TMD364" s="120"/>
      <c r="TME364" s="120"/>
      <c r="TMF364" s="120"/>
      <c r="TMG364" s="120"/>
      <c r="TMH364" s="120"/>
      <c r="TMI364" s="120"/>
      <c r="TMJ364" s="120"/>
      <c r="TMK364" s="120"/>
      <c r="TML364" s="120"/>
      <c r="TMM364" s="120"/>
      <c r="TMN364" s="120"/>
      <c r="TMO364" s="120"/>
      <c r="TMP364" s="120"/>
      <c r="TMQ364" s="120"/>
      <c r="TMR364" s="120"/>
      <c r="TMS364" s="120"/>
      <c r="TMT364" s="120"/>
      <c r="TMU364" s="120"/>
      <c r="TMV364" s="120"/>
      <c r="TMW364" s="120"/>
      <c r="TMX364" s="120"/>
      <c r="TMY364" s="120"/>
      <c r="TMZ364" s="120"/>
      <c r="TNA364" s="120"/>
      <c r="TNB364" s="120"/>
      <c r="TNC364" s="120"/>
      <c r="TND364" s="120"/>
      <c r="TNE364" s="120"/>
      <c r="TNF364" s="120"/>
      <c r="TNG364" s="120"/>
      <c r="TNH364" s="120"/>
      <c r="TNI364" s="120"/>
      <c r="TNJ364" s="120"/>
      <c r="TNK364" s="120"/>
      <c r="TNL364" s="120"/>
      <c r="TNM364" s="120"/>
      <c r="TNN364" s="120"/>
      <c r="TNO364" s="120"/>
      <c r="TNP364" s="120"/>
      <c r="TNQ364" s="120"/>
      <c r="TNR364" s="120"/>
      <c r="TNS364" s="120"/>
      <c r="TNT364" s="120"/>
      <c r="TNU364" s="120"/>
      <c r="TNV364" s="120"/>
      <c r="TNW364" s="120"/>
      <c r="TNX364" s="120"/>
      <c r="TNY364" s="120"/>
      <c r="TNZ364" s="120"/>
      <c r="TOA364" s="120"/>
      <c r="TOB364" s="120"/>
      <c r="TOC364" s="120"/>
      <c r="TOD364" s="120"/>
      <c r="TOE364" s="120"/>
      <c r="TOF364" s="120"/>
      <c r="TOG364" s="120"/>
      <c r="TOH364" s="120"/>
      <c r="TOI364" s="120"/>
      <c r="TOJ364" s="120"/>
      <c r="TOK364" s="120"/>
      <c r="TOL364" s="120"/>
      <c r="TOM364" s="120"/>
      <c r="TON364" s="120"/>
      <c r="TOO364" s="120"/>
      <c r="TOP364" s="120"/>
      <c r="TOQ364" s="120"/>
      <c r="TOR364" s="120"/>
      <c r="TOS364" s="120"/>
      <c r="TOT364" s="120"/>
      <c r="TOU364" s="120"/>
      <c r="TOV364" s="120"/>
      <c r="TOW364" s="120"/>
      <c r="TOX364" s="120"/>
      <c r="TOY364" s="120"/>
      <c r="TOZ364" s="120"/>
      <c r="TPA364" s="120"/>
      <c r="TPB364" s="120"/>
      <c r="TPC364" s="120"/>
      <c r="TPD364" s="120"/>
      <c r="TPE364" s="120"/>
      <c r="TPF364" s="120"/>
      <c r="TPG364" s="120"/>
      <c r="TPH364" s="120"/>
      <c r="TPI364" s="120"/>
      <c r="TPJ364" s="120"/>
      <c r="TPK364" s="120"/>
      <c r="TPL364" s="120"/>
      <c r="TPM364" s="120"/>
      <c r="TPN364" s="120"/>
      <c r="TPO364" s="120"/>
      <c r="TPP364" s="120"/>
      <c r="TPQ364" s="120"/>
      <c r="TPR364" s="120"/>
      <c r="TPS364" s="120"/>
      <c r="TPT364" s="120"/>
      <c r="TPU364" s="120"/>
      <c r="TPV364" s="120"/>
      <c r="TPW364" s="120"/>
      <c r="TPX364" s="120"/>
      <c r="TPY364" s="120"/>
      <c r="TPZ364" s="120"/>
      <c r="TQA364" s="120"/>
      <c r="TQB364" s="120"/>
      <c r="TQC364" s="120"/>
      <c r="TQD364" s="120"/>
      <c r="TQE364" s="120"/>
      <c r="TQF364" s="120"/>
      <c r="TQG364" s="120"/>
      <c r="TQH364" s="120"/>
      <c r="TQI364" s="120"/>
      <c r="TQJ364" s="120"/>
      <c r="TQK364" s="120"/>
      <c r="TQL364" s="120"/>
      <c r="TQM364" s="120"/>
      <c r="TQN364" s="120"/>
      <c r="TQO364" s="120"/>
      <c r="TQP364" s="120"/>
      <c r="TQQ364" s="120"/>
      <c r="TQR364" s="120"/>
      <c r="TQS364" s="120"/>
      <c r="TQT364" s="120"/>
      <c r="TQU364" s="120"/>
      <c r="TQV364" s="120"/>
      <c r="TQW364" s="120"/>
      <c r="TQX364" s="120"/>
      <c r="TQY364" s="120"/>
      <c r="TQZ364" s="120"/>
      <c r="TRA364" s="120"/>
      <c r="TRB364" s="120"/>
      <c r="TRC364" s="120"/>
      <c r="TRD364" s="120"/>
      <c r="TRE364" s="120"/>
      <c r="TRF364" s="120"/>
      <c r="TRG364" s="120"/>
      <c r="TRH364" s="120"/>
      <c r="TRI364" s="120"/>
      <c r="TRJ364" s="120"/>
      <c r="TRK364" s="120"/>
      <c r="TRL364" s="120"/>
      <c r="TRM364" s="120"/>
      <c r="TRN364" s="120"/>
      <c r="TRO364" s="120"/>
      <c r="TRP364" s="120"/>
      <c r="TRQ364" s="120"/>
      <c r="TRR364" s="120"/>
      <c r="TRS364" s="120"/>
      <c r="TRT364" s="120"/>
      <c r="TRU364" s="120"/>
      <c r="TRV364" s="120"/>
      <c r="TRW364" s="120"/>
      <c r="TRX364" s="120"/>
      <c r="TRY364" s="120"/>
      <c r="TRZ364" s="120"/>
      <c r="TSA364" s="120"/>
      <c r="TSB364" s="120"/>
      <c r="TSC364" s="120"/>
      <c r="TSD364" s="120"/>
      <c r="TSE364" s="120"/>
      <c r="TSF364" s="120"/>
      <c r="TSG364" s="120"/>
      <c r="TSH364" s="120"/>
      <c r="TSI364" s="120"/>
      <c r="TSJ364" s="120"/>
      <c r="TSK364" s="120"/>
      <c r="TSL364" s="120"/>
      <c r="TSM364" s="120"/>
      <c r="TSN364" s="120"/>
      <c r="TSO364" s="120"/>
      <c r="TSP364" s="120"/>
      <c r="TSQ364" s="120"/>
      <c r="TSR364" s="120"/>
      <c r="TSS364" s="120"/>
      <c r="TST364" s="120"/>
      <c r="TSU364" s="120"/>
      <c r="TSV364" s="120"/>
      <c r="TSW364" s="120"/>
      <c r="TSX364" s="120"/>
      <c r="TSY364" s="120"/>
      <c r="TSZ364" s="120"/>
      <c r="TTA364" s="120"/>
      <c r="TTB364" s="120"/>
      <c r="TTC364" s="120"/>
      <c r="TTD364" s="120"/>
      <c r="TTE364" s="120"/>
      <c r="TTF364" s="120"/>
      <c r="TTG364" s="120"/>
      <c r="TTH364" s="120"/>
      <c r="TTI364" s="120"/>
      <c r="TTJ364" s="120"/>
      <c r="TTK364" s="120"/>
      <c r="TTL364" s="120"/>
      <c r="TTM364" s="120"/>
      <c r="TTN364" s="120"/>
      <c r="TTO364" s="120"/>
      <c r="TTP364" s="120"/>
      <c r="TTQ364" s="120"/>
      <c r="TTR364" s="120"/>
      <c r="TTS364" s="120"/>
      <c r="TTT364" s="120"/>
      <c r="TTU364" s="120"/>
      <c r="TTV364" s="120"/>
      <c r="TTW364" s="120"/>
      <c r="TTX364" s="120"/>
      <c r="TTY364" s="120"/>
      <c r="TTZ364" s="120"/>
      <c r="TUA364" s="120"/>
      <c r="TUB364" s="120"/>
      <c r="TUC364" s="120"/>
      <c r="TUD364" s="120"/>
      <c r="TUE364" s="120"/>
      <c r="TUF364" s="120"/>
      <c r="TUG364" s="120"/>
      <c r="TUH364" s="120"/>
      <c r="TUI364" s="120"/>
      <c r="TUJ364" s="120"/>
      <c r="TUK364" s="120"/>
      <c r="TUL364" s="120"/>
      <c r="TUM364" s="120"/>
      <c r="TUN364" s="120"/>
      <c r="TUO364" s="120"/>
      <c r="TUP364" s="120"/>
      <c r="TUQ364" s="120"/>
      <c r="TUR364" s="120"/>
      <c r="TUS364" s="120"/>
      <c r="TUT364" s="120"/>
      <c r="TUU364" s="120"/>
      <c r="TUV364" s="120"/>
      <c r="TUW364" s="120"/>
      <c r="TUX364" s="120"/>
      <c r="TUY364" s="120"/>
      <c r="TUZ364" s="120"/>
      <c r="TVA364" s="120"/>
      <c r="TVB364" s="120"/>
      <c r="TVC364" s="120"/>
      <c r="TVD364" s="120"/>
      <c r="TVE364" s="120"/>
      <c r="TVF364" s="120"/>
      <c r="TVG364" s="120"/>
      <c r="TVH364" s="120"/>
      <c r="TVI364" s="120"/>
      <c r="TVJ364" s="120"/>
      <c r="TVK364" s="120"/>
      <c r="TVL364" s="120"/>
      <c r="TVM364" s="120"/>
      <c r="TVN364" s="120"/>
      <c r="TVO364" s="120"/>
      <c r="TVP364" s="120"/>
      <c r="TVQ364" s="120"/>
      <c r="TVR364" s="120"/>
      <c r="TVS364" s="120"/>
      <c r="TVT364" s="120"/>
      <c r="TVU364" s="120"/>
      <c r="TVV364" s="120"/>
      <c r="TVW364" s="120"/>
      <c r="TVX364" s="120"/>
      <c r="TVY364" s="120"/>
      <c r="TVZ364" s="120"/>
      <c r="TWA364" s="120"/>
      <c r="TWB364" s="120"/>
      <c r="TWC364" s="120"/>
      <c r="TWD364" s="120"/>
      <c r="TWE364" s="120"/>
      <c r="TWF364" s="120"/>
      <c r="TWG364" s="120"/>
      <c r="TWH364" s="120"/>
      <c r="TWI364" s="120"/>
      <c r="TWJ364" s="120"/>
      <c r="TWK364" s="120"/>
      <c r="TWL364" s="120"/>
      <c r="TWM364" s="120"/>
      <c r="TWN364" s="120"/>
      <c r="TWO364" s="120"/>
      <c r="TWP364" s="120"/>
      <c r="TWQ364" s="120"/>
      <c r="TWR364" s="120"/>
      <c r="TWS364" s="120"/>
      <c r="TWT364" s="120"/>
      <c r="TWU364" s="120"/>
      <c r="TWV364" s="120"/>
      <c r="TWW364" s="120"/>
      <c r="TWX364" s="120"/>
      <c r="TWY364" s="120"/>
      <c r="TWZ364" s="120"/>
      <c r="TXA364" s="120"/>
      <c r="TXB364" s="120"/>
      <c r="TXC364" s="120"/>
      <c r="TXD364" s="120"/>
      <c r="TXE364" s="120"/>
      <c r="TXF364" s="120"/>
      <c r="TXG364" s="120"/>
      <c r="TXH364" s="120"/>
      <c r="TXI364" s="120"/>
      <c r="TXJ364" s="120"/>
      <c r="TXK364" s="120"/>
      <c r="TXL364" s="120"/>
      <c r="TXM364" s="120"/>
      <c r="TXN364" s="120"/>
      <c r="TXO364" s="120"/>
      <c r="TXP364" s="120"/>
      <c r="TXQ364" s="120"/>
      <c r="TXR364" s="120"/>
      <c r="TXS364" s="120"/>
      <c r="TXT364" s="120"/>
      <c r="TXU364" s="120"/>
      <c r="TXV364" s="120"/>
      <c r="TXW364" s="120"/>
      <c r="TXX364" s="120"/>
      <c r="TXY364" s="120"/>
      <c r="TXZ364" s="120"/>
      <c r="TYA364" s="120"/>
      <c r="TYB364" s="120"/>
      <c r="TYC364" s="120"/>
      <c r="TYD364" s="120"/>
      <c r="TYE364" s="120"/>
      <c r="TYF364" s="120"/>
      <c r="TYG364" s="120"/>
      <c r="TYH364" s="120"/>
      <c r="TYI364" s="120"/>
      <c r="TYJ364" s="120"/>
      <c r="TYK364" s="120"/>
      <c r="TYL364" s="120"/>
      <c r="TYM364" s="120"/>
      <c r="TYN364" s="120"/>
      <c r="TYO364" s="120"/>
      <c r="TYP364" s="120"/>
      <c r="TYQ364" s="120"/>
      <c r="TYR364" s="120"/>
      <c r="TYS364" s="120"/>
      <c r="TYT364" s="120"/>
      <c r="TYU364" s="120"/>
      <c r="TYV364" s="120"/>
      <c r="TYW364" s="120"/>
      <c r="TYX364" s="120"/>
      <c r="TYY364" s="120"/>
      <c r="TYZ364" s="120"/>
      <c r="TZA364" s="120"/>
      <c r="TZB364" s="120"/>
      <c r="TZC364" s="120"/>
      <c r="TZD364" s="120"/>
      <c r="TZE364" s="120"/>
      <c r="TZF364" s="120"/>
      <c r="TZG364" s="120"/>
      <c r="TZH364" s="120"/>
      <c r="TZI364" s="120"/>
      <c r="TZJ364" s="120"/>
      <c r="TZK364" s="120"/>
      <c r="TZL364" s="120"/>
      <c r="TZM364" s="120"/>
      <c r="TZN364" s="120"/>
      <c r="TZO364" s="120"/>
      <c r="TZP364" s="120"/>
      <c r="TZQ364" s="120"/>
      <c r="TZR364" s="120"/>
      <c r="TZS364" s="120"/>
      <c r="TZT364" s="120"/>
      <c r="TZU364" s="120"/>
      <c r="TZV364" s="120"/>
      <c r="TZW364" s="120"/>
      <c r="TZX364" s="120"/>
      <c r="TZY364" s="120"/>
      <c r="TZZ364" s="120"/>
      <c r="UAA364" s="120"/>
      <c r="UAB364" s="120"/>
      <c r="UAC364" s="120"/>
      <c r="UAD364" s="120"/>
      <c r="UAE364" s="120"/>
      <c r="UAF364" s="120"/>
      <c r="UAG364" s="120"/>
      <c r="UAH364" s="120"/>
      <c r="UAI364" s="120"/>
      <c r="UAJ364" s="120"/>
      <c r="UAK364" s="120"/>
      <c r="UAL364" s="120"/>
      <c r="UAM364" s="120"/>
      <c r="UAN364" s="120"/>
      <c r="UAO364" s="120"/>
      <c r="UAP364" s="120"/>
      <c r="UAQ364" s="120"/>
      <c r="UAR364" s="120"/>
      <c r="UAS364" s="120"/>
      <c r="UAT364" s="120"/>
      <c r="UAU364" s="120"/>
      <c r="UAV364" s="120"/>
      <c r="UAW364" s="120"/>
      <c r="UAX364" s="120"/>
      <c r="UAY364" s="120"/>
      <c r="UAZ364" s="120"/>
      <c r="UBA364" s="120"/>
      <c r="UBB364" s="120"/>
      <c r="UBC364" s="120"/>
      <c r="UBD364" s="120"/>
      <c r="UBE364" s="120"/>
      <c r="UBF364" s="120"/>
      <c r="UBG364" s="120"/>
      <c r="UBH364" s="120"/>
      <c r="UBI364" s="120"/>
      <c r="UBJ364" s="120"/>
      <c r="UBK364" s="120"/>
      <c r="UBL364" s="120"/>
      <c r="UBM364" s="120"/>
      <c r="UBN364" s="120"/>
      <c r="UBO364" s="120"/>
      <c r="UBP364" s="120"/>
      <c r="UBQ364" s="120"/>
      <c r="UBR364" s="120"/>
      <c r="UBS364" s="120"/>
      <c r="UBT364" s="120"/>
      <c r="UBU364" s="120"/>
      <c r="UBV364" s="120"/>
      <c r="UBW364" s="120"/>
      <c r="UBX364" s="120"/>
      <c r="UBY364" s="120"/>
      <c r="UBZ364" s="120"/>
      <c r="UCA364" s="120"/>
      <c r="UCB364" s="120"/>
      <c r="UCC364" s="120"/>
      <c r="UCD364" s="120"/>
      <c r="UCE364" s="120"/>
      <c r="UCF364" s="120"/>
      <c r="UCG364" s="120"/>
      <c r="UCH364" s="120"/>
      <c r="UCI364" s="120"/>
      <c r="UCJ364" s="120"/>
      <c r="UCK364" s="120"/>
      <c r="UCL364" s="120"/>
      <c r="UCM364" s="120"/>
      <c r="UCN364" s="120"/>
      <c r="UCO364" s="120"/>
      <c r="UCP364" s="120"/>
      <c r="UCQ364" s="120"/>
      <c r="UCR364" s="120"/>
      <c r="UCS364" s="120"/>
      <c r="UCT364" s="120"/>
      <c r="UCU364" s="120"/>
      <c r="UCV364" s="120"/>
      <c r="UCW364" s="120"/>
      <c r="UCX364" s="120"/>
      <c r="UCY364" s="120"/>
      <c r="UCZ364" s="120"/>
      <c r="UDA364" s="120"/>
      <c r="UDB364" s="120"/>
      <c r="UDC364" s="120"/>
      <c r="UDD364" s="120"/>
      <c r="UDE364" s="120"/>
      <c r="UDF364" s="120"/>
      <c r="UDG364" s="120"/>
      <c r="UDH364" s="120"/>
      <c r="UDI364" s="120"/>
      <c r="UDJ364" s="120"/>
      <c r="UDK364" s="120"/>
      <c r="UDL364" s="120"/>
      <c r="UDM364" s="120"/>
      <c r="UDN364" s="120"/>
      <c r="UDO364" s="120"/>
      <c r="UDP364" s="120"/>
      <c r="UDQ364" s="120"/>
      <c r="UDR364" s="120"/>
      <c r="UDS364" s="120"/>
      <c r="UDT364" s="120"/>
      <c r="UDU364" s="120"/>
      <c r="UDV364" s="120"/>
      <c r="UDW364" s="120"/>
      <c r="UDX364" s="120"/>
      <c r="UDY364" s="120"/>
      <c r="UDZ364" s="120"/>
      <c r="UEA364" s="120"/>
      <c r="UEB364" s="120"/>
      <c r="UEC364" s="120"/>
      <c r="UED364" s="120"/>
      <c r="UEE364" s="120"/>
      <c r="UEF364" s="120"/>
      <c r="UEG364" s="120"/>
      <c r="UEH364" s="120"/>
      <c r="UEI364" s="120"/>
      <c r="UEJ364" s="120"/>
      <c r="UEK364" s="120"/>
      <c r="UEL364" s="120"/>
      <c r="UEM364" s="120"/>
      <c r="UEN364" s="120"/>
      <c r="UEO364" s="120"/>
      <c r="UEP364" s="120"/>
      <c r="UEQ364" s="120"/>
      <c r="UER364" s="120"/>
      <c r="UES364" s="120"/>
      <c r="UET364" s="120"/>
      <c r="UEU364" s="120"/>
      <c r="UEV364" s="120"/>
      <c r="UEW364" s="120"/>
      <c r="UEX364" s="120"/>
      <c r="UEY364" s="120"/>
      <c r="UEZ364" s="120"/>
      <c r="UFA364" s="120"/>
      <c r="UFB364" s="120"/>
      <c r="UFC364" s="120"/>
      <c r="UFD364" s="120"/>
      <c r="UFE364" s="120"/>
      <c r="UFF364" s="120"/>
      <c r="UFG364" s="120"/>
      <c r="UFH364" s="120"/>
      <c r="UFI364" s="120"/>
      <c r="UFJ364" s="120"/>
      <c r="UFK364" s="120"/>
      <c r="UFL364" s="120"/>
      <c r="UFM364" s="120"/>
      <c r="UFN364" s="120"/>
      <c r="UFO364" s="120"/>
      <c r="UFP364" s="120"/>
      <c r="UFQ364" s="120"/>
      <c r="UFR364" s="120"/>
      <c r="UFS364" s="120"/>
      <c r="UFT364" s="120"/>
      <c r="UFU364" s="120"/>
      <c r="UFV364" s="120"/>
      <c r="UFW364" s="120"/>
      <c r="UFX364" s="120"/>
      <c r="UFY364" s="120"/>
      <c r="UFZ364" s="120"/>
      <c r="UGA364" s="120"/>
      <c r="UGB364" s="120"/>
      <c r="UGC364" s="120"/>
      <c r="UGD364" s="120"/>
      <c r="UGE364" s="120"/>
      <c r="UGF364" s="120"/>
      <c r="UGG364" s="120"/>
      <c r="UGH364" s="120"/>
      <c r="UGI364" s="120"/>
      <c r="UGJ364" s="120"/>
      <c r="UGK364" s="120"/>
      <c r="UGL364" s="120"/>
      <c r="UGM364" s="120"/>
      <c r="UGN364" s="120"/>
      <c r="UGO364" s="120"/>
      <c r="UGP364" s="120"/>
      <c r="UGQ364" s="120"/>
      <c r="UGR364" s="120"/>
      <c r="UGS364" s="120"/>
      <c r="UGT364" s="120"/>
      <c r="UGU364" s="120"/>
      <c r="UGV364" s="120"/>
      <c r="UGW364" s="120"/>
      <c r="UGX364" s="120"/>
      <c r="UGY364" s="120"/>
      <c r="UGZ364" s="120"/>
      <c r="UHA364" s="120"/>
      <c r="UHB364" s="120"/>
      <c r="UHC364" s="120"/>
      <c r="UHD364" s="120"/>
      <c r="UHE364" s="120"/>
      <c r="UHF364" s="120"/>
      <c r="UHG364" s="120"/>
      <c r="UHH364" s="120"/>
      <c r="UHI364" s="120"/>
      <c r="UHJ364" s="120"/>
      <c r="UHK364" s="120"/>
      <c r="UHL364" s="120"/>
      <c r="UHM364" s="120"/>
      <c r="UHN364" s="120"/>
      <c r="UHO364" s="120"/>
      <c r="UHP364" s="120"/>
      <c r="UHQ364" s="120"/>
      <c r="UHR364" s="120"/>
      <c r="UHS364" s="120"/>
      <c r="UHT364" s="120"/>
      <c r="UHU364" s="120"/>
      <c r="UHV364" s="120"/>
      <c r="UHW364" s="120"/>
      <c r="UHX364" s="120"/>
      <c r="UHY364" s="120"/>
      <c r="UHZ364" s="120"/>
      <c r="UIA364" s="120"/>
      <c r="UIB364" s="120"/>
      <c r="UIC364" s="120"/>
      <c r="UID364" s="120"/>
      <c r="UIE364" s="120"/>
      <c r="UIF364" s="120"/>
      <c r="UIG364" s="120"/>
      <c r="UIH364" s="120"/>
      <c r="UII364" s="120"/>
      <c r="UIJ364" s="120"/>
      <c r="UIK364" s="120"/>
      <c r="UIL364" s="120"/>
      <c r="UIM364" s="120"/>
      <c r="UIN364" s="120"/>
      <c r="UIO364" s="120"/>
      <c r="UIP364" s="120"/>
      <c r="UIQ364" s="120"/>
      <c r="UIR364" s="120"/>
      <c r="UIS364" s="120"/>
      <c r="UIT364" s="120"/>
      <c r="UIU364" s="120"/>
      <c r="UIV364" s="120"/>
      <c r="UIW364" s="120"/>
      <c r="UIX364" s="120"/>
      <c r="UIY364" s="120"/>
      <c r="UIZ364" s="120"/>
      <c r="UJA364" s="120"/>
      <c r="UJB364" s="120"/>
      <c r="UJC364" s="120"/>
      <c r="UJD364" s="120"/>
      <c r="UJE364" s="120"/>
      <c r="UJF364" s="120"/>
      <c r="UJG364" s="120"/>
      <c r="UJH364" s="120"/>
      <c r="UJI364" s="120"/>
      <c r="UJJ364" s="120"/>
      <c r="UJK364" s="120"/>
      <c r="UJL364" s="120"/>
      <c r="UJM364" s="120"/>
      <c r="UJN364" s="120"/>
      <c r="UJO364" s="120"/>
      <c r="UJP364" s="120"/>
      <c r="UJQ364" s="120"/>
      <c r="UJR364" s="120"/>
      <c r="UJS364" s="120"/>
      <c r="UJT364" s="120"/>
      <c r="UJU364" s="120"/>
      <c r="UJV364" s="120"/>
      <c r="UJW364" s="120"/>
      <c r="UJX364" s="120"/>
      <c r="UJY364" s="120"/>
      <c r="UJZ364" s="120"/>
      <c r="UKA364" s="120"/>
      <c r="UKB364" s="120"/>
      <c r="UKC364" s="120"/>
      <c r="UKD364" s="120"/>
      <c r="UKE364" s="120"/>
      <c r="UKF364" s="120"/>
      <c r="UKG364" s="120"/>
      <c r="UKH364" s="120"/>
      <c r="UKI364" s="120"/>
      <c r="UKJ364" s="120"/>
      <c r="UKK364" s="120"/>
      <c r="UKL364" s="120"/>
      <c r="UKM364" s="120"/>
      <c r="UKN364" s="120"/>
      <c r="UKO364" s="120"/>
      <c r="UKP364" s="120"/>
      <c r="UKQ364" s="120"/>
      <c r="UKR364" s="120"/>
      <c r="UKS364" s="120"/>
      <c r="UKT364" s="120"/>
      <c r="UKU364" s="120"/>
      <c r="UKV364" s="120"/>
      <c r="UKW364" s="120"/>
      <c r="UKX364" s="120"/>
      <c r="UKY364" s="120"/>
      <c r="UKZ364" s="120"/>
      <c r="ULA364" s="120"/>
      <c r="ULB364" s="120"/>
      <c r="ULC364" s="120"/>
      <c r="ULD364" s="120"/>
      <c r="ULE364" s="120"/>
      <c r="ULF364" s="120"/>
      <c r="ULG364" s="120"/>
      <c r="ULH364" s="120"/>
      <c r="ULI364" s="120"/>
      <c r="ULJ364" s="120"/>
      <c r="ULK364" s="120"/>
      <c r="ULL364" s="120"/>
      <c r="ULM364" s="120"/>
      <c r="ULN364" s="120"/>
      <c r="ULO364" s="120"/>
      <c r="ULP364" s="120"/>
      <c r="ULQ364" s="120"/>
      <c r="ULR364" s="120"/>
      <c r="ULS364" s="120"/>
      <c r="ULT364" s="120"/>
      <c r="ULU364" s="120"/>
      <c r="ULV364" s="120"/>
      <c r="ULW364" s="120"/>
      <c r="ULX364" s="120"/>
      <c r="ULY364" s="120"/>
      <c r="ULZ364" s="120"/>
      <c r="UMA364" s="120"/>
      <c r="UMB364" s="120"/>
      <c r="UMC364" s="120"/>
      <c r="UMD364" s="120"/>
      <c r="UME364" s="120"/>
      <c r="UMF364" s="120"/>
      <c r="UMG364" s="120"/>
      <c r="UMH364" s="120"/>
      <c r="UMI364" s="120"/>
      <c r="UMJ364" s="120"/>
      <c r="UMK364" s="120"/>
      <c r="UML364" s="120"/>
      <c r="UMM364" s="120"/>
      <c r="UMN364" s="120"/>
      <c r="UMO364" s="120"/>
      <c r="UMP364" s="120"/>
      <c r="UMQ364" s="120"/>
      <c r="UMR364" s="120"/>
      <c r="UMS364" s="120"/>
      <c r="UMT364" s="120"/>
      <c r="UMU364" s="120"/>
      <c r="UMV364" s="120"/>
      <c r="UMW364" s="120"/>
      <c r="UMX364" s="120"/>
      <c r="UMY364" s="120"/>
      <c r="UMZ364" s="120"/>
      <c r="UNA364" s="120"/>
      <c r="UNB364" s="120"/>
      <c r="UNC364" s="120"/>
      <c r="UND364" s="120"/>
      <c r="UNE364" s="120"/>
      <c r="UNF364" s="120"/>
      <c r="UNG364" s="120"/>
      <c r="UNH364" s="120"/>
      <c r="UNI364" s="120"/>
      <c r="UNJ364" s="120"/>
      <c r="UNK364" s="120"/>
      <c r="UNL364" s="120"/>
      <c r="UNM364" s="120"/>
      <c r="UNN364" s="120"/>
      <c r="UNO364" s="120"/>
      <c r="UNP364" s="120"/>
      <c r="UNQ364" s="120"/>
      <c r="UNR364" s="120"/>
      <c r="UNS364" s="120"/>
      <c r="UNT364" s="120"/>
      <c r="UNU364" s="120"/>
      <c r="UNV364" s="120"/>
      <c r="UNW364" s="120"/>
      <c r="UNX364" s="120"/>
      <c r="UNY364" s="120"/>
      <c r="UNZ364" s="120"/>
      <c r="UOA364" s="120"/>
      <c r="UOB364" s="120"/>
      <c r="UOC364" s="120"/>
      <c r="UOD364" s="120"/>
      <c r="UOE364" s="120"/>
      <c r="UOF364" s="120"/>
      <c r="UOG364" s="120"/>
      <c r="UOH364" s="120"/>
      <c r="UOI364" s="120"/>
      <c r="UOJ364" s="120"/>
      <c r="UOK364" s="120"/>
      <c r="UOL364" s="120"/>
      <c r="UOM364" s="120"/>
      <c r="UON364" s="120"/>
      <c r="UOO364" s="120"/>
      <c r="UOP364" s="120"/>
      <c r="UOQ364" s="120"/>
      <c r="UOR364" s="120"/>
      <c r="UOS364" s="120"/>
      <c r="UOT364" s="120"/>
      <c r="UOU364" s="120"/>
      <c r="UOV364" s="120"/>
      <c r="UOW364" s="120"/>
      <c r="UOX364" s="120"/>
      <c r="UOY364" s="120"/>
      <c r="UOZ364" s="120"/>
      <c r="UPA364" s="120"/>
      <c r="UPB364" s="120"/>
      <c r="UPC364" s="120"/>
      <c r="UPD364" s="120"/>
      <c r="UPE364" s="120"/>
      <c r="UPF364" s="120"/>
      <c r="UPG364" s="120"/>
      <c r="UPH364" s="120"/>
      <c r="UPI364" s="120"/>
      <c r="UPJ364" s="120"/>
      <c r="UPK364" s="120"/>
      <c r="UPL364" s="120"/>
      <c r="UPM364" s="120"/>
      <c r="UPN364" s="120"/>
      <c r="UPO364" s="120"/>
      <c r="UPP364" s="120"/>
      <c r="UPQ364" s="120"/>
      <c r="UPR364" s="120"/>
      <c r="UPS364" s="120"/>
      <c r="UPT364" s="120"/>
      <c r="UPU364" s="120"/>
      <c r="UPV364" s="120"/>
      <c r="UPW364" s="120"/>
      <c r="UPX364" s="120"/>
      <c r="UPY364" s="120"/>
      <c r="UPZ364" s="120"/>
      <c r="UQA364" s="120"/>
      <c r="UQB364" s="120"/>
      <c r="UQC364" s="120"/>
      <c r="UQD364" s="120"/>
      <c r="UQE364" s="120"/>
      <c r="UQF364" s="120"/>
      <c r="UQG364" s="120"/>
      <c r="UQH364" s="120"/>
      <c r="UQI364" s="120"/>
      <c r="UQJ364" s="120"/>
      <c r="UQK364" s="120"/>
      <c r="UQL364" s="120"/>
      <c r="UQM364" s="120"/>
      <c r="UQN364" s="120"/>
      <c r="UQO364" s="120"/>
      <c r="UQP364" s="120"/>
      <c r="UQQ364" s="120"/>
      <c r="UQR364" s="120"/>
      <c r="UQS364" s="120"/>
      <c r="UQT364" s="120"/>
      <c r="UQU364" s="120"/>
      <c r="UQV364" s="120"/>
      <c r="UQW364" s="120"/>
      <c r="UQX364" s="120"/>
      <c r="UQY364" s="120"/>
      <c r="UQZ364" s="120"/>
      <c r="URA364" s="120"/>
      <c r="URB364" s="120"/>
      <c r="URC364" s="120"/>
      <c r="URD364" s="120"/>
      <c r="URE364" s="120"/>
      <c r="URF364" s="120"/>
      <c r="URG364" s="120"/>
      <c r="URH364" s="120"/>
      <c r="URI364" s="120"/>
      <c r="URJ364" s="120"/>
      <c r="URK364" s="120"/>
      <c r="URL364" s="120"/>
      <c r="URM364" s="120"/>
      <c r="URN364" s="120"/>
      <c r="URO364" s="120"/>
      <c r="URP364" s="120"/>
      <c r="URQ364" s="120"/>
      <c r="URR364" s="120"/>
      <c r="URS364" s="120"/>
      <c r="URT364" s="120"/>
      <c r="URU364" s="120"/>
      <c r="URV364" s="120"/>
      <c r="URW364" s="120"/>
      <c r="URX364" s="120"/>
      <c r="URY364" s="120"/>
      <c r="URZ364" s="120"/>
      <c r="USA364" s="120"/>
      <c r="USB364" s="120"/>
      <c r="USC364" s="120"/>
      <c r="USD364" s="120"/>
      <c r="USE364" s="120"/>
      <c r="USF364" s="120"/>
      <c r="USG364" s="120"/>
      <c r="USH364" s="120"/>
      <c r="USI364" s="120"/>
      <c r="USJ364" s="120"/>
      <c r="USK364" s="120"/>
      <c r="USL364" s="120"/>
      <c r="USM364" s="120"/>
      <c r="USN364" s="120"/>
      <c r="USO364" s="120"/>
      <c r="USP364" s="120"/>
      <c r="USQ364" s="120"/>
      <c r="USR364" s="120"/>
      <c r="USS364" s="120"/>
      <c r="UST364" s="120"/>
      <c r="USU364" s="120"/>
      <c r="USV364" s="120"/>
      <c r="USW364" s="120"/>
      <c r="USX364" s="120"/>
      <c r="USY364" s="120"/>
      <c r="USZ364" s="120"/>
      <c r="UTA364" s="120"/>
      <c r="UTB364" s="120"/>
      <c r="UTC364" s="120"/>
      <c r="UTD364" s="120"/>
      <c r="UTE364" s="120"/>
      <c r="UTF364" s="120"/>
      <c r="UTG364" s="120"/>
      <c r="UTH364" s="120"/>
      <c r="UTI364" s="120"/>
      <c r="UTJ364" s="120"/>
      <c r="UTK364" s="120"/>
      <c r="UTL364" s="120"/>
      <c r="UTM364" s="120"/>
      <c r="UTN364" s="120"/>
      <c r="UTO364" s="120"/>
      <c r="UTP364" s="120"/>
      <c r="UTQ364" s="120"/>
      <c r="UTR364" s="120"/>
      <c r="UTS364" s="120"/>
      <c r="UTT364" s="120"/>
      <c r="UTU364" s="120"/>
      <c r="UTV364" s="120"/>
      <c r="UTW364" s="120"/>
      <c r="UTX364" s="120"/>
      <c r="UTY364" s="120"/>
      <c r="UTZ364" s="120"/>
      <c r="UUA364" s="120"/>
      <c r="UUB364" s="120"/>
      <c r="UUC364" s="120"/>
      <c r="UUD364" s="120"/>
      <c r="UUE364" s="120"/>
      <c r="UUF364" s="120"/>
      <c r="UUG364" s="120"/>
      <c r="UUH364" s="120"/>
      <c r="UUI364" s="120"/>
      <c r="UUJ364" s="120"/>
      <c r="UUK364" s="120"/>
      <c r="UUL364" s="120"/>
      <c r="UUM364" s="120"/>
      <c r="UUN364" s="120"/>
      <c r="UUO364" s="120"/>
      <c r="UUP364" s="120"/>
      <c r="UUQ364" s="120"/>
      <c r="UUR364" s="120"/>
      <c r="UUS364" s="120"/>
      <c r="UUT364" s="120"/>
      <c r="UUU364" s="120"/>
      <c r="UUV364" s="120"/>
      <c r="UUW364" s="120"/>
      <c r="UUX364" s="120"/>
      <c r="UUY364" s="120"/>
      <c r="UUZ364" s="120"/>
      <c r="UVA364" s="120"/>
      <c r="UVB364" s="120"/>
      <c r="UVC364" s="120"/>
      <c r="UVD364" s="120"/>
      <c r="UVE364" s="120"/>
      <c r="UVF364" s="120"/>
      <c r="UVG364" s="120"/>
      <c r="UVH364" s="120"/>
      <c r="UVI364" s="120"/>
      <c r="UVJ364" s="120"/>
      <c r="UVK364" s="120"/>
      <c r="UVL364" s="120"/>
      <c r="UVM364" s="120"/>
      <c r="UVN364" s="120"/>
      <c r="UVO364" s="120"/>
      <c r="UVP364" s="120"/>
      <c r="UVQ364" s="120"/>
      <c r="UVR364" s="120"/>
      <c r="UVS364" s="120"/>
      <c r="UVT364" s="120"/>
      <c r="UVU364" s="120"/>
      <c r="UVV364" s="120"/>
      <c r="UVW364" s="120"/>
      <c r="UVX364" s="120"/>
      <c r="UVY364" s="120"/>
      <c r="UVZ364" s="120"/>
      <c r="UWA364" s="120"/>
      <c r="UWB364" s="120"/>
      <c r="UWC364" s="120"/>
      <c r="UWD364" s="120"/>
      <c r="UWE364" s="120"/>
      <c r="UWF364" s="120"/>
      <c r="UWG364" s="120"/>
      <c r="UWH364" s="120"/>
      <c r="UWI364" s="120"/>
      <c r="UWJ364" s="120"/>
      <c r="UWK364" s="120"/>
      <c r="UWL364" s="120"/>
      <c r="UWM364" s="120"/>
      <c r="UWN364" s="120"/>
      <c r="UWO364" s="120"/>
      <c r="UWP364" s="120"/>
      <c r="UWQ364" s="120"/>
      <c r="UWR364" s="120"/>
      <c r="UWS364" s="120"/>
      <c r="UWT364" s="120"/>
      <c r="UWU364" s="120"/>
      <c r="UWV364" s="120"/>
      <c r="UWW364" s="120"/>
      <c r="UWX364" s="120"/>
      <c r="UWY364" s="120"/>
      <c r="UWZ364" s="120"/>
      <c r="UXA364" s="120"/>
      <c r="UXB364" s="120"/>
      <c r="UXC364" s="120"/>
      <c r="UXD364" s="120"/>
      <c r="UXE364" s="120"/>
      <c r="UXF364" s="120"/>
      <c r="UXG364" s="120"/>
      <c r="UXH364" s="120"/>
      <c r="UXI364" s="120"/>
      <c r="UXJ364" s="120"/>
      <c r="UXK364" s="120"/>
      <c r="UXL364" s="120"/>
      <c r="UXM364" s="120"/>
      <c r="UXN364" s="120"/>
      <c r="UXO364" s="120"/>
      <c r="UXP364" s="120"/>
      <c r="UXQ364" s="120"/>
      <c r="UXR364" s="120"/>
      <c r="UXS364" s="120"/>
      <c r="UXT364" s="120"/>
      <c r="UXU364" s="120"/>
      <c r="UXV364" s="120"/>
      <c r="UXW364" s="120"/>
      <c r="UXX364" s="120"/>
      <c r="UXY364" s="120"/>
      <c r="UXZ364" s="120"/>
      <c r="UYA364" s="120"/>
      <c r="UYB364" s="120"/>
      <c r="UYC364" s="120"/>
      <c r="UYD364" s="120"/>
      <c r="UYE364" s="120"/>
      <c r="UYF364" s="120"/>
      <c r="UYG364" s="120"/>
      <c r="UYH364" s="120"/>
      <c r="UYI364" s="120"/>
      <c r="UYJ364" s="120"/>
      <c r="UYK364" s="120"/>
      <c r="UYL364" s="120"/>
      <c r="UYM364" s="120"/>
      <c r="UYN364" s="120"/>
      <c r="UYO364" s="120"/>
      <c r="UYP364" s="120"/>
      <c r="UYQ364" s="120"/>
      <c r="UYR364" s="120"/>
      <c r="UYS364" s="120"/>
      <c r="UYT364" s="120"/>
      <c r="UYU364" s="120"/>
      <c r="UYV364" s="120"/>
      <c r="UYW364" s="120"/>
      <c r="UYX364" s="120"/>
      <c r="UYY364" s="120"/>
      <c r="UYZ364" s="120"/>
      <c r="UZA364" s="120"/>
      <c r="UZB364" s="120"/>
      <c r="UZC364" s="120"/>
      <c r="UZD364" s="120"/>
      <c r="UZE364" s="120"/>
      <c r="UZF364" s="120"/>
      <c r="UZG364" s="120"/>
      <c r="UZH364" s="120"/>
      <c r="UZI364" s="120"/>
      <c r="UZJ364" s="120"/>
      <c r="UZK364" s="120"/>
      <c r="UZL364" s="120"/>
      <c r="UZM364" s="120"/>
      <c r="UZN364" s="120"/>
      <c r="UZO364" s="120"/>
      <c r="UZP364" s="120"/>
      <c r="UZQ364" s="120"/>
      <c r="UZR364" s="120"/>
      <c r="UZS364" s="120"/>
      <c r="UZT364" s="120"/>
      <c r="UZU364" s="120"/>
      <c r="UZV364" s="120"/>
      <c r="UZW364" s="120"/>
      <c r="UZX364" s="120"/>
      <c r="UZY364" s="120"/>
      <c r="UZZ364" s="120"/>
      <c r="VAA364" s="120"/>
      <c r="VAB364" s="120"/>
      <c r="VAC364" s="120"/>
      <c r="VAD364" s="120"/>
      <c r="VAE364" s="120"/>
      <c r="VAF364" s="120"/>
      <c r="VAG364" s="120"/>
      <c r="VAH364" s="120"/>
      <c r="VAI364" s="120"/>
      <c r="VAJ364" s="120"/>
      <c r="VAK364" s="120"/>
      <c r="VAL364" s="120"/>
      <c r="VAM364" s="120"/>
      <c r="VAN364" s="120"/>
      <c r="VAO364" s="120"/>
      <c r="VAP364" s="120"/>
      <c r="VAQ364" s="120"/>
      <c r="VAR364" s="120"/>
      <c r="VAS364" s="120"/>
      <c r="VAT364" s="120"/>
      <c r="VAU364" s="120"/>
      <c r="VAV364" s="120"/>
      <c r="VAW364" s="120"/>
      <c r="VAX364" s="120"/>
      <c r="VAY364" s="120"/>
      <c r="VAZ364" s="120"/>
      <c r="VBA364" s="120"/>
      <c r="VBB364" s="120"/>
      <c r="VBC364" s="120"/>
      <c r="VBD364" s="120"/>
      <c r="VBE364" s="120"/>
      <c r="VBF364" s="120"/>
      <c r="VBG364" s="120"/>
      <c r="VBH364" s="120"/>
      <c r="VBI364" s="120"/>
      <c r="VBJ364" s="120"/>
      <c r="VBK364" s="120"/>
      <c r="VBL364" s="120"/>
      <c r="VBM364" s="120"/>
      <c r="VBN364" s="120"/>
      <c r="VBO364" s="120"/>
      <c r="VBP364" s="120"/>
      <c r="VBQ364" s="120"/>
      <c r="VBR364" s="120"/>
      <c r="VBS364" s="120"/>
      <c r="VBT364" s="120"/>
      <c r="VBU364" s="120"/>
      <c r="VBV364" s="120"/>
      <c r="VBW364" s="120"/>
      <c r="VBX364" s="120"/>
      <c r="VBY364" s="120"/>
      <c r="VBZ364" s="120"/>
      <c r="VCA364" s="120"/>
      <c r="VCB364" s="120"/>
      <c r="VCC364" s="120"/>
      <c r="VCD364" s="120"/>
      <c r="VCE364" s="120"/>
      <c r="VCF364" s="120"/>
      <c r="VCG364" s="120"/>
      <c r="VCH364" s="120"/>
      <c r="VCI364" s="120"/>
      <c r="VCJ364" s="120"/>
      <c r="VCK364" s="120"/>
      <c r="VCL364" s="120"/>
      <c r="VCM364" s="120"/>
      <c r="VCN364" s="120"/>
      <c r="VCO364" s="120"/>
      <c r="VCP364" s="120"/>
      <c r="VCQ364" s="120"/>
      <c r="VCR364" s="120"/>
      <c r="VCS364" s="120"/>
      <c r="VCT364" s="120"/>
      <c r="VCU364" s="120"/>
      <c r="VCV364" s="120"/>
      <c r="VCW364" s="120"/>
      <c r="VCX364" s="120"/>
      <c r="VCY364" s="120"/>
      <c r="VCZ364" s="120"/>
      <c r="VDA364" s="120"/>
      <c r="VDB364" s="120"/>
      <c r="VDC364" s="120"/>
      <c r="VDD364" s="120"/>
      <c r="VDE364" s="120"/>
      <c r="VDF364" s="120"/>
      <c r="VDG364" s="120"/>
      <c r="VDH364" s="120"/>
      <c r="VDI364" s="120"/>
      <c r="VDJ364" s="120"/>
      <c r="VDK364" s="120"/>
      <c r="VDL364" s="120"/>
      <c r="VDM364" s="120"/>
      <c r="VDN364" s="120"/>
      <c r="VDO364" s="120"/>
      <c r="VDP364" s="120"/>
      <c r="VDQ364" s="120"/>
      <c r="VDR364" s="120"/>
      <c r="VDS364" s="120"/>
      <c r="VDT364" s="120"/>
      <c r="VDU364" s="120"/>
      <c r="VDV364" s="120"/>
      <c r="VDW364" s="120"/>
      <c r="VDX364" s="120"/>
      <c r="VDY364" s="120"/>
      <c r="VDZ364" s="120"/>
      <c r="VEA364" s="120"/>
      <c r="VEB364" s="120"/>
      <c r="VEC364" s="120"/>
      <c r="VED364" s="120"/>
      <c r="VEE364" s="120"/>
      <c r="VEF364" s="120"/>
      <c r="VEG364" s="120"/>
      <c r="VEH364" s="120"/>
      <c r="VEI364" s="120"/>
      <c r="VEJ364" s="120"/>
      <c r="VEK364" s="120"/>
      <c r="VEL364" s="120"/>
      <c r="VEM364" s="120"/>
      <c r="VEN364" s="120"/>
      <c r="VEO364" s="120"/>
      <c r="VEP364" s="120"/>
      <c r="VEQ364" s="120"/>
      <c r="VER364" s="120"/>
      <c r="VES364" s="120"/>
      <c r="VET364" s="120"/>
      <c r="VEU364" s="120"/>
      <c r="VEV364" s="120"/>
      <c r="VEW364" s="120"/>
      <c r="VEX364" s="120"/>
      <c r="VEY364" s="120"/>
      <c r="VEZ364" s="120"/>
      <c r="VFA364" s="120"/>
      <c r="VFB364" s="120"/>
      <c r="VFC364" s="120"/>
      <c r="VFD364" s="120"/>
      <c r="VFE364" s="120"/>
      <c r="VFF364" s="120"/>
      <c r="VFG364" s="120"/>
      <c r="VFH364" s="120"/>
      <c r="VFI364" s="120"/>
      <c r="VFJ364" s="120"/>
      <c r="VFK364" s="120"/>
      <c r="VFL364" s="120"/>
      <c r="VFM364" s="120"/>
      <c r="VFN364" s="120"/>
      <c r="VFO364" s="120"/>
      <c r="VFP364" s="120"/>
      <c r="VFQ364" s="120"/>
      <c r="VFR364" s="120"/>
      <c r="VFS364" s="120"/>
      <c r="VFT364" s="120"/>
      <c r="VFU364" s="120"/>
      <c r="VFV364" s="120"/>
      <c r="VFW364" s="120"/>
      <c r="VFX364" s="120"/>
      <c r="VFY364" s="120"/>
      <c r="VFZ364" s="120"/>
      <c r="VGA364" s="120"/>
      <c r="VGB364" s="120"/>
      <c r="VGC364" s="120"/>
      <c r="VGD364" s="120"/>
      <c r="VGE364" s="120"/>
      <c r="VGF364" s="120"/>
      <c r="VGG364" s="120"/>
      <c r="VGH364" s="120"/>
      <c r="VGI364" s="120"/>
      <c r="VGJ364" s="120"/>
      <c r="VGK364" s="120"/>
      <c r="VGL364" s="120"/>
      <c r="VGM364" s="120"/>
      <c r="VGN364" s="120"/>
      <c r="VGO364" s="120"/>
      <c r="VGP364" s="120"/>
      <c r="VGQ364" s="120"/>
      <c r="VGR364" s="120"/>
      <c r="VGS364" s="120"/>
      <c r="VGT364" s="120"/>
      <c r="VGU364" s="120"/>
      <c r="VGV364" s="120"/>
      <c r="VGW364" s="120"/>
      <c r="VGX364" s="120"/>
      <c r="VGY364" s="120"/>
      <c r="VGZ364" s="120"/>
      <c r="VHA364" s="120"/>
      <c r="VHB364" s="120"/>
      <c r="VHC364" s="120"/>
      <c r="VHD364" s="120"/>
      <c r="VHE364" s="120"/>
      <c r="VHF364" s="120"/>
      <c r="VHG364" s="120"/>
      <c r="VHH364" s="120"/>
      <c r="VHI364" s="120"/>
      <c r="VHJ364" s="120"/>
      <c r="VHK364" s="120"/>
      <c r="VHL364" s="120"/>
      <c r="VHM364" s="120"/>
      <c r="VHN364" s="120"/>
      <c r="VHO364" s="120"/>
      <c r="VHP364" s="120"/>
      <c r="VHQ364" s="120"/>
      <c r="VHR364" s="120"/>
      <c r="VHS364" s="120"/>
      <c r="VHT364" s="120"/>
      <c r="VHU364" s="120"/>
      <c r="VHV364" s="120"/>
      <c r="VHW364" s="120"/>
      <c r="VHX364" s="120"/>
      <c r="VHY364" s="120"/>
      <c r="VHZ364" s="120"/>
      <c r="VIA364" s="120"/>
      <c r="VIB364" s="120"/>
      <c r="VIC364" s="120"/>
      <c r="VID364" s="120"/>
      <c r="VIE364" s="120"/>
      <c r="VIF364" s="120"/>
      <c r="VIG364" s="120"/>
      <c r="VIH364" s="120"/>
      <c r="VII364" s="120"/>
      <c r="VIJ364" s="120"/>
      <c r="VIK364" s="120"/>
      <c r="VIL364" s="120"/>
      <c r="VIM364" s="120"/>
      <c r="VIN364" s="120"/>
      <c r="VIO364" s="120"/>
      <c r="VIP364" s="120"/>
      <c r="VIQ364" s="120"/>
      <c r="VIR364" s="120"/>
      <c r="VIS364" s="120"/>
      <c r="VIT364" s="120"/>
      <c r="VIU364" s="120"/>
      <c r="VIV364" s="120"/>
      <c r="VIW364" s="120"/>
      <c r="VIX364" s="120"/>
      <c r="VIY364" s="120"/>
      <c r="VIZ364" s="120"/>
      <c r="VJA364" s="120"/>
      <c r="VJB364" s="120"/>
      <c r="VJC364" s="120"/>
      <c r="VJD364" s="120"/>
      <c r="VJE364" s="120"/>
      <c r="VJF364" s="120"/>
      <c r="VJG364" s="120"/>
      <c r="VJH364" s="120"/>
      <c r="VJI364" s="120"/>
      <c r="VJJ364" s="120"/>
      <c r="VJK364" s="120"/>
      <c r="VJL364" s="120"/>
      <c r="VJM364" s="120"/>
      <c r="VJN364" s="120"/>
      <c r="VJO364" s="120"/>
      <c r="VJP364" s="120"/>
      <c r="VJQ364" s="120"/>
      <c r="VJR364" s="120"/>
      <c r="VJS364" s="120"/>
      <c r="VJT364" s="120"/>
      <c r="VJU364" s="120"/>
      <c r="VJV364" s="120"/>
      <c r="VJW364" s="120"/>
      <c r="VJX364" s="120"/>
      <c r="VJY364" s="120"/>
      <c r="VJZ364" s="120"/>
      <c r="VKA364" s="120"/>
      <c r="VKB364" s="120"/>
      <c r="VKC364" s="120"/>
      <c r="VKD364" s="120"/>
      <c r="VKE364" s="120"/>
      <c r="VKF364" s="120"/>
      <c r="VKG364" s="120"/>
      <c r="VKH364" s="120"/>
      <c r="VKI364" s="120"/>
      <c r="VKJ364" s="120"/>
      <c r="VKK364" s="120"/>
      <c r="VKL364" s="120"/>
      <c r="VKM364" s="120"/>
      <c r="VKN364" s="120"/>
      <c r="VKO364" s="120"/>
      <c r="VKP364" s="120"/>
      <c r="VKQ364" s="120"/>
      <c r="VKR364" s="120"/>
      <c r="VKS364" s="120"/>
      <c r="VKT364" s="120"/>
      <c r="VKU364" s="120"/>
      <c r="VKV364" s="120"/>
      <c r="VKW364" s="120"/>
      <c r="VKX364" s="120"/>
      <c r="VKY364" s="120"/>
      <c r="VKZ364" s="120"/>
      <c r="VLA364" s="120"/>
      <c r="VLB364" s="120"/>
      <c r="VLC364" s="120"/>
      <c r="VLD364" s="120"/>
      <c r="VLE364" s="120"/>
      <c r="VLF364" s="120"/>
      <c r="VLG364" s="120"/>
      <c r="VLH364" s="120"/>
      <c r="VLI364" s="120"/>
      <c r="VLJ364" s="120"/>
      <c r="VLK364" s="120"/>
      <c r="VLL364" s="120"/>
      <c r="VLM364" s="120"/>
      <c r="VLN364" s="120"/>
      <c r="VLO364" s="120"/>
      <c r="VLP364" s="120"/>
      <c r="VLQ364" s="120"/>
      <c r="VLR364" s="120"/>
      <c r="VLS364" s="120"/>
      <c r="VLT364" s="120"/>
      <c r="VLU364" s="120"/>
      <c r="VLV364" s="120"/>
      <c r="VLW364" s="120"/>
      <c r="VLX364" s="120"/>
      <c r="VLY364" s="120"/>
      <c r="VLZ364" s="120"/>
      <c r="VMA364" s="120"/>
      <c r="VMB364" s="120"/>
      <c r="VMC364" s="120"/>
      <c r="VMD364" s="120"/>
      <c r="VME364" s="120"/>
      <c r="VMF364" s="120"/>
      <c r="VMG364" s="120"/>
      <c r="VMH364" s="120"/>
      <c r="VMI364" s="120"/>
      <c r="VMJ364" s="120"/>
      <c r="VMK364" s="120"/>
      <c r="VML364" s="120"/>
      <c r="VMM364" s="120"/>
      <c r="VMN364" s="120"/>
      <c r="VMO364" s="120"/>
      <c r="VMP364" s="120"/>
      <c r="VMQ364" s="120"/>
      <c r="VMR364" s="120"/>
      <c r="VMS364" s="120"/>
      <c r="VMT364" s="120"/>
      <c r="VMU364" s="120"/>
      <c r="VMV364" s="120"/>
      <c r="VMW364" s="120"/>
      <c r="VMX364" s="120"/>
      <c r="VMY364" s="120"/>
      <c r="VMZ364" s="120"/>
      <c r="VNA364" s="120"/>
      <c r="VNB364" s="120"/>
      <c r="VNC364" s="120"/>
      <c r="VND364" s="120"/>
      <c r="VNE364" s="120"/>
      <c r="VNF364" s="120"/>
      <c r="VNG364" s="120"/>
      <c r="VNH364" s="120"/>
      <c r="VNI364" s="120"/>
      <c r="VNJ364" s="120"/>
      <c r="VNK364" s="120"/>
      <c r="VNL364" s="120"/>
      <c r="VNM364" s="120"/>
      <c r="VNN364" s="120"/>
      <c r="VNO364" s="120"/>
      <c r="VNP364" s="120"/>
      <c r="VNQ364" s="120"/>
      <c r="VNR364" s="120"/>
      <c r="VNS364" s="120"/>
      <c r="VNT364" s="120"/>
      <c r="VNU364" s="120"/>
      <c r="VNV364" s="120"/>
      <c r="VNW364" s="120"/>
      <c r="VNX364" s="120"/>
      <c r="VNY364" s="120"/>
      <c r="VNZ364" s="120"/>
      <c r="VOA364" s="120"/>
      <c r="VOB364" s="120"/>
      <c r="VOC364" s="120"/>
      <c r="VOD364" s="120"/>
      <c r="VOE364" s="120"/>
      <c r="VOF364" s="120"/>
      <c r="VOG364" s="120"/>
      <c r="VOH364" s="120"/>
      <c r="VOI364" s="120"/>
      <c r="VOJ364" s="120"/>
      <c r="VOK364" s="120"/>
      <c r="VOL364" s="120"/>
      <c r="VOM364" s="120"/>
      <c r="VON364" s="120"/>
      <c r="VOO364" s="120"/>
      <c r="VOP364" s="120"/>
      <c r="VOQ364" s="120"/>
      <c r="VOR364" s="120"/>
      <c r="VOS364" s="120"/>
      <c r="VOT364" s="120"/>
      <c r="VOU364" s="120"/>
      <c r="VOV364" s="120"/>
      <c r="VOW364" s="120"/>
      <c r="VOX364" s="120"/>
      <c r="VOY364" s="120"/>
      <c r="VOZ364" s="120"/>
      <c r="VPA364" s="120"/>
      <c r="VPB364" s="120"/>
      <c r="VPC364" s="120"/>
      <c r="VPD364" s="120"/>
      <c r="VPE364" s="120"/>
      <c r="VPF364" s="120"/>
      <c r="VPG364" s="120"/>
      <c r="VPH364" s="120"/>
      <c r="VPI364" s="120"/>
      <c r="VPJ364" s="120"/>
      <c r="VPK364" s="120"/>
      <c r="VPL364" s="120"/>
      <c r="VPM364" s="120"/>
      <c r="VPN364" s="120"/>
      <c r="VPO364" s="120"/>
      <c r="VPP364" s="120"/>
      <c r="VPQ364" s="120"/>
      <c r="VPR364" s="120"/>
      <c r="VPS364" s="120"/>
      <c r="VPT364" s="120"/>
      <c r="VPU364" s="120"/>
      <c r="VPV364" s="120"/>
      <c r="VPW364" s="120"/>
      <c r="VPX364" s="120"/>
      <c r="VPY364" s="120"/>
      <c r="VPZ364" s="120"/>
      <c r="VQA364" s="120"/>
      <c r="VQB364" s="120"/>
      <c r="VQC364" s="120"/>
      <c r="VQD364" s="120"/>
      <c r="VQE364" s="120"/>
      <c r="VQF364" s="120"/>
      <c r="VQG364" s="120"/>
      <c r="VQH364" s="120"/>
      <c r="VQI364" s="120"/>
      <c r="VQJ364" s="120"/>
      <c r="VQK364" s="120"/>
      <c r="VQL364" s="120"/>
      <c r="VQM364" s="120"/>
      <c r="VQN364" s="120"/>
      <c r="VQO364" s="120"/>
      <c r="VQP364" s="120"/>
      <c r="VQQ364" s="120"/>
      <c r="VQR364" s="120"/>
      <c r="VQS364" s="120"/>
      <c r="VQT364" s="120"/>
      <c r="VQU364" s="120"/>
      <c r="VQV364" s="120"/>
      <c r="VQW364" s="120"/>
      <c r="VQX364" s="120"/>
      <c r="VQY364" s="120"/>
      <c r="VQZ364" s="120"/>
      <c r="VRA364" s="120"/>
      <c r="VRB364" s="120"/>
      <c r="VRC364" s="120"/>
      <c r="VRD364" s="120"/>
      <c r="VRE364" s="120"/>
      <c r="VRF364" s="120"/>
      <c r="VRG364" s="120"/>
      <c r="VRH364" s="120"/>
      <c r="VRI364" s="120"/>
      <c r="VRJ364" s="120"/>
      <c r="VRK364" s="120"/>
      <c r="VRL364" s="120"/>
      <c r="VRM364" s="120"/>
      <c r="VRN364" s="120"/>
      <c r="VRO364" s="120"/>
      <c r="VRP364" s="120"/>
      <c r="VRQ364" s="120"/>
      <c r="VRR364" s="120"/>
      <c r="VRS364" s="120"/>
      <c r="VRT364" s="120"/>
      <c r="VRU364" s="120"/>
      <c r="VRV364" s="120"/>
      <c r="VRW364" s="120"/>
      <c r="VRX364" s="120"/>
      <c r="VRY364" s="120"/>
      <c r="VRZ364" s="120"/>
      <c r="VSA364" s="120"/>
      <c r="VSB364" s="120"/>
      <c r="VSC364" s="120"/>
      <c r="VSD364" s="120"/>
      <c r="VSE364" s="120"/>
      <c r="VSF364" s="120"/>
      <c r="VSG364" s="120"/>
      <c r="VSH364" s="120"/>
      <c r="VSI364" s="120"/>
      <c r="VSJ364" s="120"/>
      <c r="VSK364" s="120"/>
      <c r="VSL364" s="120"/>
      <c r="VSM364" s="120"/>
      <c r="VSN364" s="120"/>
      <c r="VSO364" s="120"/>
      <c r="VSP364" s="120"/>
      <c r="VSQ364" s="120"/>
      <c r="VSR364" s="120"/>
      <c r="VSS364" s="120"/>
      <c r="VST364" s="120"/>
      <c r="VSU364" s="120"/>
      <c r="VSV364" s="120"/>
      <c r="VSW364" s="120"/>
      <c r="VSX364" s="120"/>
      <c r="VSY364" s="120"/>
      <c r="VSZ364" s="120"/>
      <c r="VTA364" s="120"/>
      <c r="VTB364" s="120"/>
      <c r="VTC364" s="120"/>
      <c r="VTD364" s="120"/>
      <c r="VTE364" s="120"/>
      <c r="VTF364" s="120"/>
      <c r="VTG364" s="120"/>
      <c r="VTH364" s="120"/>
      <c r="VTI364" s="120"/>
      <c r="VTJ364" s="120"/>
      <c r="VTK364" s="120"/>
      <c r="VTL364" s="120"/>
      <c r="VTM364" s="120"/>
      <c r="VTN364" s="120"/>
      <c r="VTO364" s="120"/>
      <c r="VTP364" s="120"/>
      <c r="VTQ364" s="120"/>
      <c r="VTR364" s="120"/>
      <c r="VTS364" s="120"/>
      <c r="VTT364" s="120"/>
      <c r="VTU364" s="120"/>
      <c r="VTV364" s="120"/>
      <c r="VTW364" s="120"/>
      <c r="VTX364" s="120"/>
      <c r="VTY364" s="120"/>
      <c r="VTZ364" s="120"/>
      <c r="VUA364" s="120"/>
      <c r="VUB364" s="120"/>
      <c r="VUC364" s="120"/>
      <c r="VUD364" s="120"/>
      <c r="VUE364" s="120"/>
      <c r="VUF364" s="120"/>
      <c r="VUG364" s="120"/>
      <c r="VUH364" s="120"/>
      <c r="VUI364" s="120"/>
      <c r="VUJ364" s="120"/>
      <c r="VUK364" s="120"/>
      <c r="VUL364" s="120"/>
      <c r="VUM364" s="120"/>
      <c r="VUN364" s="120"/>
      <c r="VUO364" s="120"/>
      <c r="VUP364" s="120"/>
      <c r="VUQ364" s="120"/>
      <c r="VUR364" s="120"/>
      <c r="VUS364" s="120"/>
      <c r="VUT364" s="120"/>
      <c r="VUU364" s="120"/>
      <c r="VUV364" s="120"/>
      <c r="VUW364" s="120"/>
      <c r="VUX364" s="120"/>
      <c r="VUY364" s="120"/>
      <c r="VUZ364" s="120"/>
      <c r="VVA364" s="120"/>
      <c r="VVB364" s="120"/>
      <c r="VVC364" s="120"/>
      <c r="VVD364" s="120"/>
      <c r="VVE364" s="120"/>
      <c r="VVF364" s="120"/>
      <c r="VVG364" s="120"/>
      <c r="VVH364" s="120"/>
      <c r="VVI364" s="120"/>
      <c r="VVJ364" s="120"/>
      <c r="VVK364" s="120"/>
      <c r="VVL364" s="120"/>
      <c r="VVM364" s="120"/>
      <c r="VVN364" s="120"/>
      <c r="VVO364" s="120"/>
      <c r="VVP364" s="120"/>
      <c r="VVQ364" s="120"/>
      <c r="VVR364" s="120"/>
      <c r="VVS364" s="120"/>
      <c r="VVT364" s="120"/>
      <c r="VVU364" s="120"/>
      <c r="VVV364" s="120"/>
      <c r="VVW364" s="120"/>
      <c r="VVX364" s="120"/>
      <c r="VVY364" s="120"/>
      <c r="VVZ364" s="120"/>
      <c r="VWA364" s="120"/>
      <c r="VWB364" s="120"/>
      <c r="VWC364" s="120"/>
      <c r="VWD364" s="120"/>
      <c r="VWE364" s="120"/>
      <c r="VWF364" s="120"/>
      <c r="VWG364" s="120"/>
      <c r="VWH364" s="120"/>
      <c r="VWI364" s="120"/>
      <c r="VWJ364" s="120"/>
      <c r="VWK364" s="120"/>
      <c r="VWL364" s="120"/>
      <c r="VWM364" s="120"/>
      <c r="VWN364" s="120"/>
      <c r="VWO364" s="120"/>
      <c r="VWP364" s="120"/>
      <c r="VWQ364" s="120"/>
      <c r="VWR364" s="120"/>
      <c r="VWS364" s="120"/>
      <c r="VWT364" s="120"/>
      <c r="VWU364" s="120"/>
      <c r="VWV364" s="120"/>
      <c r="VWW364" s="120"/>
      <c r="VWX364" s="120"/>
      <c r="VWY364" s="120"/>
      <c r="VWZ364" s="120"/>
      <c r="VXA364" s="120"/>
      <c r="VXB364" s="120"/>
      <c r="VXC364" s="120"/>
      <c r="VXD364" s="120"/>
      <c r="VXE364" s="120"/>
      <c r="VXF364" s="120"/>
      <c r="VXG364" s="120"/>
      <c r="VXH364" s="120"/>
      <c r="VXI364" s="120"/>
      <c r="VXJ364" s="120"/>
      <c r="VXK364" s="120"/>
      <c r="VXL364" s="120"/>
      <c r="VXM364" s="120"/>
      <c r="VXN364" s="120"/>
      <c r="VXO364" s="120"/>
      <c r="VXP364" s="120"/>
      <c r="VXQ364" s="120"/>
      <c r="VXR364" s="120"/>
      <c r="VXS364" s="120"/>
      <c r="VXT364" s="120"/>
      <c r="VXU364" s="120"/>
      <c r="VXV364" s="120"/>
      <c r="VXW364" s="120"/>
      <c r="VXX364" s="120"/>
      <c r="VXY364" s="120"/>
      <c r="VXZ364" s="120"/>
      <c r="VYA364" s="120"/>
      <c r="VYB364" s="120"/>
      <c r="VYC364" s="120"/>
      <c r="VYD364" s="120"/>
      <c r="VYE364" s="120"/>
      <c r="VYF364" s="120"/>
      <c r="VYG364" s="120"/>
      <c r="VYH364" s="120"/>
      <c r="VYI364" s="120"/>
      <c r="VYJ364" s="120"/>
      <c r="VYK364" s="120"/>
      <c r="VYL364" s="120"/>
      <c r="VYM364" s="120"/>
      <c r="VYN364" s="120"/>
      <c r="VYO364" s="120"/>
      <c r="VYP364" s="120"/>
      <c r="VYQ364" s="120"/>
      <c r="VYR364" s="120"/>
      <c r="VYS364" s="120"/>
      <c r="VYT364" s="120"/>
      <c r="VYU364" s="120"/>
      <c r="VYV364" s="120"/>
      <c r="VYW364" s="120"/>
      <c r="VYX364" s="120"/>
      <c r="VYY364" s="120"/>
      <c r="VYZ364" s="120"/>
      <c r="VZA364" s="120"/>
      <c r="VZB364" s="120"/>
      <c r="VZC364" s="120"/>
      <c r="VZD364" s="120"/>
      <c r="VZE364" s="120"/>
      <c r="VZF364" s="120"/>
      <c r="VZG364" s="120"/>
      <c r="VZH364" s="120"/>
      <c r="VZI364" s="120"/>
      <c r="VZJ364" s="120"/>
      <c r="VZK364" s="120"/>
      <c r="VZL364" s="120"/>
      <c r="VZM364" s="120"/>
      <c r="VZN364" s="120"/>
      <c r="VZO364" s="120"/>
      <c r="VZP364" s="120"/>
      <c r="VZQ364" s="120"/>
      <c r="VZR364" s="120"/>
      <c r="VZS364" s="120"/>
      <c r="VZT364" s="120"/>
      <c r="VZU364" s="120"/>
      <c r="VZV364" s="120"/>
      <c r="VZW364" s="120"/>
      <c r="VZX364" s="120"/>
      <c r="VZY364" s="120"/>
      <c r="VZZ364" s="120"/>
      <c r="WAA364" s="120"/>
      <c r="WAB364" s="120"/>
      <c r="WAC364" s="120"/>
      <c r="WAD364" s="120"/>
      <c r="WAE364" s="120"/>
      <c r="WAF364" s="120"/>
      <c r="WAG364" s="120"/>
      <c r="WAH364" s="120"/>
      <c r="WAI364" s="120"/>
      <c r="WAJ364" s="120"/>
      <c r="WAK364" s="120"/>
      <c r="WAL364" s="120"/>
      <c r="WAM364" s="120"/>
      <c r="WAN364" s="120"/>
      <c r="WAO364" s="120"/>
      <c r="WAP364" s="120"/>
      <c r="WAQ364" s="120"/>
      <c r="WAR364" s="120"/>
      <c r="WAS364" s="120"/>
      <c r="WAT364" s="120"/>
      <c r="WAU364" s="120"/>
      <c r="WAV364" s="120"/>
      <c r="WAW364" s="120"/>
      <c r="WAX364" s="120"/>
      <c r="WAY364" s="120"/>
      <c r="WAZ364" s="120"/>
      <c r="WBA364" s="120"/>
      <c r="WBB364" s="120"/>
      <c r="WBC364" s="120"/>
      <c r="WBD364" s="120"/>
      <c r="WBE364" s="120"/>
      <c r="WBF364" s="120"/>
      <c r="WBG364" s="120"/>
      <c r="WBH364" s="120"/>
      <c r="WBI364" s="120"/>
      <c r="WBJ364" s="120"/>
      <c r="WBK364" s="120"/>
      <c r="WBL364" s="120"/>
      <c r="WBM364" s="120"/>
      <c r="WBN364" s="120"/>
      <c r="WBO364" s="120"/>
      <c r="WBP364" s="120"/>
      <c r="WBQ364" s="120"/>
      <c r="WBR364" s="120"/>
      <c r="WBS364" s="120"/>
      <c r="WBT364" s="120"/>
      <c r="WBU364" s="120"/>
      <c r="WBV364" s="120"/>
      <c r="WBW364" s="120"/>
      <c r="WBX364" s="120"/>
      <c r="WBY364" s="120"/>
      <c r="WBZ364" s="120"/>
      <c r="WCA364" s="120"/>
      <c r="WCB364" s="120"/>
      <c r="WCC364" s="120"/>
      <c r="WCD364" s="120"/>
      <c r="WCE364" s="120"/>
      <c r="WCF364" s="120"/>
      <c r="WCG364" s="120"/>
      <c r="WCH364" s="120"/>
      <c r="WCI364" s="120"/>
      <c r="WCJ364" s="120"/>
      <c r="WCK364" s="120"/>
      <c r="WCL364" s="120"/>
      <c r="WCM364" s="120"/>
      <c r="WCN364" s="120"/>
      <c r="WCO364" s="120"/>
      <c r="WCP364" s="120"/>
      <c r="WCQ364" s="120"/>
      <c r="WCR364" s="120"/>
      <c r="WCS364" s="120"/>
      <c r="WCT364" s="120"/>
      <c r="WCU364" s="120"/>
      <c r="WCV364" s="120"/>
      <c r="WCW364" s="120"/>
      <c r="WCX364" s="120"/>
      <c r="WCY364" s="120"/>
      <c r="WCZ364" s="120"/>
      <c r="WDA364" s="120"/>
      <c r="WDB364" s="120"/>
      <c r="WDC364" s="120"/>
      <c r="WDD364" s="120"/>
      <c r="WDE364" s="120"/>
      <c r="WDF364" s="120"/>
      <c r="WDG364" s="120"/>
      <c r="WDH364" s="120"/>
      <c r="WDI364" s="120"/>
      <c r="WDJ364" s="120"/>
      <c r="WDK364" s="120"/>
      <c r="WDL364" s="120"/>
      <c r="WDM364" s="120"/>
      <c r="WDN364" s="120"/>
      <c r="WDO364" s="120"/>
      <c r="WDP364" s="120"/>
      <c r="WDQ364" s="120"/>
      <c r="WDR364" s="120"/>
      <c r="WDS364" s="120"/>
      <c r="WDT364" s="120"/>
      <c r="WDU364" s="120"/>
      <c r="WDV364" s="120"/>
      <c r="WDW364" s="120"/>
      <c r="WDX364" s="120"/>
      <c r="WDY364" s="120"/>
      <c r="WDZ364" s="120"/>
      <c r="WEA364" s="120"/>
      <c r="WEB364" s="120"/>
      <c r="WEC364" s="120"/>
      <c r="WED364" s="120"/>
      <c r="WEE364" s="120"/>
      <c r="WEF364" s="120"/>
      <c r="WEG364" s="120"/>
      <c r="WEH364" s="120"/>
      <c r="WEI364" s="120"/>
      <c r="WEJ364" s="120"/>
      <c r="WEK364" s="120"/>
      <c r="WEL364" s="120"/>
      <c r="WEM364" s="120"/>
      <c r="WEN364" s="120"/>
      <c r="WEO364" s="120"/>
      <c r="WEP364" s="120"/>
      <c r="WEQ364" s="120"/>
      <c r="WER364" s="120"/>
      <c r="WES364" s="120"/>
      <c r="WET364" s="120"/>
      <c r="WEU364" s="120"/>
      <c r="WEV364" s="120"/>
      <c r="WEW364" s="120"/>
      <c r="WEX364" s="120"/>
      <c r="WEY364" s="120"/>
      <c r="WEZ364" s="120"/>
      <c r="WFA364" s="120"/>
      <c r="WFB364" s="120"/>
      <c r="WFC364" s="120"/>
      <c r="WFD364" s="120"/>
      <c r="WFE364" s="120"/>
      <c r="WFF364" s="120"/>
      <c r="WFG364" s="120"/>
      <c r="WFH364" s="120"/>
      <c r="WFI364" s="120"/>
      <c r="WFJ364" s="120"/>
      <c r="WFK364" s="120"/>
      <c r="WFL364" s="120"/>
      <c r="WFM364" s="120"/>
      <c r="WFN364" s="120"/>
      <c r="WFO364" s="120"/>
      <c r="WFP364" s="120"/>
      <c r="WFQ364" s="120"/>
      <c r="WFR364" s="120"/>
      <c r="WFS364" s="120"/>
      <c r="WFT364" s="120"/>
      <c r="WFU364" s="120"/>
      <c r="WFV364" s="120"/>
      <c r="WFW364" s="120"/>
      <c r="WFX364" s="120"/>
      <c r="WFY364" s="120"/>
      <c r="WFZ364" s="120"/>
      <c r="WGA364" s="120"/>
      <c r="WGB364" s="120"/>
      <c r="WGC364" s="120"/>
      <c r="WGD364" s="120"/>
      <c r="WGE364" s="120"/>
      <c r="WGF364" s="120"/>
      <c r="WGG364" s="120"/>
      <c r="WGH364" s="120"/>
      <c r="WGI364" s="120"/>
      <c r="WGJ364" s="120"/>
      <c r="WGK364" s="120"/>
      <c r="WGL364" s="120"/>
      <c r="WGM364" s="120"/>
      <c r="WGN364" s="120"/>
      <c r="WGO364" s="120"/>
      <c r="WGP364" s="120"/>
      <c r="WGQ364" s="120"/>
      <c r="WGR364" s="120"/>
      <c r="WGS364" s="120"/>
      <c r="WGT364" s="120"/>
      <c r="WGU364" s="120"/>
      <c r="WGV364" s="120"/>
      <c r="WGW364" s="120"/>
      <c r="WGX364" s="120"/>
      <c r="WGY364" s="120"/>
      <c r="WGZ364" s="120"/>
      <c r="WHA364" s="120"/>
      <c r="WHB364" s="120"/>
      <c r="WHC364" s="120"/>
      <c r="WHD364" s="120"/>
      <c r="WHE364" s="120"/>
      <c r="WHF364" s="120"/>
      <c r="WHG364" s="120"/>
      <c r="WHH364" s="120"/>
      <c r="WHI364" s="120"/>
      <c r="WHJ364" s="120"/>
      <c r="WHK364" s="120"/>
      <c r="WHL364" s="120"/>
      <c r="WHM364" s="120"/>
      <c r="WHN364" s="120"/>
      <c r="WHO364" s="120"/>
      <c r="WHP364" s="120"/>
      <c r="WHQ364" s="120"/>
      <c r="WHR364" s="120"/>
      <c r="WHS364" s="120"/>
      <c r="WHT364" s="120"/>
      <c r="WHU364" s="120"/>
      <c r="WHV364" s="120"/>
      <c r="WHW364" s="120"/>
      <c r="WHX364" s="120"/>
      <c r="WHY364" s="120"/>
      <c r="WHZ364" s="120"/>
      <c r="WIA364" s="120"/>
      <c r="WIB364" s="120"/>
      <c r="WIC364" s="120"/>
      <c r="WID364" s="120"/>
      <c r="WIE364" s="120"/>
      <c r="WIF364" s="120"/>
      <c r="WIG364" s="120"/>
      <c r="WIH364" s="120"/>
      <c r="WII364" s="120"/>
      <c r="WIJ364" s="120"/>
      <c r="WIK364" s="120"/>
      <c r="WIL364" s="120"/>
      <c r="WIM364" s="120"/>
      <c r="WIN364" s="120"/>
      <c r="WIO364" s="120"/>
      <c r="WIP364" s="120"/>
      <c r="WIQ364" s="120"/>
      <c r="WIR364" s="120"/>
      <c r="WIS364" s="120"/>
      <c r="WIT364" s="120"/>
      <c r="WIU364" s="120"/>
      <c r="WIV364" s="120"/>
      <c r="WIW364" s="120"/>
      <c r="WIX364" s="120"/>
      <c r="WIY364" s="120"/>
      <c r="WIZ364" s="120"/>
      <c r="WJA364" s="120"/>
      <c r="WJB364" s="120"/>
      <c r="WJC364" s="120"/>
      <c r="WJD364" s="120"/>
      <c r="WJE364" s="120"/>
      <c r="WJF364" s="120"/>
      <c r="WJG364" s="120"/>
      <c r="WJH364" s="120"/>
      <c r="WJI364" s="120"/>
      <c r="WJJ364" s="120"/>
      <c r="WJK364" s="120"/>
      <c r="WJL364" s="120"/>
      <c r="WJM364" s="120"/>
      <c r="WJN364" s="120"/>
      <c r="WJO364" s="120"/>
      <c r="WJP364" s="120"/>
      <c r="WJQ364" s="120"/>
      <c r="WJR364" s="120"/>
      <c r="WJS364" s="120"/>
      <c r="WJT364" s="120"/>
      <c r="WJU364" s="120"/>
      <c r="WJV364" s="120"/>
      <c r="WJW364" s="120"/>
      <c r="WJX364" s="120"/>
      <c r="WJY364" s="120"/>
      <c r="WJZ364" s="120"/>
      <c r="WKA364" s="120"/>
      <c r="WKB364" s="120"/>
      <c r="WKC364" s="120"/>
      <c r="WKD364" s="120"/>
      <c r="WKE364" s="120"/>
      <c r="WKF364" s="120"/>
      <c r="WKG364" s="120"/>
      <c r="WKH364" s="120"/>
      <c r="WKI364" s="120"/>
      <c r="WKJ364" s="120"/>
      <c r="WKK364" s="120"/>
      <c r="WKL364" s="120"/>
      <c r="WKM364" s="120"/>
      <c r="WKN364" s="120"/>
      <c r="WKO364" s="120"/>
      <c r="WKP364" s="120"/>
      <c r="WKQ364" s="120"/>
      <c r="WKR364" s="120"/>
      <c r="WKS364" s="120"/>
      <c r="WKT364" s="120"/>
      <c r="WKU364" s="120"/>
      <c r="WKV364" s="120"/>
      <c r="WKW364" s="120"/>
      <c r="WKX364" s="120"/>
      <c r="WKY364" s="120"/>
      <c r="WKZ364" s="120"/>
      <c r="WLA364" s="120"/>
      <c r="WLB364" s="120"/>
      <c r="WLC364" s="120"/>
      <c r="WLD364" s="120"/>
      <c r="WLE364" s="120"/>
      <c r="WLF364" s="120"/>
      <c r="WLG364" s="120"/>
      <c r="WLH364" s="120"/>
      <c r="WLI364" s="120"/>
      <c r="WLJ364" s="120"/>
      <c r="WLK364" s="120"/>
      <c r="WLL364" s="120"/>
      <c r="WLM364" s="120"/>
      <c r="WLN364" s="120"/>
      <c r="WLO364" s="120"/>
      <c r="WLP364" s="120"/>
      <c r="WLQ364" s="120"/>
      <c r="WLR364" s="120"/>
      <c r="WLS364" s="120"/>
      <c r="WLT364" s="120"/>
      <c r="WLU364" s="120"/>
      <c r="WLV364" s="120"/>
      <c r="WLW364" s="120"/>
      <c r="WLX364" s="120"/>
      <c r="WLY364" s="120"/>
      <c r="WLZ364" s="120"/>
      <c r="WMA364" s="120"/>
      <c r="WMB364" s="120"/>
      <c r="WMC364" s="120"/>
      <c r="WMD364" s="120"/>
      <c r="WME364" s="120"/>
      <c r="WMF364" s="120"/>
      <c r="WMG364" s="120"/>
      <c r="WMH364" s="120"/>
      <c r="WMI364" s="120"/>
      <c r="WMJ364" s="120"/>
      <c r="WMK364" s="120"/>
      <c r="WML364" s="120"/>
      <c r="WMM364" s="120"/>
      <c r="WMN364" s="120"/>
      <c r="WMO364" s="120"/>
      <c r="WMP364" s="120"/>
      <c r="WMQ364" s="120"/>
      <c r="WMR364" s="120"/>
      <c r="WMS364" s="120"/>
      <c r="WMT364" s="120"/>
      <c r="WMU364" s="120"/>
      <c r="WMV364" s="120"/>
      <c r="WMW364" s="120"/>
      <c r="WMX364" s="120"/>
      <c r="WMY364" s="120"/>
      <c r="WMZ364" s="120"/>
      <c r="WNA364" s="120"/>
      <c r="WNB364" s="120"/>
      <c r="WNC364" s="120"/>
      <c r="WND364" s="120"/>
      <c r="WNE364" s="120"/>
      <c r="WNF364" s="120"/>
      <c r="WNG364" s="120"/>
      <c r="WNH364" s="120"/>
      <c r="WNI364" s="120"/>
      <c r="WNJ364" s="120"/>
      <c r="WNK364" s="120"/>
      <c r="WNL364" s="120"/>
      <c r="WNM364" s="120"/>
      <c r="WNN364" s="120"/>
      <c r="WNO364" s="120"/>
      <c r="WNP364" s="120"/>
      <c r="WNQ364" s="120"/>
      <c r="WNR364" s="120"/>
      <c r="WNS364" s="120"/>
      <c r="WNT364" s="120"/>
      <c r="WNU364" s="120"/>
      <c r="WNV364" s="120"/>
      <c r="WNW364" s="120"/>
      <c r="WNX364" s="120"/>
      <c r="WNY364" s="120"/>
      <c r="WNZ364" s="120"/>
      <c r="WOA364" s="120"/>
      <c r="WOB364" s="120"/>
      <c r="WOC364" s="120"/>
      <c r="WOD364" s="120"/>
      <c r="WOE364" s="120"/>
      <c r="WOF364" s="120"/>
      <c r="WOG364" s="120"/>
      <c r="WOH364" s="120"/>
      <c r="WOI364" s="120"/>
      <c r="WOJ364" s="120"/>
      <c r="WOK364" s="120"/>
      <c r="WOL364" s="120"/>
      <c r="WOM364" s="120"/>
      <c r="WON364" s="120"/>
      <c r="WOO364" s="120"/>
      <c r="WOP364" s="120"/>
      <c r="WOQ364" s="120"/>
      <c r="WOR364" s="120"/>
      <c r="WOS364" s="120"/>
      <c r="WOT364" s="120"/>
      <c r="WOU364" s="120"/>
      <c r="WOV364" s="120"/>
      <c r="WOW364" s="120"/>
      <c r="WOX364" s="120"/>
      <c r="WOY364" s="120"/>
      <c r="WOZ364" s="120"/>
      <c r="WPA364" s="120"/>
      <c r="WPB364" s="120"/>
      <c r="WPC364" s="120"/>
      <c r="WPD364" s="120"/>
      <c r="WPE364" s="120"/>
      <c r="WPF364" s="120"/>
      <c r="WPG364" s="120"/>
      <c r="WPH364" s="120"/>
      <c r="WPI364" s="120"/>
      <c r="WPJ364" s="120"/>
      <c r="WPK364" s="120"/>
      <c r="WPL364" s="120"/>
      <c r="WPM364" s="120"/>
      <c r="WPN364" s="120"/>
      <c r="WPO364" s="120"/>
      <c r="WPP364" s="120"/>
      <c r="WPQ364" s="120"/>
      <c r="WPR364" s="120"/>
      <c r="WPS364" s="120"/>
      <c r="WPT364" s="120"/>
      <c r="WPU364" s="120"/>
      <c r="WPV364" s="120"/>
      <c r="WPW364" s="120"/>
      <c r="WPX364" s="120"/>
      <c r="WPY364" s="120"/>
      <c r="WPZ364" s="120"/>
      <c r="WQA364" s="120"/>
      <c r="WQB364" s="120"/>
      <c r="WQC364" s="120"/>
      <c r="WQD364" s="120"/>
      <c r="WQE364" s="120"/>
      <c r="WQF364" s="120"/>
      <c r="WQG364" s="120"/>
      <c r="WQH364" s="120"/>
      <c r="WQI364" s="120"/>
      <c r="WQJ364" s="120"/>
      <c r="WQK364" s="120"/>
      <c r="WQL364" s="120"/>
      <c r="WQM364" s="120"/>
      <c r="WQN364" s="120"/>
      <c r="WQO364" s="120"/>
      <c r="WQP364" s="120"/>
      <c r="WQQ364" s="120"/>
      <c r="WQR364" s="120"/>
      <c r="WQS364" s="120"/>
      <c r="WQT364" s="120"/>
      <c r="WQU364" s="120"/>
      <c r="WQV364" s="120"/>
      <c r="WQW364" s="120"/>
      <c r="WQX364" s="120"/>
      <c r="WQY364" s="120"/>
      <c r="WQZ364" s="120"/>
      <c r="WRA364" s="120"/>
      <c r="WRB364" s="120"/>
      <c r="WRC364" s="120"/>
      <c r="WRD364" s="120"/>
      <c r="WRE364" s="120"/>
      <c r="WRF364" s="120"/>
      <c r="WRG364" s="120"/>
      <c r="WRH364" s="120"/>
      <c r="WRI364" s="120"/>
      <c r="WRJ364" s="120"/>
      <c r="WRK364" s="120"/>
      <c r="WRL364" s="120"/>
      <c r="WRM364" s="120"/>
      <c r="WRN364" s="120"/>
      <c r="WRO364" s="120"/>
      <c r="WRP364" s="120"/>
      <c r="WRQ364" s="120"/>
      <c r="WRR364" s="120"/>
      <c r="WRS364" s="120"/>
      <c r="WRT364" s="120"/>
      <c r="WRU364" s="120"/>
      <c r="WRV364" s="120"/>
      <c r="WRW364" s="120"/>
      <c r="WRX364" s="120"/>
      <c r="WRY364" s="120"/>
      <c r="WRZ364" s="120"/>
      <c r="WSA364" s="120"/>
      <c r="WSB364" s="120"/>
      <c r="WSC364" s="120"/>
      <c r="WSD364" s="120"/>
      <c r="WSE364" s="120"/>
      <c r="WSF364" s="120"/>
      <c r="WSG364" s="120"/>
      <c r="WSH364" s="120"/>
      <c r="WSI364" s="120"/>
      <c r="WSJ364" s="120"/>
      <c r="WSK364" s="120"/>
      <c r="WSL364" s="120"/>
      <c r="WSM364" s="120"/>
      <c r="WSN364" s="120"/>
      <c r="WSO364" s="120"/>
      <c r="WSP364" s="120"/>
      <c r="WSQ364" s="120"/>
      <c r="WSR364" s="120"/>
      <c r="WSS364" s="120"/>
      <c r="WST364" s="120"/>
      <c r="WSU364" s="120"/>
      <c r="WSV364" s="120"/>
      <c r="WSW364" s="120"/>
      <c r="WSX364" s="120"/>
      <c r="WSY364" s="120"/>
      <c r="WSZ364" s="120"/>
      <c r="WTA364" s="120"/>
      <c r="WTB364" s="120"/>
      <c r="WTC364" s="120"/>
      <c r="WTD364" s="120"/>
      <c r="WTE364" s="120"/>
      <c r="WTF364" s="120"/>
      <c r="WTG364" s="120"/>
      <c r="WTH364" s="120"/>
      <c r="WTI364" s="120"/>
      <c r="WTJ364" s="120"/>
      <c r="WTK364" s="120"/>
      <c r="WTL364" s="120"/>
      <c r="WTM364" s="120"/>
      <c r="WTN364" s="120"/>
      <c r="WTO364" s="120"/>
      <c r="WTP364" s="120"/>
      <c r="WTQ364" s="120"/>
      <c r="WTR364" s="120"/>
      <c r="WTS364" s="120"/>
      <c r="WTT364" s="120"/>
      <c r="WTU364" s="120"/>
      <c r="WTV364" s="120"/>
      <c r="WTW364" s="120"/>
      <c r="WTX364" s="120"/>
      <c r="WTY364" s="120"/>
      <c r="WTZ364" s="120"/>
      <c r="WUA364" s="120"/>
      <c r="WUB364" s="120"/>
      <c r="WUC364" s="120"/>
      <c r="WUD364" s="120"/>
      <c r="WUE364" s="120"/>
      <c r="WUF364" s="120"/>
      <c r="WUG364" s="120"/>
      <c r="WUH364" s="120"/>
      <c r="WUI364" s="120"/>
      <c r="WUJ364" s="120"/>
      <c r="WUK364" s="120"/>
      <c r="WUL364" s="120"/>
      <c r="WUM364" s="120"/>
      <c r="WUN364" s="120"/>
      <c r="WUO364" s="120"/>
      <c r="WUP364" s="120"/>
      <c r="WUQ364" s="120"/>
      <c r="WUR364" s="120"/>
      <c r="WUS364" s="120"/>
      <c r="WUT364" s="120"/>
      <c r="WUU364" s="120"/>
      <c r="WUV364" s="120"/>
      <c r="WUW364" s="120"/>
      <c r="WUX364" s="120"/>
      <c r="WUY364" s="120"/>
      <c r="WUZ364" s="120"/>
      <c r="WVA364" s="120"/>
      <c r="WVB364" s="120"/>
      <c r="WVC364" s="120"/>
      <c r="WVD364" s="120"/>
      <c r="WVE364" s="120"/>
      <c r="WVF364" s="120"/>
      <c r="WVG364" s="120"/>
      <c r="WVH364" s="120"/>
      <c r="WVI364" s="120"/>
      <c r="WVJ364" s="120"/>
      <c r="WVK364" s="120"/>
      <c r="WVL364" s="120"/>
      <c r="WVM364" s="120"/>
      <c r="WVN364" s="120"/>
      <c r="WVO364" s="120"/>
      <c r="WVP364" s="120"/>
      <c r="WVQ364" s="120"/>
      <c r="WVR364" s="120"/>
      <c r="WVS364" s="120"/>
      <c r="WVT364" s="120"/>
      <c r="WVU364" s="120"/>
      <c r="WVV364" s="120"/>
      <c r="WVW364" s="120"/>
      <c r="WVX364" s="120"/>
      <c r="WVY364" s="120"/>
      <c r="WVZ364" s="120"/>
      <c r="WWA364" s="120"/>
      <c r="WWB364" s="120"/>
      <c r="WWC364" s="120"/>
      <c r="WWD364" s="120"/>
      <c r="WWE364" s="120"/>
      <c r="WWF364" s="120"/>
      <c r="WWG364" s="120"/>
      <c r="WWH364" s="120"/>
      <c r="WWI364" s="120"/>
      <c r="WWJ364" s="120"/>
      <c r="WWK364" s="120"/>
      <c r="WWL364" s="120"/>
      <c r="WWM364" s="120"/>
      <c r="WWN364" s="120"/>
      <c r="WWO364" s="120"/>
      <c r="WWP364" s="120"/>
      <c r="WWQ364" s="120"/>
      <c r="WWR364" s="120"/>
      <c r="WWS364" s="120"/>
      <c r="WWT364" s="120"/>
      <c r="WWU364" s="120"/>
      <c r="WWV364" s="120"/>
      <c r="WWW364" s="120"/>
      <c r="WWX364" s="120"/>
      <c r="WWY364" s="120"/>
      <c r="WWZ364" s="120"/>
      <c r="WXA364" s="120"/>
      <c r="WXB364" s="120"/>
      <c r="WXC364" s="120"/>
      <c r="WXD364" s="120"/>
      <c r="WXE364" s="120"/>
      <c r="WXF364" s="120"/>
      <c r="WXG364" s="120"/>
      <c r="WXH364" s="120"/>
      <c r="WXI364" s="120"/>
      <c r="WXJ364" s="120"/>
      <c r="WXK364" s="120"/>
      <c r="WXL364" s="120"/>
      <c r="WXM364" s="120"/>
      <c r="WXN364" s="120"/>
      <c r="WXO364" s="120"/>
      <c r="WXP364" s="120"/>
      <c r="WXQ364" s="120"/>
      <c r="WXR364" s="120"/>
      <c r="WXS364" s="120"/>
      <c r="WXT364" s="120"/>
      <c r="WXU364" s="120"/>
      <c r="WXV364" s="120"/>
      <c r="WXW364" s="120"/>
      <c r="WXX364" s="120"/>
      <c r="WXY364" s="120"/>
      <c r="WXZ364" s="120"/>
      <c r="WYA364" s="120"/>
      <c r="WYB364" s="120"/>
      <c r="WYC364" s="120"/>
      <c r="WYD364" s="120"/>
      <c r="WYE364" s="120"/>
      <c r="WYF364" s="120"/>
      <c r="WYG364" s="120"/>
      <c r="WYH364" s="120"/>
      <c r="WYI364" s="120"/>
      <c r="WYJ364" s="120"/>
      <c r="WYK364" s="120"/>
      <c r="WYL364" s="120"/>
      <c r="WYM364" s="120"/>
      <c r="WYN364" s="120"/>
      <c r="WYO364" s="120"/>
      <c r="WYP364" s="120"/>
      <c r="WYQ364" s="120"/>
      <c r="WYR364" s="120"/>
      <c r="WYS364" s="120"/>
      <c r="WYT364" s="120"/>
      <c r="WYU364" s="120"/>
      <c r="WYV364" s="120"/>
      <c r="WYW364" s="120"/>
      <c r="WYX364" s="120"/>
      <c r="WYY364" s="120"/>
      <c r="WYZ364" s="120"/>
      <c r="WZA364" s="120"/>
      <c r="WZB364" s="120"/>
      <c r="WZC364" s="120"/>
      <c r="WZD364" s="120"/>
      <c r="WZE364" s="120"/>
      <c r="WZF364" s="120"/>
      <c r="WZG364" s="120"/>
      <c r="WZH364" s="120"/>
      <c r="WZI364" s="120"/>
      <c r="WZJ364" s="120"/>
      <c r="WZK364" s="120"/>
      <c r="WZL364" s="120"/>
      <c r="WZM364" s="120"/>
      <c r="WZN364" s="120"/>
      <c r="WZO364" s="120"/>
      <c r="WZP364" s="120"/>
      <c r="WZQ364" s="120"/>
      <c r="WZR364" s="120"/>
      <c r="WZS364" s="120"/>
      <c r="WZT364" s="120"/>
      <c r="WZU364" s="120"/>
      <c r="WZV364" s="120"/>
      <c r="WZW364" s="120"/>
      <c r="WZX364" s="120"/>
      <c r="WZY364" s="120"/>
      <c r="WZZ364" s="120"/>
      <c r="XAA364" s="120"/>
      <c r="XAB364" s="120"/>
      <c r="XAC364" s="120"/>
      <c r="XAD364" s="120"/>
      <c r="XAE364" s="120"/>
      <c r="XAF364" s="120"/>
      <c r="XAG364" s="120"/>
      <c r="XAH364" s="120"/>
      <c r="XAI364" s="120"/>
      <c r="XAJ364" s="120"/>
      <c r="XAK364" s="120"/>
      <c r="XAL364" s="120"/>
      <c r="XAM364" s="120"/>
      <c r="XAN364" s="120"/>
      <c r="XAO364" s="120"/>
      <c r="XAP364" s="120"/>
      <c r="XAQ364" s="120"/>
      <c r="XAR364" s="120"/>
      <c r="XAS364" s="120"/>
      <c r="XAT364" s="120"/>
      <c r="XAU364" s="120"/>
      <c r="XAV364" s="120"/>
      <c r="XAW364" s="120"/>
      <c r="XAX364" s="120"/>
      <c r="XAY364" s="120"/>
      <c r="XAZ364" s="120"/>
      <c r="XBA364" s="120"/>
      <c r="XBB364" s="120"/>
      <c r="XBC364" s="120"/>
      <c r="XBD364" s="120"/>
      <c r="XBE364" s="120"/>
      <c r="XBF364" s="120"/>
      <c r="XBG364" s="120"/>
      <c r="XBH364" s="120"/>
      <c r="XBI364" s="120"/>
      <c r="XBJ364" s="120"/>
      <c r="XBK364" s="120"/>
      <c r="XBL364" s="120"/>
      <c r="XBM364" s="120"/>
      <c r="XBN364" s="120"/>
      <c r="XBO364" s="120"/>
      <c r="XBP364" s="120"/>
      <c r="XBQ364" s="120"/>
      <c r="XBR364" s="120"/>
      <c r="XBS364" s="120"/>
      <c r="XBT364" s="120"/>
      <c r="XBU364" s="120"/>
      <c r="XBV364" s="120"/>
      <c r="XBW364" s="120"/>
      <c r="XBX364" s="120"/>
      <c r="XBY364" s="120"/>
      <c r="XBZ364" s="120"/>
      <c r="XCA364" s="120"/>
      <c r="XCB364" s="120"/>
      <c r="XCC364" s="120"/>
      <c r="XCD364" s="120"/>
      <c r="XCE364" s="120"/>
      <c r="XCF364" s="120"/>
      <c r="XCG364" s="120"/>
      <c r="XCH364" s="120"/>
      <c r="XCI364" s="120"/>
      <c r="XCJ364" s="120"/>
      <c r="XCK364" s="120"/>
      <c r="XCL364" s="120"/>
      <c r="XCM364" s="120"/>
      <c r="XCN364" s="120"/>
      <c r="XCO364" s="120"/>
      <c r="XCP364" s="120"/>
      <c r="XCQ364" s="120"/>
      <c r="XCR364" s="120"/>
      <c r="XCS364" s="120"/>
      <c r="XCT364" s="120"/>
      <c r="XCU364" s="120"/>
      <c r="XCV364" s="120"/>
      <c r="XCW364" s="120"/>
      <c r="XCX364" s="120"/>
      <c r="XCY364" s="120"/>
      <c r="XCZ364" s="120"/>
      <c r="XDA364" s="120"/>
      <c r="XDB364" s="120"/>
      <c r="XDC364" s="120"/>
      <c r="XDD364" s="120"/>
      <c r="XDE364" s="120"/>
      <c r="XDF364" s="120"/>
      <c r="XDG364" s="120"/>
      <c r="XDH364" s="120"/>
      <c r="XDI364" s="120"/>
      <c r="XDJ364" s="120"/>
      <c r="XDK364" s="120"/>
      <c r="XDL364" s="120"/>
      <c r="XDM364" s="120"/>
      <c r="XDN364" s="120"/>
      <c r="XDO364" s="120"/>
      <c r="XDP364" s="120"/>
      <c r="XDQ364" s="120"/>
      <c r="XDR364" s="120"/>
      <c r="XDS364" s="120"/>
      <c r="XDT364" s="120"/>
      <c r="XDU364" s="120"/>
      <c r="XDV364" s="120"/>
      <c r="XDW364" s="120"/>
      <c r="XDX364" s="120"/>
      <c r="XDY364" s="120"/>
      <c r="XDZ364" s="120"/>
      <c r="XEA364" s="120"/>
      <c r="XEB364" s="120"/>
      <c r="XEC364" s="120"/>
      <c r="XED364" s="120"/>
      <c r="XEE364" s="120"/>
      <c r="XEF364" s="120"/>
      <c r="XEG364" s="120"/>
      <c r="XEH364" s="120"/>
      <c r="XEI364" s="120"/>
      <c r="XEJ364" s="120"/>
      <c r="XEK364" s="120"/>
      <c r="XEL364" s="120"/>
      <c r="XEM364" s="120"/>
      <c r="XEN364" s="120"/>
      <c r="XEO364" s="120"/>
      <c r="XEP364" s="120"/>
      <c r="XEQ364" s="120"/>
      <c r="XER364" s="120"/>
      <c r="XES364" s="120"/>
      <c r="XET364" s="120"/>
      <c r="XEU364" s="120"/>
      <c r="XEV364" s="120"/>
      <c r="XEW364" s="120"/>
      <c r="XEX364" s="120"/>
      <c r="XEY364" s="120"/>
      <c r="XEZ364" s="120"/>
      <c r="XFA364" s="120"/>
      <c r="XFB364" s="120"/>
      <c r="XFC364" s="120"/>
      <c r="XFD364" s="120"/>
    </row>
    <row r="365" spans="1:16384" customFormat="1">
      <c r="A365" s="144">
        <v>8</v>
      </c>
      <c r="B365" s="114" t="s">
        <v>183</v>
      </c>
      <c r="C365" s="123">
        <v>176</v>
      </c>
      <c r="D365" s="113" t="s">
        <v>62</v>
      </c>
      <c r="E365" s="123" t="s">
        <v>321</v>
      </c>
      <c r="F365" s="123" t="s">
        <v>319</v>
      </c>
      <c r="G365" s="123">
        <v>1262566</v>
      </c>
      <c r="H365" s="113" t="s">
        <v>320</v>
      </c>
      <c r="I365" s="123"/>
      <c r="J365" s="123"/>
      <c r="K365" s="126">
        <v>43768</v>
      </c>
      <c r="L365" s="127">
        <v>42613</v>
      </c>
      <c r="M365" s="127">
        <v>45535</v>
      </c>
      <c r="N365" s="127">
        <v>42614</v>
      </c>
      <c r="O365" s="158" t="str">
        <f t="shared" si="195"/>
        <v>1</v>
      </c>
      <c r="P365" s="128">
        <v>58</v>
      </c>
      <c r="Q365" s="162" t="str">
        <f>IF(R365=P365,"C",IF(P365+24=R365,"C24","T"))</f>
        <v>T</v>
      </c>
      <c r="R365" s="128"/>
      <c r="S365" s="129">
        <v>36</v>
      </c>
      <c r="T365" s="118">
        <v>69382</v>
      </c>
      <c r="U365" s="69">
        <f t="shared" si="220"/>
        <v>10</v>
      </c>
      <c r="V365" s="69">
        <f t="shared" si="221"/>
        <v>2019</v>
      </c>
      <c r="W365" s="70"/>
      <c r="X365" s="82"/>
      <c r="Y365" s="82"/>
      <c r="Z365" s="70">
        <v>2</v>
      </c>
      <c r="AA365" s="70">
        <f t="shared" si="214"/>
        <v>14</v>
      </c>
      <c r="AB365" s="70">
        <f t="shared" si="196"/>
        <v>19</v>
      </c>
      <c r="AC365" s="82">
        <f t="shared" si="192"/>
        <v>17</v>
      </c>
      <c r="AD365" s="71">
        <f t="shared" si="200"/>
        <v>1927.2777777777778</v>
      </c>
      <c r="AE365" s="70"/>
      <c r="AF365" s="72"/>
      <c r="AG365" s="70"/>
      <c r="AH365" s="70"/>
      <c r="AI365" s="70"/>
      <c r="AJ365" s="70">
        <f t="shared" si="205"/>
        <v>69382</v>
      </c>
      <c r="AK365" s="70">
        <f t="shared" si="206"/>
        <v>3854.5555555555557</v>
      </c>
      <c r="AL365" s="72">
        <f t="shared" si="207"/>
        <v>3854.5555555555557</v>
      </c>
      <c r="AM365" s="74">
        <f t="shared" si="208"/>
        <v>65527.444444444445</v>
      </c>
      <c r="AO365" s="119">
        <f t="shared" si="222"/>
        <v>1927.2777777777778</v>
      </c>
      <c r="AP365" s="119"/>
      <c r="AQ365" s="123"/>
      <c r="AR365" s="123"/>
      <c r="AS365" s="123"/>
      <c r="AT365" s="123"/>
      <c r="AU365" s="123"/>
      <c r="AV365" s="123"/>
      <c r="AW365" s="75">
        <f t="shared" si="219"/>
        <v>23127.333333333336</v>
      </c>
      <c r="AX365" s="76">
        <f t="shared" si="215"/>
        <v>26981.888888888891</v>
      </c>
      <c r="AY365" s="77">
        <f t="shared" si="213"/>
        <v>42400.111111111109</v>
      </c>
      <c r="AZ365" s="75">
        <f t="shared" si="193"/>
        <v>9636.3888888888887</v>
      </c>
      <c r="BA365" s="76">
        <f t="shared" si="216"/>
        <v>36618.277777777781</v>
      </c>
      <c r="BB365" s="77">
        <f t="shared" si="194"/>
        <v>32763.722222222219</v>
      </c>
      <c r="BC365" s="120"/>
      <c r="BD365" s="120"/>
      <c r="BE365" s="120"/>
      <c r="BF365" s="120"/>
      <c r="BG365" s="120"/>
      <c r="BH365" s="120"/>
      <c r="BI365" s="120"/>
      <c r="BJ365" s="120"/>
      <c r="BK365" s="120"/>
      <c r="BL365" s="120"/>
      <c r="BM365" s="120"/>
      <c r="BN365" s="120"/>
      <c r="BO365" s="120"/>
      <c r="BP365" s="120"/>
      <c r="BQ365" s="120"/>
      <c r="BR365" s="120"/>
      <c r="BS365" s="120"/>
      <c r="BT365" s="120"/>
      <c r="BU365" s="120"/>
      <c r="BV365" s="120"/>
      <c r="BW365" s="120"/>
      <c r="BX365" s="120"/>
      <c r="BY365" s="120"/>
      <c r="BZ365" s="120"/>
      <c r="CA365" s="120"/>
      <c r="CB365" s="120"/>
      <c r="CC365" s="120"/>
      <c r="CD365" s="120"/>
      <c r="CE365" s="120"/>
      <c r="CF365" s="120"/>
      <c r="CG365" s="120"/>
      <c r="CH365" s="120"/>
      <c r="CI365" s="120"/>
      <c r="CJ365" s="120"/>
      <c r="CK365" s="120"/>
      <c r="CL365" s="120"/>
      <c r="CM365" s="120"/>
      <c r="CN365" s="120"/>
      <c r="CO365" s="120"/>
      <c r="CP365" s="120"/>
      <c r="CQ365" s="120"/>
      <c r="CR365" s="120"/>
      <c r="CS365" s="120"/>
      <c r="CT365" s="120"/>
      <c r="CU365" s="120"/>
      <c r="CV365" s="120"/>
      <c r="CW365" s="120"/>
      <c r="CX365" s="120"/>
      <c r="CY365" s="120"/>
      <c r="CZ365" s="120"/>
      <c r="DA365" s="120"/>
      <c r="DB365" s="120"/>
      <c r="DC365" s="120"/>
      <c r="DD365" s="120"/>
      <c r="DE365" s="120"/>
      <c r="DF365" s="120"/>
      <c r="DG365" s="120"/>
      <c r="DH365" s="120"/>
      <c r="DI365" s="120"/>
      <c r="DJ365" s="120"/>
      <c r="DK365" s="120"/>
      <c r="DL365" s="120"/>
      <c r="DM365" s="120"/>
      <c r="DN365" s="120"/>
      <c r="DO365" s="120"/>
      <c r="DP365" s="120"/>
      <c r="DQ365" s="120"/>
      <c r="DR365" s="120"/>
      <c r="DS365" s="120"/>
      <c r="DT365" s="120"/>
      <c r="DU365" s="120"/>
      <c r="DV365" s="120"/>
      <c r="DW365" s="120"/>
      <c r="DX365" s="120"/>
      <c r="DY365" s="120"/>
      <c r="DZ365" s="120"/>
      <c r="EA365" s="120"/>
      <c r="EB365" s="120"/>
      <c r="EC365" s="120"/>
      <c r="ED365" s="120"/>
      <c r="EE365" s="120"/>
      <c r="EF365" s="120"/>
      <c r="EG365" s="120"/>
      <c r="EH365" s="120"/>
      <c r="EI365" s="120"/>
      <c r="EJ365" s="120"/>
      <c r="EK365" s="120"/>
      <c r="EL365" s="120"/>
      <c r="EM365" s="120"/>
      <c r="EN365" s="120"/>
      <c r="EO365" s="120"/>
      <c r="EP365" s="120"/>
      <c r="EQ365" s="120"/>
      <c r="ER365" s="120"/>
      <c r="ES365" s="120"/>
      <c r="ET365" s="120"/>
      <c r="EU365" s="120"/>
      <c r="EV365" s="120"/>
      <c r="EW365" s="120"/>
      <c r="EX365" s="120"/>
      <c r="EY365" s="120"/>
      <c r="EZ365" s="120"/>
      <c r="FA365" s="120"/>
      <c r="FB365" s="120"/>
      <c r="FC365" s="120"/>
      <c r="FD365" s="120"/>
      <c r="FE365" s="120"/>
      <c r="FF365" s="120"/>
      <c r="FG365" s="120"/>
      <c r="FH365" s="120"/>
      <c r="FI365" s="120"/>
      <c r="FJ365" s="120"/>
      <c r="FK365" s="120"/>
      <c r="FL365" s="120"/>
      <c r="FM365" s="120"/>
      <c r="FN365" s="120"/>
      <c r="FO365" s="120"/>
      <c r="FP365" s="120"/>
      <c r="FQ365" s="120"/>
      <c r="FR365" s="120"/>
      <c r="FS365" s="120"/>
      <c r="FT365" s="120"/>
      <c r="FU365" s="120"/>
      <c r="FV365" s="120"/>
      <c r="FW365" s="120"/>
      <c r="FX365" s="120"/>
      <c r="FY365" s="120"/>
      <c r="FZ365" s="120"/>
      <c r="GA365" s="120"/>
      <c r="GB365" s="120"/>
      <c r="GC365" s="120"/>
      <c r="GD365" s="120"/>
      <c r="GE365" s="120"/>
      <c r="GF365" s="120"/>
      <c r="GG365" s="120"/>
      <c r="GH365" s="120"/>
      <c r="GI365" s="120"/>
      <c r="GJ365" s="120"/>
      <c r="GK365" s="120"/>
      <c r="GL365" s="120"/>
      <c r="GM365" s="120"/>
      <c r="GN365" s="120"/>
      <c r="GO365" s="120"/>
      <c r="GP365" s="120"/>
      <c r="GQ365" s="120"/>
      <c r="GR365" s="120"/>
      <c r="GS365" s="120"/>
      <c r="GT365" s="120"/>
      <c r="GU365" s="120"/>
      <c r="GV365" s="120"/>
      <c r="GW365" s="120"/>
      <c r="GX365" s="120"/>
      <c r="GY365" s="120"/>
      <c r="GZ365" s="120"/>
      <c r="HA365" s="120"/>
      <c r="HB365" s="120"/>
      <c r="HC365" s="120"/>
      <c r="HD365" s="120"/>
      <c r="HE365" s="120"/>
      <c r="HF365" s="120"/>
      <c r="HG365" s="120"/>
      <c r="HH365" s="120"/>
      <c r="HI365" s="120"/>
      <c r="HJ365" s="120"/>
      <c r="HK365" s="120"/>
      <c r="HL365" s="120"/>
      <c r="HM365" s="120"/>
      <c r="HN365" s="120"/>
      <c r="HO365" s="120"/>
      <c r="HP365" s="120"/>
      <c r="HQ365" s="120"/>
      <c r="HR365" s="120"/>
      <c r="HS365" s="120"/>
      <c r="HT365" s="120"/>
      <c r="HU365" s="120"/>
      <c r="HV365" s="120"/>
      <c r="HW365" s="120"/>
      <c r="HX365" s="120"/>
      <c r="HY365" s="120"/>
      <c r="HZ365" s="120"/>
      <c r="IA365" s="120"/>
      <c r="IB365" s="120"/>
      <c r="IC365" s="120"/>
      <c r="ID365" s="120"/>
      <c r="IE365" s="120"/>
      <c r="IF365" s="120"/>
      <c r="IG365" s="120"/>
      <c r="IH365" s="120"/>
      <c r="II365" s="120"/>
      <c r="IJ365" s="120"/>
      <c r="IK365" s="120"/>
      <c r="IL365" s="120"/>
      <c r="IM365" s="120"/>
      <c r="IN365" s="120"/>
      <c r="IO365" s="120"/>
      <c r="IP365" s="120"/>
      <c r="IQ365" s="120"/>
      <c r="IR365" s="120"/>
      <c r="IS365" s="120"/>
      <c r="IT365" s="120"/>
      <c r="IU365" s="120"/>
      <c r="IV365" s="120"/>
      <c r="IW365" s="120"/>
      <c r="IX365" s="120"/>
      <c r="IY365" s="120"/>
      <c r="IZ365" s="120"/>
      <c r="JA365" s="120"/>
      <c r="JB365" s="120"/>
      <c r="JC365" s="120"/>
      <c r="JD365" s="120"/>
      <c r="JE365" s="120"/>
      <c r="JF365" s="120"/>
      <c r="JG365" s="120"/>
      <c r="JH365" s="120"/>
      <c r="JI365" s="120"/>
      <c r="JJ365" s="120"/>
      <c r="JK365" s="120"/>
      <c r="JL365" s="120"/>
      <c r="JM365" s="120"/>
      <c r="JN365" s="120"/>
      <c r="JO365" s="120"/>
      <c r="JP365" s="120"/>
      <c r="JQ365" s="120"/>
      <c r="JR365" s="120"/>
      <c r="JS365" s="120"/>
      <c r="JT365" s="120"/>
      <c r="JU365" s="120"/>
      <c r="JV365" s="120"/>
      <c r="JW365" s="120"/>
      <c r="JX365" s="120"/>
      <c r="JY365" s="120"/>
      <c r="JZ365" s="120"/>
      <c r="KA365" s="120"/>
      <c r="KB365" s="120"/>
      <c r="KC365" s="120"/>
      <c r="KD365" s="120"/>
      <c r="KE365" s="120"/>
      <c r="KF365" s="120"/>
      <c r="KG365" s="120"/>
      <c r="KH365" s="120"/>
      <c r="KI365" s="120"/>
      <c r="KJ365" s="120"/>
      <c r="KK365" s="120"/>
      <c r="KL365" s="120"/>
      <c r="KM365" s="120"/>
      <c r="KN365" s="120"/>
      <c r="KO365" s="120"/>
      <c r="KP365" s="120"/>
      <c r="KQ365" s="120"/>
      <c r="KR365" s="120"/>
      <c r="KS365" s="120"/>
      <c r="KT365" s="120"/>
      <c r="KU365" s="120"/>
      <c r="KV365" s="120"/>
      <c r="KW365" s="120"/>
      <c r="KX365" s="120"/>
      <c r="KY365" s="120"/>
      <c r="KZ365" s="120"/>
      <c r="LA365" s="120"/>
      <c r="LB365" s="120"/>
      <c r="LC365" s="120"/>
      <c r="LD365" s="120"/>
      <c r="LE365" s="120"/>
      <c r="LF365" s="120"/>
      <c r="LG365" s="120"/>
      <c r="LH365" s="120"/>
      <c r="LI365" s="120"/>
      <c r="LJ365" s="120"/>
      <c r="LK365" s="120"/>
      <c r="LL365" s="120"/>
      <c r="LM365" s="120"/>
      <c r="LN365" s="120"/>
      <c r="LO365" s="120"/>
      <c r="LP365" s="120"/>
      <c r="LQ365" s="120"/>
      <c r="LR365" s="120"/>
      <c r="LS365" s="120"/>
      <c r="LT365" s="120"/>
      <c r="LU365" s="120"/>
      <c r="LV365" s="120"/>
      <c r="LW365" s="120"/>
      <c r="LX365" s="120"/>
      <c r="LY365" s="120"/>
      <c r="LZ365" s="120"/>
      <c r="MA365" s="120"/>
      <c r="MB365" s="120"/>
      <c r="MC365" s="120"/>
      <c r="MD365" s="120"/>
      <c r="ME365" s="120"/>
      <c r="MF365" s="120"/>
      <c r="MG365" s="120"/>
      <c r="MH365" s="120"/>
      <c r="MI365" s="120"/>
      <c r="MJ365" s="120"/>
      <c r="MK365" s="120"/>
      <c r="ML365" s="120"/>
      <c r="MM365" s="120"/>
      <c r="MN365" s="120"/>
      <c r="MO365" s="120"/>
      <c r="MP365" s="120"/>
      <c r="MQ365" s="120"/>
      <c r="MR365" s="120"/>
      <c r="MS365" s="120"/>
      <c r="MT365" s="120"/>
      <c r="MU365" s="120"/>
      <c r="MV365" s="120"/>
      <c r="MW365" s="120"/>
      <c r="MX365" s="120"/>
      <c r="MY365" s="120"/>
      <c r="MZ365" s="120"/>
      <c r="NA365" s="120"/>
      <c r="NB365" s="120"/>
      <c r="NC365" s="120"/>
      <c r="ND365" s="120"/>
      <c r="NE365" s="120"/>
      <c r="NF365" s="120"/>
      <c r="NG365" s="120"/>
      <c r="NH365" s="120"/>
      <c r="NI365" s="120"/>
      <c r="NJ365" s="120"/>
      <c r="NK365" s="120"/>
      <c r="NL365" s="120"/>
      <c r="NM365" s="120"/>
      <c r="NN365" s="120"/>
      <c r="NO365" s="120"/>
      <c r="NP365" s="120"/>
      <c r="NQ365" s="120"/>
      <c r="NR365" s="120"/>
      <c r="NS365" s="120"/>
      <c r="NT365" s="120"/>
      <c r="NU365" s="120"/>
      <c r="NV365" s="120"/>
      <c r="NW365" s="120"/>
      <c r="NX365" s="120"/>
      <c r="NY365" s="120"/>
      <c r="NZ365" s="120"/>
      <c r="OA365" s="120"/>
      <c r="OB365" s="120"/>
      <c r="OC365" s="120"/>
      <c r="OD365" s="120"/>
      <c r="OE365" s="120"/>
      <c r="OF365" s="120"/>
      <c r="OG365" s="120"/>
      <c r="OH365" s="120"/>
      <c r="OI365" s="120"/>
      <c r="OJ365" s="120"/>
      <c r="OK365" s="120"/>
      <c r="OL365" s="120"/>
      <c r="OM365" s="120"/>
      <c r="ON365" s="120"/>
      <c r="OO365" s="120"/>
      <c r="OP365" s="120"/>
      <c r="OQ365" s="120"/>
      <c r="OR365" s="120"/>
      <c r="OS365" s="120"/>
      <c r="OT365" s="120"/>
      <c r="OU365" s="120"/>
      <c r="OV365" s="120"/>
      <c r="OW365" s="120"/>
      <c r="OX365" s="120"/>
      <c r="OY365" s="120"/>
      <c r="OZ365" s="120"/>
      <c r="PA365" s="120"/>
      <c r="PB365" s="120"/>
      <c r="PC365" s="120"/>
      <c r="PD365" s="120"/>
      <c r="PE365" s="120"/>
      <c r="PF365" s="120"/>
      <c r="PG365" s="120"/>
      <c r="PH365" s="120"/>
      <c r="PI365" s="120"/>
      <c r="PJ365" s="120"/>
      <c r="PK365" s="120"/>
      <c r="PL365" s="120"/>
      <c r="PM365" s="120"/>
      <c r="PN365" s="120"/>
      <c r="PO365" s="120"/>
      <c r="PP365" s="120"/>
      <c r="PQ365" s="120"/>
      <c r="PR365" s="120"/>
      <c r="PS365" s="120"/>
      <c r="PT365" s="120"/>
      <c r="PU365" s="120"/>
      <c r="PV365" s="120"/>
      <c r="PW365" s="120"/>
      <c r="PX365" s="120"/>
      <c r="PY365" s="120"/>
      <c r="PZ365" s="120"/>
      <c r="QA365" s="120"/>
      <c r="QB365" s="120"/>
      <c r="QC365" s="120"/>
      <c r="QD365" s="120"/>
      <c r="QE365" s="120"/>
      <c r="QF365" s="120"/>
      <c r="QG365" s="120"/>
      <c r="QH365" s="120"/>
      <c r="QI365" s="120"/>
      <c r="QJ365" s="120"/>
      <c r="QK365" s="120"/>
      <c r="QL365" s="120"/>
      <c r="QM365" s="120"/>
      <c r="QN365" s="120"/>
      <c r="QO365" s="120"/>
      <c r="QP365" s="120"/>
      <c r="QQ365" s="120"/>
      <c r="QR365" s="120"/>
      <c r="QS365" s="120"/>
      <c r="QT365" s="120"/>
      <c r="QU365" s="120"/>
      <c r="QV365" s="120"/>
      <c r="QW365" s="120"/>
      <c r="QX365" s="120"/>
      <c r="QY365" s="120"/>
      <c r="QZ365" s="120"/>
      <c r="RA365" s="120"/>
      <c r="RB365" s="120"/>
      <c r="RC365" s="120"/>
      <c r="RD365" s="120"/>
      <c r="RE365" s="120"/>
      <c r="RF365" s="120"/>
      <c r="RG365" s="120"/>
      <c r="RH365" s="120"/>
      <c r="RI365" s="120"/>
      <c r="RJ365" s="120"/>
      <c r="RK365" s="120"/>
      <c r="RL365" s="120"/>
      <c r="RM365" s="120"/>
      <c r="RN365" s="120"/>
      <c r="RO365" s="120"/>
      <c r="RP365" s="120"/>
      <c r="RQ365" s="120"/>
      <c r="RR365" s="120"/>
      <c r="RS365" s="120"/>
      <c r="RT365" s="120"/>
      <c r="RU365" s="120"/>
      <c r="RV365" s="120"/>
      <c r="RW365" s="120"/>
      <c r="RX365" s="120"/>
      <c r="RY365" s="120"/>
      <c r="RZ365" s="120"/>
      <c r="SA365" s="120"/>
      <c r="SB365" s="120"/>
      <c r="SC365" s="120"/>
      <c r="SD365" s="120"/>
      <c r="SE365" s="120"/>
      <c r="SF365" s="120"/>
      <c r="SG365" s="120"/>
      <c r="SH365" s="120"/>
      <c r="SI365" s="120"/>
      <c r="SJ365" s="120"/>
      <c r="SK365" s="120"/>
      <c r="SL365" s="120"/>
      <c r="SM365" s="120"/>
      <c r="SN365" s="120"/>
      <c r="SO365" s="120"/>
      <c r="SP365" s="120"/>
      <c r="SQ365" s="120"/>
      <c r="SR365" s="120"/>
      <c r="SS365" s="120"/>
      <c r="ST365" s="120"/>
      <c r="SU365" s="120"/>
      <c r="SV365" s="120"/>
      <c r="SW365" s="120"/>
      <c r="SX365" s="120"/>
      <c r="SY365" s="120"/>
      <c r="SZ365" s="120"/>
      <c r="TA365" s="120"/>
      <c r="TB365" s="120"/>
      <c r="TC365" s="120"/>
      <c r="TD365" s="120"/>
      <c r="TE365" s="120"/>
      <c r="TF365" s="120"/>
      <c r="TG365" s="120"/>
      <c r="TH365" s="120"/>
      <c r="TI365" s="120"/>
      <c r="TJ365" s="120"/>
      <c r="TK365" s="120"/>
      <c r="TL365" s="120"/>
      <c r="TM365" s="120"/>
      <c r="TN365" s="120"/>
      <c r="TO365" s="120"/>
      <c r="TP365" s="120"/>
      <c r="TQ365" s="120"/>
      <c r="TR365" s="120"/>
      <c r="TS365" s="120"/>
      <c r="TT365" s="120"/>
      <c r="TU365" s="120"/>
      <c r="TV365" s="120"/>
      <c r="TW365" s="120"/>
      <c r="TX365" s="120"/>
      <c r="TY365" s="120"/>
      <c r="TZ365" s="120"/>
      <c r="UA365" s="120"/>
      <c r="UB365" s="120"/>
      <c r="UC365" s="120"/>
      <c r="UD365" s="120"/>
      <c r="UE365" s="120"/>
      <c r="UF365" s="120"/>
      <c r="UG365" s="120"/>
      <c r="UH365" s="120"/>
      <c r="UI365" s="120"/>
      <c r="UJ365" s="120"/>
      <c r="UK365" s="120"/>
      <c r="UL365" s="120"/>
      <c r="UM365" s="120"/>
      <c r="UN365" s="120"/>
      <c r="UO365" s="120"/>
      <c r="UP365" s="120"/>
      <c r="UQ365" s="120"/>
      <c r="UR365" s="120"/>
      <c r="US365" s="120"/>
      <c r="UT365" s="120"/>
      <c r="UU365" s="120"/>
      <c r="UV365" s="120"/>
      <c r="UW365" s="120"/>
      <c r="UX365" s="120"/>
      <c r="UY365" s="120"/>
      <c r="UZ365" s="120"/>
      <c r="VA365" s="120"/>
      <c r="VB365" s="120"/>
      <c r="VC365" s="120"/>
      <c r="VD365" s="120"/>
      <c r="VE365" s="120"/>
      <c r="VF365" s="120"/>
      <c r="VG365" s="120"/>
      <c r="VH365" s="120"/>
      <c r="VI365" s="120"/>
      <c r="VJ365" s="120"/>
      <c r="VK365" s="120"/>
      <c r="VL365" s="120"/>
      <c r="VM365" s="120"/>
      <c r="VN365" s="120"/>
      <c r="VO365" s="120"/>
      <c r="VP365" s="120"/>
      <c r="VQ365" s="120"/>
      <c r="VR365" s="120"/>
      <c r="VS365" s="120"/>
      <c r="VT365" s="120"/>
      <c r="VU365" s="120"/>
      <c r="VV365" s="120"/>
      <c r="VW365" s="120"/>
      <c r="VX365" s="120"/>
      <c r="VY365" s="120"/>
      <c r="VZ365" s="120"/>
      <c r="WA365" s="120"/>
      <c r="WB365" s="120"/>
      <c r="WC365" s="120"/>
      <c r="WD365" s="120"/>
      <c r="WE365" s="120"/>
      <c r="WF365" s="120"/>
      <c r="WG365" s="120"/>
      <c r="WH365" s="120"/>
      <c r="WI365" s="120"/>
      <c r="WJ365" s="120"/>
      <c r="WK365" s="120"/>
      <c r="WL365" s="120"/>
      <c r="WM365" s="120"/>
      <c r="WN365" s="120"/>
      <c r="WO365" s="120"/>
      <c r="WP365" s="120"/>
      <c r="WQ365" s="120"/>
      <c r="WR365" s="120"/>
      <c r="WS365" s="120"/>
      <c r="WT365" s="120"/>
      <c r="WU365" s="120"/>
      <c r="WV365" s="120"/>
      <c r="WW365" s="120"/>
      <c r="WX365" s="120"/>
      <c r="WY365" s="120"/>
      <c r="WZ365" s="120"/>
      <c r="XA365" s="120"/>
      <c r="XB365" s="120"/>
      <c r="XC365" s="120"/>
      <c r="XD365" s="120"/>
      <c r="XE365" s="120"/>
      <c r="XF365" s="120"/>
      <c r="XG365" s="120"/>
      <c r="XH365" s="120"/>
      <c r="XI365" s="120"/>
      <c r="XJ365" s="120"/>
      <c r="XK365" s="120"/>
      <c r="XL365" s="120"/>
      <c r="XM365" s="120"/>
      <c r="XN365" s="120"/>
      <c r="XO365" s="120"/>
      <c r="XP365" s="120"/>
      <c r="XQ365" s="120"/>
      <c r="XR365" s="120"/>
      <c r="XS365" s="120"/>
      <c r="XT365" s="120"/>
      <c r="XU365" s="120"/>
      <c r="XV365" s="120"/>
      <c r="XW365" s="120"/>
      <c r="XX365" s="120"/>
      <c r="XY365" s="120"/>
      <c r="XZ365" s="120"/>
      <c r="YA365" s="120"/>
      <c r="YB365" s="120"/>
      <c r="YC365" s="120"/>
      <c r="YD365" s="120"/>
      <c r="YE365" s="120"/>
      <c r="YF365" s="120"/>
      <c r="YG365" s="120"/>
      <c r="YH365" s="120"/>
      <c r="YI365" s="120"/>
      <c r="YJ365" s="120"/>
      <c r="YK365" s="120"/>
      <c r="YL365" s="120"/>
      <c r="YM365" s="120"/>
      <c r="YN365" s="120"/>
      <c r="YO365" s="120"/>
      <c r="YP365" s="120"/>
      <c r="YQ365" s="120"/>
      <c r="YR365" s="120"/>
      <c r="YS365" s="120"/>
      <c r="YT365" s="120"/>
      <c r="YU365" s="120"/>
      <c r="YV365" s="120"/>
      <c r="YW365" s="120"/>
      <c r="YX365" s="120"/>
      <c r="YY365" s="120"/>
      <c r="YZ365" s="120"/>
      <c r="ZA365" s="120"/>
      <c r="ZB365" s="120"/>
      <c r="ZC365" s="120"/>
      <c r="ZD365" s="120"/>
      <c r="ZE365" s="120"/>
      <c r="ZF365" s="120"/>
      <c r="ZG365" s="120"/>
      <c r="ZH365" s="120"/>
      <c r="ZI365" s="120"/>
      <c r="ZJ365" s="120"/>
      <c r="ZK365" s="120"/>
      <c r="ZL365" s="120"/>
      <c r="ZM365" s="120"/>
      <c r="ZN365" s="120"/>
      <c r="ZO365" s="120"/>
      <c r="ZP365" s="120"/>
      <c r="ZQ365" s="120"/>
      <c r="ZR365" s="120"/>
      <c r="ZS365" s="120"/>
      <c r="ZT365" s="120"/>
      <c r="ZU365" s="120"/>
      <c r="ZV365" s="120"/>
      <c r="ZW365" s="120"/>
      <c r="ZX365" s="120"/>
      <c r="ZY365" s="120"/>
      <c r="ZZ365" s="120"/>
      <c r="AAA365" s="120"/>
      <c r="AAB365" s="120"/>
      <c r="AAC365" s="120"/>
      <c r="AAD365" s="120"/>
      <c r="AAE365" s="120"/>
      <c r="AAF365" s="120"/>
      <c r="AAG365" s="120"/>
      <c r="AAH365" s="120"/>
      <c r="AAI365" s="120"/>
      <c r="AAJ365" s="120"/>
      <c r="AAK365" s="120"/>
      <c r="AAL365" s="120"/>
      <c r="AAM365" s="120"/>
      <c r="AAN365" s="120"/>
      <c r="AAO365" s="120"/>
      <c r="AAP365" s="120"/>
      <c r="AAQ365" s="120"/>
      <c r="AAR365" s="120"/>
      <c r="AAS365" s="120"/>
      <c r="AAT365" s="120"/>
      <c r="AAU365" s="120"/>
      <c r="AAV365" s="120"/>
      <c r="AAW365" s="120"/>
      <c r="AAX365" s="120"/>
      <c r="AAY365" s="120"/>
      <c r="AAZ365" s="120"/>
      <c r="ABA365" s="120"/>
      <c r="ABB365" s="120"/>
      <c r="ABC365" s="120"/>
      <c r="ABD365" s="120"/>
      <c r="ABE365" s="120"/>
      <c r="ABF365" s="120"/>
      <c r="ABG365" s="120"/>
      <c r="ABH365" s="120"/>
      <c r="ABI365" s="120"/>
      <c r="ABJ365" s="120"/>
      <c r="ABK365" s="120"/>
      <c r="ABL365" s="120"/>
      <c r="ABM365" s="120"/>
      <c r="ABN365" s="120"/>
      <c r="ABO365" s="120"/>
      <c r="ABP365" s="120"/>
      <c r="ABQ365" s="120"/>
      <c r="ABR365" s="120"/>
      <c r="ABS365" s="120"/>
      <c r="ABT365" s="120"/>
      <c r="ABU365" s="120"/>
      <c r="ABV365" s="120"/>
      <c r="ABW365" s="120"/>
      <c r="ABX365" s="120"/>
      <c r="ABY365" s="120"/>
      <c r="ABZ365" s="120"/>
      <c r="ACA365" s="120"/>
      <c r="ACB365" s="120"/>
      <c r="ACC365" s="120"/>
      <c r="ACD365" s="120"/>
      <c r="ACE365" s="120"/>
      <c r="ACF365" s="120"/>
      <c r="ACG365" s="120"/>
      <c r="ACH365" s="120"/>
      <c r="ACI365" s="120"/>
      <c r="ACJ365" s="120"/>
      <c r="ACK365" s="120"/>
      <c r="ACL365" s="120"/>
      <c r="ACM365" s="120"/>
      <c r="ACN365" s="120"/>
      <c r="ACO365" s="120"/>
      <c r="ACP365" s="120"/>
      <c r="ACQ365" s="120"/>
      <c r="ACR365" s="120"/>
      <c r="ACS365" s="120"/>
      <c r="ACT365" s="120"/>
      <c r="ACU365" s="120"/>
      <c r="ACV365" s="120"/>
      <c r="ACW365" s="120"/>
      <c r="ACX365" s="120"/>
      <c r="ACY365" s="120"/>
      <c r="ACZ365" s="120"/>
      <c r="ADA365" s="120"/>
      <c r="ADB365" s="120"/>
      <c r="ADC365" s="120"/>
      <c r="ADD365" s="120"/>
      <c r="ADE365" s="120"/>
      <c r="ADF365" s="120"/>
      <c r="ADG365" s="120"/>
      <c r="ADH365" s="120"/>
      <c r="ADI365" s="120"/>
      <c r="ADJ365" s="120"/>
      <c r="ADK365" s="120"/>
      <c r="ADL365" s="120"/>
      <c r="ADM365" s="120"/>
      <c r="ADN365" s="120"/>
      <c r="ADO365" s="120"/>
      <c r="ADP365" s="120"/>
      <c r="ADQ365" s="120"/>
      <c r="ADR365" s="120"/>
      <c r="ADS365" s="120"/>
      <c r="ADT365" s="120"/>
      <c r="ADU365" s="120"/>
      <c r="ADV365" s="120"/>
      <c r="ADW365" s="120"/>
      <c r="ADX365" s="120"/>
      <c r="ADY365" s="120"/>
      <c r="ADZ365" s="120"/>
      <c r="AEA365" s="120"/>
      <c r="AEB365" s="120"/>
      <c r="AEC365" s="120"/>
      <c r="AED365" s="120"/>
      <c r="AEE365" s="120"/>
      <c r="AEF365" s="120"/>
      <c r="AEG365" s="120"/>
      <c r="AEH365" s="120"/>
      <c r="AEI365" s="120"/>
      <c r="AEJ365" s="120"/>
      <c r="AEK365" s="120"/>
      <c r="AEL365" s="120"/>
      <c r="AEM365" s="120"/>
      <c r="AEN365" s="120"/>
      <c r="AEO365" s="120"/>
      <c r="AEP365" s="120"/>
      <c r="AEQ365" s="120"/>
      <c r="AER365" s="120"/>
      <c r="AES365" s="120"/>
      <c r="AET365" s="120"/>
      <c r="AEU365" s="120"/>
      <c r="AEV365" s="120"/>
      <c r="AEW365" s="120"/>
      <c r="AEX365" s="120"/>
      <c r="AEY365" s="120"/>
      <c r="AEZ365" s="120"/>
      <c r="AFA365" s="120"/>
      <c r="AFB365" s="120"/>
      <c r="AFC365" s="120"/>
      <c r="AFD365" s="120"/>
      <c r="AFE365" s="120"/>
      <c r="AFF365" s="120"/>
      <c r="AFG365" s="120"/>
      <c r="AFH365" s="120"/>
      <c r="AFI365" s="120"/>
      <c r="AFJ365" s="120"/>
      <c r="AFK365" s="120"/>
      <c r="AFL365" s="120"/>
      <c r="AFM365" s="120"/>
      <c r="AFN365" s="120"/>
      <c r="AFO365" s="120"/>
      <c r="AFP365" s="120"/>
      <c r="AFQ365" s="120"/>
      <c r="AFR365" s="120"/>
      <c r="AFS365" s="120"/>
      <c r="AFT365" s="120"/>
      <c r="AFU365" s="120"/>
      <c r="AFV365" s="120"/>
      <c r="AFW365" s="120"/>
      <c r="AFX365" s="120"/>
      <c r="AFY365" s="120"/>
      <c r="AFZ365" s="120"/>
      <c r="AGA365" s="120"/>
      <c r="AGB365" s="120"/>
      <c r="AGC365" s="120"/>
      <c r="AGD365" s="120"/>
      <c r="AGE365" s="120"/>
      <c r="AGF365" s="120"/>
      <c r="AGG365" s="120"/>
      <c r="AGH365" s="120"/>
      <c r="AGI365" s="120"/>
      <c r="AGJ365" s="120"/>
      <c r="AGK365" s="120"/>
      <c r="AGL365" s="120"/>
      <c r="AGM365" s="120"/>
      <c r="AGN365" s="120"/>
      <c r="AGO365" s="120"/>
      <c r="AGP365" s="120"/>
      <c r="AGQ365" s="120"/>
      <c r="AGR365" s="120"/>
      <c r="AGS365" s="120"/>
      <c r="AGT365" s="120"/>
      <c r="AGU365" s="120"/>
      <c r="AGV365" s="120"/>
      <c r="AGW365" s="120"/>
      <c r="AGX365" s="120"/>
      <c r="AGY365" s="120"/>
      <c r="AGZ365" s="120"/>
      <c r="AHA365" s="120"/>
      <c r="AHB365" s="120"/>
      <c r="AHC365" s="120"/>
      <c r="AHD365" s="120"/>
      <c r="AHE365" s="120"/>
      <c r="AHF365" s="120"/>
      <c r="AHG365" s="120"/>
      <c r="AHH365" s="120"/>
      <c r="AHI365" s="120"/>
      <c r="AHJ365" s="120"/>
      <c r="AHK365" s="120"/>
      <c r="AHL365" s="120"/>
      <c r="AHM365" s="120"/>
      <c r="AHN365" s="120"/>
      <c r="AHO365" s="120"/>
      <c r="AHP365" s="120"/>
      <c r="AHQ365" s="120"/>
      <c r="AHR365" s="120"/>
      <c r="AHS365" s="120"/>
      <c r="AHT365" s="120"/>
      <c r="AHU365" s="120"/>
      <c r="AHV365" s="120"/>
      <c r="AHW365" s="120"/>
      <c r="AHX365" s="120"/>
      <c r="AHY365" s="120"/>
      <c r="AHZ365" s="120"/>
      <c r="AIA365" s="120"/>
      <c r="AIB365" s="120"/>
      <c r="AIC365" s="120"/>
      <c r="AID365" s="120"/>
      <c r="AIE365" s="120"/>
      <c r="AIF365" s="120"/>
      <c r="AIG365" s="120"/>
      <c r="AIH365" s="120"/>
      <c r="AII365" s="120"/>
      <c r="AIJ365" s="120"/>
      <c r="AIK365" s="120"/>
      <c r="AIL365" s="120"/>
      <c r="AIM365" s="120"/>
      <c r="AIN365" s="120"/>
      <c r="AIO365" s="120"/>
      <c r="AIP365" s="120"/>
      <c r="AIQ365" s="120"/>
      <c r="AIR365" s="120"/>
      <c r="AIS365" s="120"/>
      <c r="AIT365" s="120"/>
      <c r="AIU365" s="120"/>
      <c r="AIV365" s="120"/>
      <c r="AIW365" s="120"/>
      <c r="AIX365" s="120"/>
      <c r="AIY365" s="120"/>
      <c r="AIZ365" s="120"/>
      <c r="AJA365" s="120"/>
      <c r="AJB365" s="120"/>
      <c r="AJC365" s="120"/>
      <c r="AJD365" s="120"/>
      <c r="AJE365" s="120"/>
      <c r="AJF365" s="120"/>
      <c r="AJG365" s="120"/>
      <c r="AJH365" s="120"/>
      <c r="AJI365" s="120"/>
      <c r="AJJ365" s="120"/>
      <c r="AJK365" s="120"/>
      <c r="AJL365" s="120"/>
      <c r="AJM365" s="120"/>
      <c r="AJN365" s="120"/>
      <c r="AJO365" s="120"/>
      <c r="AJP365" s="120"/>
      <c r="AJQ365" s="120"/>
      <c r="AJR365" s="120"/>
      <c r="AJS365" s="120"/>
      <c r="AJT365" s="120"/>
      <c r="AJU365" s="120"/>
      <c r="AJV365" s="120"/>
      <c r="AJW365" s="120"/>
      <c r="AJX365" s="120"/>
      <c r="AJY365" s="120"/>
      <c r="AJZ365" s="120"/>
      <c r="AKA365" s="120"/>
      <c r="AKB365" s="120"/>
      <c r="AKC365" s="120"/>
      <c r="AKD365" s="120"/>
      <c r="AKE365" s="120"/>
      <c r="AKF365" s="120"/>
      <c r="AKG365" s="120"/>
      <c r="AKH365" s="120"/>
      <c r="AKI365" s="120"/>
      <c r="AKJ365" s="120"/>
      <c r="AKK365" s="120"/>
      <c r="AKL365" s="120"/>
      <c r="AKM365" s="120"/>
      <c r="AKN365" s="120"/>
      <c r="AKO365" s="120"/>
      <c r="AKP365" s="120"/>
      <c r="AKQ365" s="120"/>
      <c r="AKR365" s="120"/>
      <c r="AKS365" s="120"/>
      <c r="AKT365" s="120"/>
      <c r="AKU365" s="120"/>
      <c r="AKV365" s="120"/>
      <c r="AKW365" s="120"/>
      <c r="AKX365" s="120"/>
      <c r="AKY365" s="120"/>
      <c r="AKZ365" s="120"/>
      <c r="ALA365" s="120"/>
      <c r="ALB365" s="120"/>
      <c r="ALC365" s="120"/>
      <c r="ALD365" s="120"/>
      <c r="ALE365" s="120"/>
      <c r="ALF365" s="120"/>
      <c r="ALG365" s="120"/>
      <c r="ALH365" s="120"/>
      <c r="ALI365" s="120"/>
      <c r="ALJ365" s="120"/>
      <c r="ALK365" s="120"/>
      <c r="ALL365" s="120"/>
      <c r="ALM365" s="120"/>
      <c r="ALN365" s="120"/>
      <c r="ALO365" s="120"/>
      <c r="ALP365" s="120"/>
      <c r="ALQ365" s="120"/>
      <c r="ALR365" s="120"/>
      <c r="ALS365" s="120"/>
      <c r="ALT365" s="120"/>
      <c r="ALU365" s="120"/>
      <c r="ALV365" s="120"/>
      <c r="ALW365" s="120"/>
      <c r="ALX365" s="120"/>
      <c r="ALY365" s="120"/>
      <c r="ALZ365" s="120"/>
      <c r="AMA365" s="120"/>
      <c r="AMB365" s="120"/>
      <c r="AMC365" s="120"/>
      <c r="AMD365" s="120"/>
      <c r="AME365" s="120"/>
      <c r="AMF365" s="120"/>
      <c r="AMG365" s="120"/>
      <c r="AMH365" s="120"/>
      <c r="AMI365" s="120"/>
      <c r="AMJ365" s="120"/>
      <c r="AMK365" s="120"/>
      <c r="AML365" s="120"/>
      <c r="AMM365" s="120"/>
      <c r="AMN365" s="120"/>
      <c r="AMO365" s="120"/>
      <c r="AMP365" s="120"/>
      <c r="AMQ365" s="120"/>
      <c r="AMR365" s="120"/>
      <c r="AMS365" s="120"/>
      <c r="AMT365" s="120"/>
      <c r="AMU365" s="120"/>
      <c r="AMV365" s="120"/>
      <c r="AMW365" s="120"/>
      <c r="AMX365" s="120"/>
      <c r="AMY365" s="120"/>
      <c r="AMZ365" s="120"/>
      <c r="ANA365" s="120"/>
      <c r="ANB365" s="120"/>
      <c r="ANC365" s="120"/>
      <c r="AND365" s="120"/>
      <c r="ANE365" s="120"/>
      <c r="ANF365" s="120"/>
      <c r="ANG365" s="120"/>
      <c r="ANH365" s="120"/>
      <c r="ANI365" s="120"/>
      <c r="ANJ365" s="120"/>
      <c r="ANK365" s="120"/>
      <c r="ANL365" s="120"/>
      <c r="ANM365" s="120"/>
      <c r="ANN365" s="120"/>
      <c r="ANO365" s="120"/>
      <c r="ANP365" s="120"/>
      <c r="ANQ365" s="120"/>
      <c r="ANR365" s="120"/>
      <c r="ANS365" s="120"/>
      <c r="ANT365" s="120"/>
      <c r="ANU365" s="120"/>
      <c r="ANV365" s="120"/>
      <c r="ANW365" s="120"/>
      <c r="ANX365" s="120"/>
      <c r="ANY365" s="120"/>
      <c r="ANZ365" s="120"/>
      <c r="AOA365" s="120"/>
      <c r="AOB365" s="120"/>
      <c r="AOC365" s="120"/>
      <c r="AOD365" s="120"/>
      <c r="AOE365" s="120"/>
      <c r="AOF365" s="120"/>
      <c r="AOG365" s="120"/>
      <c r="AOH365" s="120"/>
      <c r="AOI365" s="120"/>
      <c r="AOJ365" s="120"/>
      <c r="AOK365" s="120"/>
      <c r="AOL365" s="120"/>
      <c r="AOM365" s="120"/>
      <c r="AON365" s="120"/>
      <c r="AOO365" s="120"/>
      <c r="AOP365" s="120"/>
      <c r="AOQ365" s="120"/>
      <c r="AOR365" s="120"/>
      <c r="AOS365" s="120"/>
      <c r="AOT365" s="120"/>
      <c r="AOU365" s="120"/>
      <c r="AOV365" s="120"/>
      <c r="AOW365" s="120"/>
      <c r="AOX365" s="120"/>
      <c r="AOY365" s="120"/>
      <c r="AOZ365" s="120"/>
      <c r="APA365" s="120"/>
      <c r="APB365" s="120"/>
      <c r="APC365" s="120"/>
      <c r="APD365" s="120"/>
      <c r="APE365" s="120"/>
      <c r="APF365" s="120"/>
      <c r="APG365" s="120"/>
      <c r="APH365" s="120"/>
      <c r="API365" s="120"/>
      <c r="APJ365" s="120"/>
      <c r="APK365" s="120"/>
      <c r="APL365" s="120"/>
      <c r="APM365" s="120"/>
      <c r="APN365" s="120"/>
      <c r="APO365" s="120"/>
      <c r="APP365" s="120"/>
      <c r="APQ365" s="120"/>
      <c r="APR365" s="120"/>
      <c r="APS365" s="120"/>
      <c r="APT365" s="120"/>
      <c r="APU365" s="120"/>
      <c r="APV365" s="120"/>
      <c r="APW365" s="120"/>
      <c r="APX365" s="120"/>
      <c r="APY365" s="120"/>
      <c r="APZ365" s="120"/>
      <c r="AQA365" s="120"/>
      <c r="AQB365" s="120"/>
      <c r="AQC365" s="120"/>
      <c r="AQD365" s="120"/>
      <c r="AQE365" s="120"/>
      <c r="AQF365" s="120"/>
      <c r="AQG365" s="120"/>
      <c r="AQH365" s="120"/>
      <c r="AQI365" s="120"/>
      <c r="AQJ365" s="120"/>
      <c r="AQK365" s="120"/>
      <c r="AQL365" s="120"/>
      <c r="AQM365" s="120"/>
      <c r="AQN365" s="120"/>
      <c r="AQO365" s="120"/>
      <c r="AQP365" s="120"/>
      <c r="AQQ365" s="120"/>
      <c r="AQR365" s="120"/>
      <c r="AQS365" s="120"/>
      <c r="AQT365" s="120"/>
      <c r="AQU365" s="120"/>
      <c r="AQV365" s="120"/>
      <c r="AQW365" s="120"/>
      <c r="AQX365" s="120"/>
      <c r="AQY365" s="120"/>
      <c r="AQZ365" s="120"/>
      <c r="ARA365" s="120"/>
      <c r="ARB365" s="120"/>
      <c r="ARC365" s="120"/>
      <c r="ARD365" s="120"/>
      <c r="ARE365" s="120"/>
      <c r="ARF365" s="120"/>
      <c r="ARG365" s="120"/>
      <c r="ARH365" s="120"/>
      <c r="ARI365" s="120"/>
      <c r="ARJ365" s="120"/>
      <c r="ARK365" s="120"/>
      <c r="ARL365" s="120"/>
      <c r="ARM365" s="120"/>
      <c r="ARN365" s="120"/>
      <c r="ARO365" s="120"/>
      <c r="ARP365" s="120"/>
      <c r="ARQ365" s="120"/>
      <c r="ARR365" s="120"/>
      <c r="ARS365" s="120"/>
      <c r="ART365" s="120"/>
      <c r="ARU365" s="120"/>
      <c r="ARV365" s="120"/>
      <c r="ARW365" s="120"/>
      <c r="ARX365" s="120"/>
      <c r="ARY365" s="120"/>
      <c r="ARZ365" s="120"/>
      <c r="ASA365" s="120"/>
      <c r="ASB365" s="120"/>
      <c r="ASC365" s="120"/>
      <c r="ASD365" s="120"/>
      <c r="ASE365" s="120"/>
      <c r="ASF365" s="120"/>
      <c r="ASG365" s="120"/>
      <c r="ASH365" s="120"/>
      <c r="ASI365" s="120"/>
      <c r="ASJ365" s="120"/>
      <c r="ASK365" s="120"/>
      <c r="ASL365" s="120"/>
      <c r="ASM365" s="120"/>
      <c r="ASN365" s="120"/>
      <c r="ASO365" s="120"/>
      <c r="ASP365" s="120"/>
      <c r="ASQ365" s="120"/>
      <c r="ASR365" s="120"/>
      <c r="ASS365" s="120"/>
      <c r="AST365" s="120"/>
      <c r="ASU365" s="120"/>
      <c r="ASV365" s="120"/>
      <c r="ASW365" s="120"/>
      <c r="ASX365" s="120"/>
      <c r="ASY365" s="120"/>
      <c r="ASZ365" s="120"/>
      <c r="ATA365" s="120"/>
      <c r="ATB365" s="120"/>
      <c r="ATC365" s="120"/>
      <c r="ATD365" s="120"/>
      <c r="ATE365" s="120"/>
      <c r="ATF365" s="120"/>
      <c r="ATG365" s="120"/>
      <c r="ATH365" s="120"/>
      <c r="ATI365" s="120"/>
      <c r="ATJ365" s="120"/>
      <c r="ATK365" s="120"/>
      <c r="ATL365" s="120"/>
      <c r="ATM365" s="120"/>
      <c r="ATN365" s="120"/>
      <c r="ATO365" s="120"/>
      <c r="ATP365" s="120"/>
      <c r="ATQ365" s="120"/>
      <c r="ATR365" s="120"/>
      <c r="ATS365" s="120"/>
      <c r="ATT365" s="120"/>
      <c r="ATU365" s="120"/>
      <c r="ATV365" s="120"/>
      <c r="ATW365" s="120"/>
      <c r="ATX365" s="120"/>
      <c r="ATY365" s="120"/>
      <c r="ATZ365" s="120"/>
      <c r="AUA365" s="120"/>
      <c r="AUB365" s="120"/>
      <c r="AUC365" s="120"/>
      <c r="AUD365" s="120"/>
      <c r="AUE365" s="120"/>
      <c r="AUF365" s="120"/>
      <c r="AUG365" s="120"/>
      <c r="AUH365" s="120"/>
      <c r="AUI365" s="120"/>
      <c r="AUJ365" s="120"/>
      <c r="AUK365" s="120"/>
      <c r="AUL365" s="120"/>
      <c r="AUM365" s="120"/>
      <c r="AUN365" s="120"/>
      <c r="AUO365" s="120"/>
      <c r="AUP365" s="120"/>
      <c r="AUQ365" s="120"/>
      <c r="AUR365" s="120"/>
      <c r="AUS365" s="120"/>
      <c r="AUT365" s="120"/>
      <c r="AUU365" s="120"/>
      <c r="AUV365" s="120"/>
      <c r="AUW365" s="120"/>
      <c r="AUX365" s="120"/>
      <c r="AUY365" s="120"/>
      <c r="AUZ365" s="120"/>
      <c r="AVA365" s="120"/>
      <c r="AVB365" s="120"/>
      <c r="AVC365" s="120"/>
      <c r="AVD365" s="120"/>
      <c r="AVE365" s="120"/>
      <c r="AVF365" s="120"/>
      <c r="AVG365" s="120"/>
      <c r="AVH365" s="120"/>
      <c r="AVI365" s="120"/>
      <c r="AVJ365" s="120"/>
      <c r="AVK365" s="120"/>
      <c r="AVL365" s="120"/>
      <c r="AVM365" s="120"/>
      <c r="AVN365" s="120"/>
      <c r="AVO365" s="120"/>
      <c r="AVP365" s="120"/>
      <c r="AVQ365" s="120"/>
      <c r="AVR365" s="120"/>
      <c r="AVS365" s="120"/>
      <c r="AVT365" s="120"/>
      <c r="AVU365" s="120"/>
      <c r="AVV365" s="120"/>
      <c r="AVW365" s="120"/>
      <c r="AVX365" s="120"/>
      <c r="AVY365" s="120"/>
      <c r="AVZ365" s="120"/>
      <c r="AWA365" s="120"/>
      <c r="AWB365" s="120"/>
      <c r="AWC365" s="120"/>
      <c r="AWD365" s="120"/>
      <c r="AWE365" s="120"/>
      <c r="AWF365" s="120"/>
      <c r="AWG365" s="120"/>
      <c r="AWH365" s="120"/>
      <c r="AWI365" s="120"/>
      <c r="AWJ365" s="120"/>
      <c r="AWK365" s="120"/>
      <c r="AWL365" s="120"/>
      <c r="AWM365" s="120"/>
      <c r="AWN365" s="120"/>
      <c r="AWO365" s="120"/>
      <c r="AWP365" s="120"/>
      <c r="AWQ365" s="120"/>
      <c r="AWR365" s="120"/>
      <c r="AWS365" s="120"/>
      <c r="AWT365" s="120"/>
      <c r="AWU365" s="120"/>
      <c r="AWV365" s="120"/>
      <c r="AWW365" s="120"/>
      <c r="AWX365" s="120"/>
      <c r="AWY365" s="120"/>
      <c r="AWZ365" s="120"/>
      <c r="AXA365" s="120"/>
      <c r="AXB365" s="120"/>
      <c r="AXC365" s="120"/>
      <c r="AXD365" s="120"/>
      <c r="AXE365" s="120"/>
      <c r="AXF365" s="120"/>
      <c r="AXG365" s="120"/>
      <c r="AXH365" s="120"/>
      <c r="AXI365" s="120"/>
      <c r="AXJ365" s="120"/>
      <c r="AXK365" s="120"/>
      <c r="AXL365" s="120"/>
      <c r="AXM365" s="120"/>
      <c r="AXN365" s="120"/>
      <c r="AXO365" s="120"/>
      <c r="AXP365" s="120"/>
      <c r="AXQ365" s="120"/>
      <c r="AXR365" s="120"/>
      <c r="AXS365" s="120"/>
      <c r="AXT365" s="120"/>
      <c r="AXU365" s="120"/>
      <c r="AXV365" s="120"/>
      <c r="AXW365" s="120"/>
      <c r="AXX365" s="120"/>
      <c r="AXY365" s="120"/>
      <c r="AXZ365" s="120"/>
      <c r="AYA365" s="120"/>
      <c r="AYB365" s="120"/>
      <c r="AYC365" s="120"/>
      <c r="AYD365" s="120"/>
      <c r="AYE365" s="120"/>
      <c r="AYF365" s="120"/>
      <c r="AYG365" s="120"/>
      <c r="AYH365" s="120"/>
      <c r="AYI365" s="120"/>
      <c r="AYJ365" s="120"/>
      <c r="AYK365" s="120"/>
      <c r="AYL365" s="120"/>
      <c r="AYM365" s="120"/>
      <c r="AYN365" s="120"/>
      <c r="AYO365" s="120"/>
      <c r="AYP365" s="120"/>
      <c r="AYQ365" s="120"/>
      <c r="AYR365" s="120"/>
      <c r="AYS365" s="120"/>
      <c r="AYT365" s="120"/>
      <c r="AYU365" s="120"/>
      <c r="AYV365" s="120"/>
      <c r="AYW365" s="120"/>
      <c r="AYX365" s="120"/>
      <c r="AYY365" s="120"/>
      <c r="AYZ365" s="120"/>
      <c r="AZA365" s="120"/>
      <c r="AZB365" s="120"/>
      <c r="AZC365" s="120"/>
      <c r="AZD365" s="120"/>
      <c r="AZE365" s="120"/>
      <c r="AZF365" s="120"/>
      <c r="AZG365" s="120"/>
      <c r="AZH365" s="120"/>
      <c r="AZI365" s="120"/>
      <c r="AZJ365" s="120"/>
      <c r="AZK365" s="120"/>
      <c r="AZL365" s="120"/>
      <c r="AZM365" s="120"/>
      <c r="AZN365" s="120"/>
      <c r="AZO365" s="120"/>
      <c r="AZP365" s="120"/>
      <c r="AZQ365" s="120"/>
      <c r="AZR365" s="120"/>
      <c r="AZS365" s="120"/>
      <c r="AZT365" s="120"/>
      <c r="AZU365" s="120"/>
      <c r="AZV365" s="120"/>
      <c r="AZW365" s="120"/>
      <c r="AZX365" s="120"/>
      <c r="AZY365" s="120"/>
      <c r="AZZ365" s="120"/>
      <c r="BAA365" s="120"/>
      <c r="BAB365" s="120"/>
      <c r="BAC365" s="120"/>
      <c r="BAD365" s="120"/>
      <c r="BAE365" s="120"/>
      <c r="BAF365" s="120"/>
      <c r="BAG365" s="120"/>
      <c r="BAH365" s="120"/>
      <c r="BAI365" s="120"/>
      <c r="BAJ365" s="120"/>
      <c r="BAK365" s="120"/>
      <c r="BAL365" s="120"/>
      <c r="BAM365" s="120"/>
      <c r="BAN365" s="120"/>
      <c r="BAO365" s="120"/>
      <c r="BAP365" s="120"/>
      <c r="BAQ365" s="120"/>
      <c r="BAR365" s="120"/>
      <c r="BAS365" s="120"/>
      <c r="BAT365" s="120"/>
      <c r="BAU365" s="120"/>
      <c r="BAV365" s="120"/>
      <c r="BAW365" s="120"/>
      <c r="BAX365" s="120"/>
      <c r="BAY365" s="120"/>
      <c r="BAZ365" s="120"/>
      <c r="BBA365" s="120"/>
      <c r="BBB365" s="120"/>
      <c r="BBC365" s="120"/>
      <c r="BBD365" s="120"/>
      <c r="BBE365" s="120"/>
      <c r="BBF365" s="120"/>
      <c r="BBG365" s="120"/>
      <c r="BBH365" s="120"/>
      <c r="BBI365" s="120"/>
      <c r="BBJ365" s="120"/>
      <c r="BBK365" s="120"/>
      <c r="BBL365" s="120"/>
      <c r="BBM365" s="120"/>
      <c r="BBN365" s="120"/>
      <c r="BBO365" s="120"/>
      <c r="BBP365" s="120"/>
      <c r="BBQ365" s="120"/>
      <c r="BBR365" s="120"/>
      <c r="BBS365" s="120"/>
      <c r="BBT365" s="120"/>
      <c r="BBU365" s="120"/>
      <c r="BBV365" s="120"/>
      <c r="BBW365" s="120"/>
      <c r="BBX365" s="120"/>
      <c r="BBY365" s="120"/>
      <c r="BBZ365" s="120"/>
      <c r="BCA365" s="120"/>
      <c r="BCB365" s="120"/>
      <c r="BCC365" s="120"/>
      <c r="BCD365" s="120"/>
      <c r="BCE365" s="120"/>
      <c r="BCF365" s="120"/>
      <c r="BCG365" s="120"/>
      <c r="BCH365" s="120"/>
      <c r="BCI365" s="120"/>
      <c r="BCJ365" s="120"/>
      <c r="BCK365" s="120"/>
      <c r="BCL365" s="120"/>
      <c r="BCM365" s="120"/>
      <c r="BCN365" s="120"/>
      <c r="BCO365" s="120"/>
      <c r="BCP365" s="120"/>
      <c r="BCQ365" s="120"/>
      <c r="BCR365" s="120"/>
      <c r="BCS365" s="120"/>
      <c r="BCT365" s="120"/>
      <c r="BCU365" s="120"/>
      <c r="BCV365" s="120"/>
      <c r="BCW365" s="120"/>
      <c r="BCX365" s="120"/>
      <c r="BCY365" s="120"/>
      <c r="BCZ365" s="120"/>
      <c r="BDA365" s="120"/>
      <c r="BDB365" s="120"/>
      <c r="BDC365" s="120"/>
      <c r="BDD365" s="120"/>
      <c r="BDE365" s="120"/>
      <c r="BDF365" s="120"/>
      <c r="BDG365" s="120"/>
      <c r="BDH365" s="120"/>
      <c r="BDI365" s="120"/>
      <c r="BDJ365" s="120"/>
      <c r="BDK365" s="120"/>
      <c r="BDL365" s="120"/>
      <c r="BDM365" s="120"/>
      <c r="BDN365" s="120"/>
      <c r="BDO365" s="120"/>
      <c r="BDP365" s="120"/>
      <c r="BDQ365" s="120"/>
      <c r="BDR365" s="120"/>
      <c r="BDS365" s="120"/>
      <c r="BDT365" s="120"/>
      <c r="BDU365" s="120"/>
      <c r="BDV365" s="120"/>
      <c r="BDW365" s="120"/>
      <c r="BDX365" s="120"/>
      <c r="BDY365" s="120"/>
      <c r="BDZ365" s="120"/>
      <c r="BEA365" s="120"/>
      <c r="BEB365" s="120"/>
      <c r="BEC365" s="120"/>
      <c r="BED365" s="120"/>
      <c r="BEE365" s="120"/>
      <c r="BEF365" s="120"/>
      <c r="BEG365" s="120"/>
      <c r="BEH365" s="120"/>
      <c r="BEI365" s="120"/>
      <c r="BEJ365" s="120"/>
      <c r="BEK365" s="120"/>
      <c r="BEL365" s="120"/>
      <c r="BEM365" s="120"/>
      <c r="BEN365" s="120"/>
      <c r="BEO365" s="120"/>
      <c r="BEP365" s="120"/>
      <c r="BEQ365" s="120"/>
      <c r="BER365" s="120"/>
      <c r="BES365" s="120"/>
      <c r="BET365" s="120"/>
      <c r="BEU365" s="120"/>
      <c r="BEV365" s="120"/>
      <c r="BEW365" s="120"/>
      <c r="BEX365" s="120"/>
      <c r="BEY365" s="120"/>
      <c r="BEZ365" s="120"/>
      <c r="BFA365" s="120"/>
      <c r="BFB365" s="120"/>
      <c r="BFC365" s="120"/>
      <c r="BFD365" s="120"/>
      <c r="BFE365" s="120"/>
      <c r="BFF365" s="120"/>
      <c r="BFG365" s="120"/>
      <c r="BFH365" s="120"/>
      <c r="BFI365" s="120"/>
      <c r="BFJ365" s="120"/>
      <c r="BFK365" s="120"/>
      <c r="BFL365" s="120"/>
      <c r="BFM365" s="120"/>
      <c r="BFN365" s="120"/>
      <c r="BFO365" s="120"/>
      <c r="BFP365" s="120"/>
      <c r="BFQ365" s="120"/>
      <c r="BFR365" s="120"/>
      <c r="BFS365" s="120"/>
      <c r="BFT365" s="120"/>
      <c r="BFU365" s="120"/>
      <c r="BFV365" s="120"/>
      <c r="BFW365" s="120"/>
      <c r="BFX365" s="120"/>
      <c r="BFY365" s="120"/>
      <c r="BFZ365" s="120"/>
      <c r="BGA365" s="120"/>
      <c r="BGB365" s="120"/>
      <c r="BGC365" s="120"/>
      <c r="BGD365" s="120"/>
      <c r="BGE365" s="120"/>
      <c r="BGF365" s="120"/>
      <c r="BGG365" s="120"/>
      <c r="BGH365" s="120"/>
      <c r="BGI365" s="120"/>
      <c r="BGJ365" s="120"/>
      <c r="BGK365" s="120"/>
      <c r="BGL365" s="120"/>
      <c r="BGM365" s="120"/>
      <c r="BGN365" s="120"/>
      <c r="BGO365" s="120"/>
      <c r="BGP365" s="120"/>
      <c r="BGQ365" s="120"/>
      <c r="BGR365" s="120"/>
      <c r="BGS365" s="120"/>
      <c r="BGT365" s="120"/>
      <c r="BGU365" s="120"/>
      <c r="BGV365" s="120"/>
      <c r="BGW365" s="120"/>
      <c r="BGX365" s="120"/>
      <c r="BGY365" s="120"/>
      <c r="BGZ365" s="120"/>
      <c r="BHA365" s="120"/>
      <c r="BHB365" s="120"/>
      <c r="BHC365" s="120"/>
      <c r="BHD365" s="120"/>
      <c r="BHE365" s="120"/>
      <c r="BHF365" s="120"/>
      <c r="BHG365" s="120"/>
      <c r="BHH365" s="120"/>
      <c r="BHI365" s="120"/>
      <c r="BHJ365" s="120"/>
      <c r="BHK365" s="120"/>
      <c r="BHL365" s="120"/>
      <c r="BHM365" s="120"/>
      <c r="BHN365" s="120"/>
      <c r="BHO365" s="120"/>
      <c r="BHP365" s="120"/>
      <c r="BHQ365" s="120"/>
      <c r="BHR365" s="120"/>
      <c r="BHS365" s="120"/>
      <c r="BHT365" s="120"/>
      <c r="BHU365" s="120"/>
      <c r="BHV365" s="120"/>
      <c r="BHW365" s="120"/>
      <c r="BHX365" s="120"/>
      <c r="BHY365" s="120"/>
      <c r="BHZ365" s="120"/>
      <c r="BIA365" s="120"/>
      <c r="BIB365" s="120"/>
      <c r="BIC365" s="120"/>
      <c r="BID365" s="120"/>
      <c r="BIE365" s="120"/>
      <c r="BIF365" s="120"/>
      <c r="BIG365" s="120"/>
      <c r="BIH365" s="120"/>
      <c r="BII365" s="120"/>
      <c r="BIJ365" s="120"/>
      <c r="BIK365" s="120"/>
      <c r="BIL365" s="120"/>
      <c r="BIM365" s="120"/>
      <c r="BIN365" s="120"/>
      <c r="BIO365" s="120"/>
      <c r="BIP365" s="120"/>
      <c r="BIQ365" s="120"/>
      <c r="BIR365" s="120"/>
      <c r="BIS365" s="120"/>
      <c r="BIT365" s="120"/>
      <c r="BIU365" s="120"/>
      <c r="BIV365" s="120"/>
      <c r="BIW365" s="120"/>
      <c r="BIX365" s="120"/>
      <c r="BIY365" s="120"/>
      <c r="BIZ365" s="120"/>
      <c r="BJA365" s="120"/>
      <c r="BJB365" s="120"/>
      <c r="BJC365" s="120"/>
      <c r="BJD365" s="120"/>
      <c r="BJE365" s="120"/>
      <c r="BJF365" s="120"/>
      <c r="BJG365" s="120"/>
      <c r="BJH365" s="120"/>
      <c r="BJI365" s="120"/>
      <c r="BJJ365" s="120"/>
      <c r="BJK365" s="120"/>
      <c r="BJL365" s="120"/>
      <c r="BJM365" s="120"/>
      <c r="BJN365" s="120"/>
      <c r="BJO365" s="120"/>
      <c r="BJP365" s="120"/>
      <c r="BJQ365" s="120"/>
      <c r="BJR365" s="120"/>
      <c r="BJS365" s="120"/>
      <c r="BJT365" s="120"/>
      <c r="BJU365" s="120"/>
      <c r="BJV365" s="120"/>
      <c r="BJW365" s="120"/>
      <c r="BJX365" s="120"/>
      <c r="BJY365" s="120"/>
      <c r="BJZ365" s="120"/>
      <c r="BKA365" s="120"/>
      <c r="BKB365" s="120"/>
      <c r="BKC365" s="120"/>
      <c r="BKD365" s="120"/>
      <c r="BKE365" s="120"/>
      <c r="BKF365" s="120"/>
      <c r="BKG365" s="120"/>
      <c r="BKH365" s="120"/>
      <c r="BKI365" s="120"/>
      <c r="BKJ365" s="120"/>
      <c r="BKK365" s="120"/>
      <c r="BKL365" s="120"/>
      <c r="BKM365" s="120"/>
      <c r="BKN365" s="120"/>
      <c r="BKO365" s="120"/>
      <c r="BKP365" s="120"/>
      <c r="BKQ365" s="120"/>
      <c r="BKR365" s="120"/>
      <c r="BKS365" s="120"/>
      <c r="BKT365" s="120"/>
      <c r="BKU365" s="120"/>
      <c r="BKV365" s="120"/>
      <c r="BKW365" s="120"/>
      <c r="BKX365" s="120"/>
      <c r="BKY365" s="120"/>
      <c r="BKZ365" s="120"/>
      <c r="BLA365" s="120"/>
      <c r="BLB365" s="120"/>
      <c r="BLC365" s="120"/>
      <c r="BLD365" s="120"/>
      <c r="BLE365" s="120"/>
      <c r="BLF365" s="120"/>
      <c r="BLG365" s="120"/>
      <c r="BLH365" s="120"/>
      <c r="BLI365" s="120"/>
      <c r="BLJ365" s="120"/>
      <c r="BLK365" s="120"/>
      <c r="BLL365" s="120"/>
      <c r="BLM365" s="120"/>
      <c r="BLN365" s="120"/>
      <c r="BLO365" s="120"/>
      <c r="BLP365" s="120"/>
      <c r="BLQ365" s="120"/>
      <c r="BLR365" s="120"/>
      <c r="BLS365" s="120"/>
      <c r="BLT365" s="120"/>
      <c r="BLU365" s="120"/>
      <c r="BLV365" s="120"/>
      <c r="BLW365" s="120"/>
      <c r="BLX365" s="120"/>
      <c r="BLY365" s="120"/>
      <c r="BLZ365" s="120"/>
      <c r="BMA365" s="120"/>
      <c r="BMB365" s="120"/>
      <c r="BMC365" s="120"/>
      <c r="BMD365" s="120"/>
      <c r="BME365" s="120"/>
      <c r="BMF365" s="120"/>
      <c r="BMG365" s="120"/>
      <c r="BMH365" s="120"/>
      <c r="BMI365" s="120"/>
      <c r="BMJ365" s="120"/>
      <c r="BMK365" s="120"/>
      <c r="BML365" s="120"/>
      <c r="BMM365" s="120"/>
      <c r="BMN365" s="120"/>
      <c r="BMO365" s="120"/>
      <c r="BMP365" s="120"/>
      <c r="BMQ365" s="120"/>
      <c r="BMR365" s="120"/>
      <c r="BMS365" s="120"/>
      <c r="BMT365" s="120"/>
      <c r="BMU365" s="120"/>
      <c r="BMV365" s="120"/>
      <c r="BMW365" s="120"/>
      <c r="BMX365" s="120"/>
      <c r="BMY365" s="120"/>
      <c r="BMZ365" s="120"/>
      <c r="BNA365" s="120"/>
      <c r="BNB365" s="120"/>
      <c r="BNC365" s="120"/>
      <c r="BND365" s="120"/>
      <c r="BNE365" s="120"/>
      <c r="BNF365" s="120"/>
      <c r="BNG365" s="120"/>
      <c r="BNH365" s="120"/>
      <c r="BNI365" s="120"/>
      <c r="BNJ365" s="120"/>
      <c r="BNK365" s="120"/>
      <c r="BNL365" s="120"/>
      <c r="BNM365" s="120"/>
      <c r="BNN365" s="120"/>
      <c r="BNO365" s="120"/>
      <c r="BNP365" s="120"/>
      <c r="BNQ365" s="120"/>
      <c r="BNR365" s="120"/>
      <c r="BNS365" s="120"/>
      <c r="BNT365" s="120"/>
      <c r="BNU365" s="120"/>
      <c r="BNV365" s="120"/>
      <c r="BNW365" s="120"/>
      <c r="BNX365" s="120"/>
      <c r="BNY365" s="120"/>
      <c r="BNZ365" s="120"/>
      <c r="BOA365" s="120"/>
      <c r="BOB365" s="120"/>
      <c r="BOC365" s="120"/>
      <c r="BOD365" s="120"/>
      <c r="BOE365" s="120"/>
      <c r="BOF365" s="120"/>
      <c r="BOG365" s="120"/>
      <c r="BOH365" s="120"/>
      <c r="BOI365" s="120"/>
      <c r="BOJ365" s="120"/>
      <c r="BOK365" s="120"/>
      <c r="BOL365" s="120"/>
      <c r="BOM365" s="120"/>
      <c r="BON365" s="120"/>
      <c r="BOO365" s="120"/>
      <c r="BOP365" s="120"/>
      <c r="BOQ365" s="120"/>
      <c r="BOR365" s="120"/>
      <c r="BOS365" s="120"/>
      <c r="BOT365" s="120"/>
      <c r="BOU365" s="120"/>
      <c r="BOV365" s="120"/>
      <c r="BOW365" s="120"/>
      <c r="BOX365" s="120"/>
      <c r="BOY365" s="120"/>
      <c r="BOZ365" s="120"/>
      <c r="BPA365" s="120"/>
      <c r="BPB365" s="120"/>
      <c r="BPC365" s="120"/>
      <c r="BPD365" s="120"/>
      <c r="BPE365" s="120"/>
      <c r="BPF365" s="120"/>
      <c r="BPG365" s="120"/>
      <c r="BPH365" s="120"/>
      <c r="BPI365" s="120"/>
      <c r="BPJ365" s="120"/>
      <c r="BPK365" s="120"/>
      <c r="BPL365" s="120"/>
      <c r="BPM365" s="120"/>
      <c r="BPN365" s="120"/>
      <c r="BPO365" s="120"/>
      <c r="BPP365" s="120"/>
      <c r="BPQ365" s="120"/>
      <c r="BPR365" s="120"/>
      <c r="BPS365" s="120"/>
      <c r="BPT365" s="120"/>
      <c r="BPU365" s="120"/>
      <c r="BPV365" s="120"/>
      <c r="BPW365" s="120"/>
      <c r="BPX365" s="120"/>
      <c r="BPY365" s="120"/>
      <c r="BPZ365" s="120"/>
      <c r="BQA365" s="120"/>
      <c r="BQB365" s="120"/>
      <c r="BQC365" s="120"/>
      <c r="BQD365" s="120"/>
      <c r="BQE365" s="120"/>
      <c r="BQF365" s="120"/>
      <c r="BQG365" s="120"/>
      <c r="BQH365" s="120"/>
      <c r="BQI365" s="120"/>
      <c r="BQJ365" s="120"/>
      <c r="BQK365" s="120"/>
      <c r="BQL365" s="120"/>
      <c r="BQM365" s="120"/>
      <c r="BQN365" s="120"/>
      <c r="BQO365" s="120"/>
      <c r="BQP365" s="120"/>
      <c r="BQQ365" s="120"/>
      <c r="BQR365" s="120"/>
      <c r="BQS365" s="120"/>
      <c r="BQT365" s="120"/>
      <c r="BQU365" s="120"/>
      <c r="BQV365" s="120"/>
      <c r="BQW365" s="120"/>
      <c r="BQX365" s="120"/>
      <c r="BQY365" s="120"/>
      <c r="BQZ365" s="120"/>
      <c r="BRA365" s="120"/>
      <c r="BRB365" s="120"/>
      <c r="BRC365" s="120"/>
      <c r="BRD365" s="120"/>
      <c r="BRE365" s="120"/>
      <c r="BRF365" s="120"/>
      <c r="BRG365" s="120"/>
      <c r="BRH365" s="120"/>
      <c r="BRI365" s="120"/>
      <c r="BRJ365" s="120"/>
      <c r="BRK365" s="120"/>
      <c r="BRL365" s="120"/>
      <c r="BRM365" s="120"/>
      <c r="BRN365" s="120"/>
      <c r="BRO365" s="120"/>
      <c r="BRP365" s="120"/>
      <c r="BRQ365" s="120"/>
      <c r="BRR365" s="120"/>
      <c r="BRS365" s="120"/>
      <c r="BRT365" s="120"/>
      <c r="BRU365" s="120"/>
      <c r="BRV365" s="120"/>
      <c r="BRW365" s="120"/>
      <c r="BRX365" s="120"/>
      <c r="BRY365" s="120"/>
      <c r="BRZ365" s="120"/>
      <c r="BSA365" s="120"/>
      <c r="BSB365" s="120"/>
      <c r="BSC365" s="120"/>
      <c r="BSD365" s="120"/>
      <c r="BSE365" s="120"/>
      <c r="BSF365" s="120"/>
      <c r="BSG365" s="120"/>
      <c r="BSH365" s="120"/>
      <c r="BSI365" s="120"/>
      <c r="BSJ365" s="120"/>
      <c r="BSK365" s="120"/>
      <c r="BSL365" s="120"/>
      <c r="BSM365" s="120"/>
      <c r="BSN365" s="120"/>
      <c r="BSO365" s="120"/>
      <c r="BSP365" s="120"/>
      <c r="BSQ365" s="120"/>
      <c r="BSR365" s="120"/>
      <c r="BSS365" s="120"/>
      <c r="BST365" s="120"/>
      <c r="BSU365" s="120"/>
      <c r="BSV365" s="120"/>
      <c r="BSW365" s="120"/>
      <c r="BSX365" s="120"/>
      <c r="BSY365" s="120"/>
      <c r="BSZ365" s="120"/>
      <c r="BTA365" s="120"/>
      <c r="BTB365" s="120"/>
      <c r="BTC365" s="120"/>
      <c r="BTD365" s="120"/>
      <c r="BTE365" s="120"/>
      <c r="BTF365" s="120"/>
      <c r="BTG365" s="120"/>
      <c r="BTH365" s="120"/>
      <c r="BTI365" s="120"/>
      <c r="BTJ365" s="120"/>
      <c r="BTK365" s="120"/>
      <c r="BTL365" s="120"/>
      <c r="BTM365" s="120"/>
      <c r="BTN365" s="120"/>
      <c r="BTO365" s="120"/>
      <c r="BTP365" s="120"/>
      <c r="BTQ365" s="120"/>
      <c r="BTR365" s="120"/>
      <c r="BTS365" s="120"/>
      <c r="BTT365" s="120"/>
      <c r="BTU365" s="120"/>
      <c r="BTV365" s="120"/>
      <c r="BTW365" s="120"/>
      <c r="BTX365" s="120"/>
      <c r="BTY365" s="120"/>
      <c r="BTZ365" s="120"/>
      <c r="BUA365" s="120"/>
      <c r="BUB365" s="120"/>
      <c r="BUC365" s="120"/>
      <c r="BUD365" s="120"/>
      <c r="BUE365" s="120"/>
      <c r="BUF365" s="120"/>
      <c r="BUG365" s="120"/>
      <c r="BUH365" s="120"/>
      <c r="BUI365" s="120"/>
      <c r="BUJ365" s="120"/>
      <c r="BUK365" s="120"/>
      <c r="BUL365" s="120"/>
      <c r="BUM365" s="120"/>
      <c r="BUN365" s="120"/>
      <c r="BUO365" s="120"/>
      <c r="BUP365" s="120"/>
      <c r="BUQ365" s="120"/>
      <c r="BUR365" s="120"/>
      <c r="BUS365" s="120"/>
      <c r="BUT365" s="120"/>
      <c r="BUU365" s="120"/>
      <c r="BUV365" s="120"/>
      <c r="BUW365" s="120"/>
      <c r="BUX365" s="120"/>
      <c r="BUY365" s="120"/>
      <c r="BUZ365" s="120"/>
      <c r="BVA365" s="120"/>
      <c r="BVB365" s="120"/>
      <c r="BVC365" s="120"/>
      <c r="BVD365" s="120"/>
      <c r="BVE365" s="120"/>
      <c r="BVF365" s="120"/>
      <c r="BVG365" s="120"/>
      <c r="BVH365" s="120"/>
      <c r="BVI365" s="120"/>
      <c r="BVJ365" s="120"/>
      <c r="BVK365" s="120"/>
      <c r="BVL365" s="120"/>
      <c r="BVM365" s="120"/>
      <c r="BVN365" s="120"/>
      <c r="BVO365" s="120"/>
      <c r="BVP365" s="120"/>
      <c r="BVQ365" s="120"/>
      <c r="BVR365" s="120"/>
      <c r="BVS365" s="120"/>
      <c r="BVT365" s="120"/>
      <c r="BVU365" s="120"/>
      <c r="BVV365" s="120"/>
      <c r="BVW365" s="120"/>
      <c r="BVX365" s="120"/>
      <c r="BVY365" s="120"/>
      <c r="BVZ365" s="120"/>
      <c r="BWA365" s="120"/>
      <c r="BWB365" s="120"/>
      <c r="BWC365" s="120"/>
      <c r="BWD365" s="120"/>
      <c r="BWE365" s="120"/>
      <c r="BWF365" s="120"/>
      <c r="BWG365" s="120"/>
      <c r="BWH365" s="120"/>
      <c r="BWI365" s="120"/>
      <c r="BWJ365" s="120"/>
      <c r="BWK365" s="120"/>
      <c r="BWL365" s="120"/>
      <c r="BWM365" s="120"/>
      <c r="BWN365" s="120"/>
      <c r="BWO365" s="120"/>
      <c r="BWP365" s="120"/>
      <c r="BWQ365" s="120"/>
      <c r="BWR365" s="120"/>
      <c r="BWS365" s="120"/>
      <c r="BWT365" s="120"/>
      <c r="BWU365" s="120"/>
      <c r="BWV365" s="120"/>
      <c r="BWW365" s="120"/>
      <c r="BWX365" s="120"/>
      <c r="BWY365" s="120"/>
      <c r="BWZ365" s="120"/>
      <c r="BXA365" s="120"/>
      <c r="BXB365" s="120"/>
      <c r="BXC365" s="120"/>
      <c r="BXD365" s="120"/>
      <c r="BXE365" s="120"/>
      <c r="BXF365" s="120"/>
      <c r="BXG365" s="120"/>
      <c r="BXH365" s="120"/>
      <c r="BXI365" s="120"/>
      <c r="BXJ365" s="120"/>
      <c r="BXK365" s="120"/>
      <c r="BXL365" s="120"/>
      <c r="BXM365" s="120"/>
      <c r="BXN365" s="120"/>
      <c r="BXO365" s="120"/>
      <c r="BXP365" s="120"/>
      <c r="BXQ365" s="120"/>
      <c r="BXR365" s="120"/>
      <c r="BXS365" s="120"/>
      <c r="BXT365" s="120"/>
      <c r="BXU365" s="120"/>
      <c r="BXV365" s="120"/>
      <c r="BXW365" s="120"/>
      <c r="BXX365" s="120"/>
      <c r="BXY365" s="120"/>
      <c r="BXZ365" s="120"/>
      <c r="BYA365" s="120"/>
      <c r="BYB365" s="120"/>
      <c r="BYC365" s="120"/>
      <c r="BYD365" s="120"/>
      <c r="BYE365" s="120"/>
      <c r="BYF365" s="120"/>
      <c r="BYG365" s="120"/>
      <c r="BYH365" s="120"/>
      <c r="BYI365" s="120"/>
      <c r="BYJ365" s="120"/>
      <c r="BYK365" s="120"/>
      <c r="BYL365" s="120"/>
      <c r="BYM365" s="120"/>
      <c r="BYN365" s="120"/>
      <c r="BYO365" s="120"/>
      <c r="BYP365" s="120"/>
      <c r="BYQ365" s="120"/>
      <c r="BYR365" s="120"/>
      <c r="BYS365" s="120"/>
      <c r="BYT365" s="120"/>
      <c r="BYU365" s="120"/>
      <c r="BYV365" s="120"/>
      <c r="BYW365" s="120"/>
      <c r="BYX365" s="120"/>
      <c r="BYY365" s="120"/>
      <c r="BYZ365" s="120"/>
      <c r="BZA365" s="120"/>
      <c r="BZB365" s="120"/>
      <c r="BZC365" s="120"/>
      <c r="BZD365" s="120"/>
      <c r="BZE365" s="120"/>
      <c r="BZF365" s="120"/>
      <c r="BZG365" s="120"/>
      <c r="BZH365" s="120"/>
      <c r="BZI365" s="120"/>
      <c r="BZJ365" s="120"/>
      <c r="BZK365" s="120"/>
      <c r="BZL365" s="120"/>
      <c r="BZM365" s="120"/>
      <c r="BZN365" s="120"/>
      <c r="BZO365" s="120"/>
      <c r="BZP365" s="120"/>
      <c r="BZQ365" s="120"/>
      <c r="BZR365" s="120"/>
      <c r="BZS365" s="120"/>
      <c r="BZT365" s="120"/>
      <c r="BZU365" s="120"/>
      <c r="BZV365" s="120"/>
      <c r="BZW365" s="120"/>
      <c r="BZX365" s="120"/>
      <c r="BZY365" s="120"/>
      <c r="BZZ365" s="120"/>
      <c r="CAA365" s="120"/>
      <c r="CAB365" s="120"/>
      <c r="CAC365" s="120"/>
      <c r="CAD365" s="120"/>
      <c r="CAE365" s="120"/>
      <c r="CAF365" s="120"/>
      <c r="CAG365" s="120"/>
      <c r="CAH365" s="120"/>
      <c r="CAI365" s="120"/>
      <c r="CAJ365" s="120"/>
      <c r="CAK365" s="120"/>
      <c r="CAL365" s="120"/>
      <c r="CAM365" s="120"/>
      <c r="CAN365" s="120"/>
      <c r="CAO365" s="120"/>
      <c r="CAP365" s="120"/>
      <c r="CAQ365" s="120"/>
      <c r="CAR365" s="120"/>
      <c r="CAS365" s="120"/>
      <c r="CAT365" s="120"/>
      <c r="CAU365" s="120"/>
      <c r="CAV365" s="120"/>
      <c r="CAW365" s="120"/>
      <c r="CAX365" s="120"/>
      <c r="CAY365" s="120"/>
      <c r="CAZ365" s="120"/>
      <c r="CBA365" s="120"/>
      <c r="CBB365" s="120"/>
      <c r="CBC365" s="120"/>
      <c r="CBD365" s="120"/>
      <c r="CBE365" s="120"/>
      <c r="CBF365" s="120"/>
      <c r="CBG365" s="120"/>
      <c r="CBH365" s="120"/>
      <c r="CBI365" s="120"/>
      <c r="CBJ365" s="120"/>
      <c r="CBK365" s="120"/>
      <c r="CBL365" s="120"/>
      <c r="CBM365" s="120"/>
      <c r="CBN365" s="120"/>
      <c r="CBO365" s="120"/>
      <c r="CBP365" s="120"/>
      <c r="CBQ365" s="120"/>
      <c r="CBR365" s="120"/>
      <c r="CBS365" s="120"/>
      <c r="CBT365" s="120"/>
      <c r="CBU365" s="120"/>
      <c r="CBV365" s="120"/>
      <c r="CBW365" s="120"/>
      <c r="CBX365" s="120"/>
      <c r="CBY365" s="120"/>
      <c r="CBZ365" s="120"/>
      <c r="CCA365" s="120"/>
      <c r="CCB365" s="120"/>
      <c r="CCC365" s="120"/>
      <c r="CCD365" s="120"/>
      <c r="CCE365" s="120"/>
      <c r="CCF365" s="120"/>
      <c r="CCG365" s="120"/>
      <c r="CCH365" s="120"/>
      <c r="CCI365" s="120"/>
      <c r="CCJ365" s="120"/>
      <c r="CCK365" s="120"/>
      <c r="CCL365" s="120"/>
      <c r="CCM365" s="120"/>
      <c r="CCN365" s="120"/>
      <c r="CCO365" s="120"/>
      <c r="CCP365" s="120"/>
      <c r="CCQ365" s="120"/>
      <c r="CCR365" s="120"/>
      <c r="CCS365" s="120"/>
      <c r="CCT365" s="120"/>
      <c r="CCU365" s="120"/>
      <c r="CCV365" s="120"/>
      <c r="CCW365" s="120"/>
      <c r="CCX365" s="120"/>
      <c r="CCY365" s="120"/>
      <c r="CCZ365" s="120"/>
      <c r="CDA365" s="120"/>
      <c r="CDB365" s="120"/>
      <c r="CDC365" s="120"/>
      <c r="CDD365" s="120"/>
      <c r="CDE365" s="120"/>
      <c r="CDF365" s="120"/>
      <c r="CDG365" s="120"/>
      <c r="CDH365" s="120"/>
      <c r="CDI365" s="120"/>
      <c r="CDJ365" s="120"/>
      <c r="CDK365" s="120"/>
      <c r="CDL365" s="120"/>
      <c r="CDM365" s="120"/>
      <c r="CDN365" s="120"/>
      <c r="CDO365" s="120"/>
      <c r="CDP365" s="120"/>
      <c r="CDQ365" s="120"/>
      <c r="CDR365" s="120"/>
      <c r="CDS365" s="120"/>
      <c r="CDT365" s="120"/>
      <c r="CDU365" s="120"/>
      <c r="CDV365" s="120"/>
      <c r="CDW365" s="120"/>
      <c r="CDX365" s="120"/>
      <c r="CDY365" s="120"/>
      <c r="CDZ365" s="120"/>
      <c r="CEA365" s="120"/>
      <c r="CEB365" s="120"/>
      <c r="CEC365" s="120"/>
      <c r="CED365" s="120"/>
      <c r="CEE365" s="120"/>
      <c r="CEF365" s="120"/>
      <c r="CEG365" s="120"/>
      <c r="CEH365" s="120"/>
      <c r="CEI365" s="120"/>
      <c r="CEJ365" s="120"/>
      <c r="CEK365" s="120"/>
      <c r="CEL365" s="120"/>
      <c r="CEM365" s="120"/>
      <c r="CEN365" s="120"/>
      <c r="CEO365" s="120"/>
      <c r="CEP365" s="120"/>
      <c r="CEQ365" s="120"/>
      <c r="CER365" s="120"/>
      <c r="CES365" s="120"/>
      <c r="CET365" s="120"/>
      <c r="CEU365" s="120"/>
      <c r="CEV365" s="120"/>
      <c r="CEW365" s="120"/>
      <c r="CEX365" s="120"/>
      <c r="CEY365" s="120"/>
      <c r="CEZ365" s="120"/>
      <c r="CFA365" s="120"/>
      <c r="CFB365" s="120"/>
      <c r="CFC365" s="120"/>
      <c r="CFD365" s="120"/>
      <c r="CFE365" s="120"/>
      <c r="CFF365" s="120"/>
      <c r="CFG365" s="120"/>
      <c r="CFH365" s="120"/>
      <c r="CFI365" s="120"/>
      <c r="CFJ365" s="120"/>
      <c r="CFK365" s="120"/>
      <c r="CFL365" s="120"/>
      <c r="CFM365" s="120"/>
      <c r="CFN365" s="120"/>
      <c r="CFO365" s="120"/>
      <c r="CFP365" s="120"/>
      <c r="CFQ365" s="120"/>
      <c r="CFR365" s="120"/>
      <c r="CFS365" s="120"/>
      <c r="CFT365" s="120"/>
      <c r="CFU365" s="120"/>
      <c r="CFV365" s="120"/>
      <c r="CFW365" s="120"/>
      <c r="CFX365" s="120"/>
      <c r="CFY365" s="120"/>
      <c r="CFZ365" s="120"/>
      <c r="CGA365" s="120"/>
      <c r="CGB365" s="120"/>
      <c r="CGC365" s="120"/>
      <c r="CGD365" s="120"/>
      <c r="CGE365" s="120"/>
      <c r="CGF365" s="120"/>
      <c r="CGG365" s="120"/>
      <c r="CGH365" s="120"/>
      <c r="CGI365" s="120"/>
      <c r="CGJ365" s="120"/>
      <c r="CGK365" s="120"/>
      <c r="CGL365" s="120"/>
      <c r="CGM365" s="120"/>
      <c r="CGN365" s="120"/>
      <c r="CGO365" s="120"/>
      <c r="CGP365" s="120"/>
      <c r="CGQ365" s="120"/>
      <c r="CGR365" s="120"/>
      <c r="CGS365" s="120"/>
      <c r="CGT365" s="120"/>
      <c r="CGU365" s="120"/>
      <c r="CGV365" s="120"/>
      <c r="CGW365" s="120"/>
      <c r="CGX365" s="120"/>
      <c r="CGY365" s="120"/>
      <c r="CGZ365" s="120"/>
      <c r="CHA365" s="120"/>
      <c r="CHB365" s="120"/>
      <c r="CHC365" s="120"/>
      <c r="CHD365" s="120"/>
      <c r="CHE365" s="120"/>
      <c r="CHF365" s="120"/>
      <c r="CHG365" s="120"/>
      <c r="CHH365" s="120"/>
      <c r="CHI365" s="120"/>
      <c r="CHJ365" s="120"/>
      <c r="CHK365" s="120"/>
      <c r="CHL365" s="120"/>
      <c r="CHM365" s="120"/>
      <c r="CHN365" s="120"/>
      <c r="CHO365" s="120"/>
      <c r="CHP365" s="120"/>
      <c r="CHQ365" s="120"/>
      <c r="CHR365" s="120"/>
      <c r="CHS365" s="120"/>
      <c r="CHT365" s="120"/>
      <c r="CHU365" s="120"/>
      <c r="CHV365" s="120"/>
      <c r="CHW365" s="120"/>
      <c r="CHX365" s="120"/>
      <c r="CHY365" s="120"/>
      <c r="CHZ365" s="120"/>
      <c r="CIA365" s="120"/>
      <c r="CIB365" s="120"/>
      <c r="CIC365" s="120"/>
      <c r="CID365" s="120"/>
      <c r="CIE365" s="120"/>
      <c r="CIF365" s="120"/>
      <c r="CIG365" s="120"/>
      <c r="CIH365" s="120"/>
      <c r="CII365" s="120"/>
      <c r="CIJ365" s="120"/>
      <c r="CIK365" s="120"/>
      <c r="CIL365" s="120"/>
      <c r="CIM365" s="120"/>
      <c r="CIN365" s="120"/>
      <c r="CIO365" s="120"/>
      <c r="CIP365" s="120"/>
      <c r="CIQ365" s="120"/>
      <c r="CIR365" s="120"/>
      <c r="CIS365" s="120"/>
      <c r="CIT365" s="120"/>
      <c r="CIU365" s="120"/>
      <c r="CIV365" s="120"/>
      <c r="CIW365" s="120"/>
      <c r="CIX365" s="120"/>
      <c r="CIY365" s="120"/>
      <c r="CIZ365" s="120"/>
      <c r="CJA365" s="120"/>
      <c r="CJB365" s="120"/>
      <c r="CJC365" s="120"/>
      <c r="CJD365" s="120"/>
      <c r="CJE365" s="120"/>
      <c r="CJF365" s="120"/>
      <c r="CJG365" s="120"/>
      <c r="CJH365" s="120"/>
      <c r="CJI365" s="120"/>
      <c r="CJJ365" s="120"/>
      <c r="CJK365" s="120"/>
      <c r="CJL365" s="120"/>
      <c r="CJM365" s="120"/>
      <c r="CJN365" s="120"/>
      <c r="CJO365" s="120"/>
      <c r="CJP365" s="120"/>
      <c r="CJQ365" s="120"/>
      <c r="CJR365" s="120"/>
      <c r="CJS365" s="120"/>
      <c r="CJT365" s="120"/>
      <c r="CJU365" s="120"/>
      <c r="CJV365" s="120"/>
      <c r="CJW365" s="120"/>
      <c r="CJX365" s="120"/>
      <c r="CJY365" s="120"/>
      <c r="CJZ365" s="120"/>
      <c r="CKA365" s="120"/>
      <c r="CKB365" s="120"/>
      <c r="CKC365" s="120"/>
      <c r="CKD365" s="120"/>
      <c r="CKE365" s="120"/>
      <c r="CKF365" s="120"/>
      <c r="CKG365" s="120"/>
      <c r="CKH365" s="120"/>
      <c r="CKI365" s="120"/>
      <c r="CKJ365" s="120"/>
      <c r="CKK365" s="120"/>
      <c r="CKL365" s="120"/>
      <c r="CKM365" s="120"/>
      <c r="CKN365" s="120"/>
      <c r="CKO365" s="120"/>
      <c r="CKP365" s="120"/>
      <c r="CKQ365" s="120"/>
      <c r="CKR365" s="120"/>
      <c r="CKS365" s="120"/>
      <c r="CKT365" s="120"/>
      <c r="CKU365" s="120"/>
      <c r="CKV365" s="120"/>
      <c r="CKW365" s="120"/>
      <c r="CKX365" s="120"/>
      <c r="CKY365" s="120"/>
      <c r="CKZ365" s="120"/>
      <c r="CLA365" s="120"/>
      <c r="CLB365" s="120"/>
      <c r="CLC365" s="120"/>
      <c r="CLD365" s="120"/>
      <c r="CLE365" s="120"/>
      <c r="CLF365" s="120"/>
      <c r="CLG365" s="120"/>
      <c r="CLH365" s="120"/>
      <c r="CLI365" s="120"/>
      <c r="CLJ365" s="120"/>
      <c r="CLK365" s="120"/>
      <c r="CLL365" s="120"/>
      <c r="CLM365" s="120"/>
      <c r="CLN365" s="120"/>
      <c r="CLO365" s="120"/>
      <c r="CLP365" s="120"/>
      <c r="CLQ365" s="120"/>
      <c r="CLR365" s="120"/>
      <c r="CLS365" s="120"/>
      <c r="CLT365" s="120"/>
      <c r="CLU365" s="120"/>
      <c r="CLV365" s="120"/>
      <c r="CLW365" s="120"/>
      <c r="CLX365" s="120"/>
      <c r="CLY365" s="120"/>
      <c r="CLZ365" s="120"/>
      <c r="CMA365" s="120"/>
      <c r="CMB365" s="120"/>
      <c r="CMC365" s="120"/>
      <c r="CMD365" s="120"/>
      <c r="CME365" s="120"/>
      <c r="CMF365" s="120"/>
      <c r="CMG365" s="120"/>
      <c r="CMH365" s="120"/>
      <c r="CMI365" s="120"/>
      <c r="CMJ365" s="120"/>
      <c r="CMK365" s="120"/>
      <c r="CML365" s="120"/>
      <c r="CMM365" s="120"/>
      <c r="CMN365" s="120"/>
      <c r="CMO365" s="120"/>
      <c r="CMP365" s="120"/>
      <c r="CMQ365" s="120"/>
      <c r="CMR365" s="120"/>
      <c r="CMS365" s="120"/>
      <c r="CMT365" s="120"/>
      <c r="CMU365" s="120"/>
      <c r="CMV365" s="120"/>
      <c r="CMW365" s="120"/>
      <c r="CMX365" s="120"/>
      <c r="CMY365" s="120"/>
      <c r="CMZ365" s="120"/>
      <c r="CNA365" s="120"/>
      <c r="CNB365" s="120"/>
      <c r="CNC365" s="120"/>
      <c r="CND365" s="120"/>
      <c r="CNE365" s="120"/>
      <c r="CNF365" s="120"/>
      <c r="CNG365" s="120"/>
      <c r="CNH365" s="120"/>
      <c r="CNI365" s="120"/>
      <c r="CNJ365" s="120"/>
      <c r="CNK365" s="120"/>
      <c r="CNL365" s="120"/>
      <c r="CNM365" s="120"/>
      <c r="CNN365" s="120"/>
      <c r="CNO365" s="120"/>
      <c r="CNP365" s="120"/>
      <c r="CNQ365" s="120"/>
      <c r="CNR365" s="120"/>
      <c r="CNS365" s="120"/>
      <c r="CNT365" s="120"/>
      <c r="CNU365" s="120"/>
      <c r="CNV365" s="120"/>
      <c r="CNW365" s="120"/>
      <c r="CNX365" s="120"/>
      <c r="CNY365" s="120"/>
      <c r="CNZ365" s="120"/>
      <c r="COA365" s="120"/>
      <c r="COB365" s="120"/>
      <c r="COC365" s="120"/>
      <c r="COD365" s="120"/>
      <c r="COE365" s="120"/>
      <c r="COF365" s="120"/>
      <c r="COG365" s="120"/>
      <c r="COH365" s="120"/>
      <c r="COI365" s="120"/>
      <c r="COJ365" s="120"/>
      <c r="COK365" s="120"/>
      <c r="COL365" s="120"/>
      <c r="COM365" s="120"/>
      <c r="CON365" s="120"/>
      <c r="COO365" s="120"/>
      <c r="COP365" s="120"/>
      <c r="COQ365" s="120"/>
      <c r="COR365" s="120"/>
      <c r="COS365" s="120"/>
      <c r="COT365" s="120"/>
      <c r="COU365" s="120"/>
      <c r="COV365" s="120"/>
      <c r="COW365" s="120"/>
      <c r="COX365" s="120"/>
      <c r="COY365" s="120"/>
      <c r="COZ365" s="120"/>
      <c r="CPA365" s="120"/>
      <c r="CPB365" s="120"/>
      <c r="CPC365" s="120"/>
      <c r="CPD365" s="120"/>
      <c r="CPE365" s="120"/>
      <c r="CPF365" s="120"/>
      <c r="CPG365" s="120"/>
      <c r="CPH365" s="120"/>
      <c r="CPI365" s="120"/>
      <c r="CPJ365" s="120"/>
      <c r="CPK365" s="120"/>
      <c r="CPL365" s="120"/>
      <c r="CPM365" s="120"/>
      <c r="CPN365" s="120"/>
      <c r="CPO365" s="120"/>
      <c r="CPP365" s="120"/>
      <c r="CPQ365" s="120"/>
      <c r="CPR365" s="120"/>
      <c r="CPS365" s="120"/>
      <c r="CPT365" s="120"/>
      <c r="CPU365" s="120"/>
      <c r="CPV365" s="120"/>
      <c r="CPW365" s="120"/>
      <c r="CPX365" s="120"/>
      <c r="CPY365" s="120"/>
      <c r="CPZ365" s="120"/>
      <c r="CQA365" s="120"/>
      <c r="CQB365" s="120"/>
      <c r="CQC365" s="120"/>
      <c r="CQD365" s="120"/>
      <c r="CQE365" s="120"/>
      <c r="CQF365" s="120"/>
      <c r="CQG365" s="120"/>
      <c r="CQH365" s="120"/>
      <c r="CQI365" s="120"/>
      <c r="CQJ365" s="120"/>
      <c r="CQK365" s="120"/>
      <c r="CQL365" s="120"/>
      <c r="CQM365" s="120"/>
      <c r="CQN365" s="120"/>
      <c r="CQO365" s="120"/>
      <c r="CQP365" s="120"/>
      <c r="CQQ365" s="120"/>
      <c r="CQR365" s="120"/>
      <c r="CQS365" s="120"/>
      <c r="CQT365" s="120"/>
      <c r="CQU365" s="120"/>
      <c r="CQV365" s="120"/>
      <c r="CQW365" s="120"/>
      <c r="CQX365" s="120"/>
      <c r="CQY365" s="120"/>
      <c r="CQZ365" s="120"/>
      <c r="CRA365" s="120"/>
      <c r="CRB365" s="120"/>
      <c r="CRC365" s="120"/>
      <c r="CRD365" s="120"/>
      <c r="CRE365" s="120"/>
      <c r="CRF365" s="120"/>
      <c r="CRG365" s="120"/>
      <c r="CRH365" s="120"/>
      <c r="CRI365" s="120"/>
      <c r="CRJ365" s="120"/>
      <c r="CRK365" s="120"/>
      <c r="CRL365" s="120"/>
      <c r="CRM365" s="120"/>
      <c r="CRN365" s="120"/>
      <c r="CRO365" s="120"/>
      <c r="CRP365" s="120"/>
      <c r="CRQ365" s="120"/>
      <c r="CRR365" s="120"/>
      <c r="CRS365" s="120"/>
      <c r="CRT365" s="120"/>
      <c r="CRU365" s="120"/>
      <c r="CRV365" s="120"/>
      <c r="CRW365" s="120"/>
      <c r="CRX365" s="120"/>
      <c r="CRY365" s="120"/>
      <c r="CRZ365" s="120"/>
      <c r="CSA365" s="120"/>
      <c r="CSB365" s="120"/>
      <c r="CSC365" s="120"/>
      <c r="CSD365" s="120"/>
      <c r="CSE365" s="120"/>
      <c r="CSF365" s="120"/>
      <c r="CSG365" s="120"/>
      <c r="CSH365" s="120"/>
      <c r="CSI365" s="120"/>
      <c r="CSJ365" s="120"/>
      <c r="CSK365" s="120"/>
      <c r="CSL365" s="120"/>
      <c r="CSM365" s="120"/>
      <c r="CSN365" s="120"/>
      <c r="CSO365" s="120"/>
      <c r="CSP365" s="120"/>
      <c r="CSQ365" s="120"/>
      <c r="CSR365" s="120"/>
      <c r="CSS365" s="120"/>
      <c r="CST365" s="120"/>
      <c r="CSU365" s="120"/>
      <c r="CSV365" s="120"/>
      <c r="CSW365" s="120"/>
      <c r="CSX365" s="120"/>
      <c r="CSY365" s="120"/>
      <c r="CSZ365" s="120"/>
      <c r="CTA365" s="120"/>
      <c r="CTB365" s="120"/>
      <c r="CTC365" s="120"/>
      <c r="CTD365" s="120"/>
      <c r="CTE365" s="120"/>
      <c r="CTF365" s="120"/>
      <c r="CTG365" s="120"/>
      <c r="CTH365" s="120"/>
      <c r="CTI365" s="120"/>
      <c r="CTJ365" s="120"/>
      <c r="CTK365" s="120"/>
      <c r="CTL365" s="120"/>
      <c r="CTM365" s="120"/>
      <c r="CTN365" s="120"/>
      <c r="CTO365" s="120"/>
      <c r="CTP365" s="120"/>
      <c r="CTQ365" s="120"/>
      <c r="CTR365" s="120"/>
      <c r="CTS365" s="120"/>
      <c r="CTT365" s="120"/>
      <c r="CTU365" s="120"/>
      <c r="CTV365" s="120"/>
      <c r="CTW365" s="120"/>
      <c r="CTX365" s="120"/>
      <c r="CTY365" s="120"/>
      <c r="CTZ365" s="120"/>
      <c r="CUA365" s="120"/>
      <c r="CUB365" s="120"/>
      <c r="CUC365" s="120"/>
      <c r="CUD365" s="120"/>
      <c r="CUE365" s="120"/>
      <c r="CUF365" s="120"/>
      <c r="CUG365" s="120"/>
      <c r="CUH365" s="120"/>
      <c r="CUI365" s="120"/>
      <c r="CUJ365" s="120"/>
      <c r="CUK365" s="120"/>
      <c r="CUL365" s="120"/>
      <c r="CUM365" s="120"/>
      <c r="CUN365" s="120"/>
      <c r="CUO365" s="120"/>
      <c r="CUP365" s="120"/>
      <c r="CUQ365" s="120"/>
      <c r="CUR365" s="120"/>
      <c r="CUS365" s="120"/>
      <c r="CUT365" s="120"/>
      <c r="CUU365" s="120"/>
      <c r="CUV365" s="120"/>
      <c r="CUW365" s="120"/>
      <c r="CUX365" s="120"/>
      <c r="CUY365" s="120"/>
      <c r="CUZ365" s="120"/>
      <c r="CVA365" s="120"/>
      <c r="CVB365" s="120"/>
      <c r="CVC365" s="120"/>
      <c r="CVD365" s="120"/>
      <c r="CVE365" s="120"/>
      <c r="CVF365" s="120"/>
      <c r="CVG365" s="120"/>
      <c r="CVH365" s="120"/>
      <c r="CVI365" s="120"/>
      <c r="CVJ365" s="120"/>
      <c r="CVK365" s="120"/>
      <c r="CVL365" s="120"/>
      <c r="CVM365" s="120"/>
      <c r="CVN365" s="120"/>
      <c r="CVO365" s="120"/>
      <c r="CVP365" s="120"/>
      <c r="CVQ365" s="120"/>
      <c r="CVR365" s="120"/>
      <c r="CVS365" s="120"/>
      <c r="CVT365" s="120"/>
      <c r="CVU365" s="120"/>
      <c r="CVV365" s="120"/>
      <c r="CVW365" s="120"/>
      <c r="CVX365" s="120"/>
      <c r="CVY365" s="120"/>
      <c r="CVZ365" s="120"/>
      <c r="CWA365" s="120"/>
      <c r="CWB365" s="120"/>
      <c r="CWC365" s="120"/>
      <c r="CWD365" s="120"/>
      <c r="CWE365" s="120"/>
      <c r="CWF365" s="120"/>
      <c r="CWG365" s="120"/>
      <c r="CWH365" s="120"/>
      <c r="CWI365" s="120"/>
      <c r="CWJ365" s="120"/>
      <c r="CWK365" s="120"/>
      <c r="CWL365" s="120"/>
      <c r="CWM365" s="120"/>
      <c r="CWN365" s="120"/>
      <c r="CWO365" s="120"/>
      <c r="CWP365" s="120"/>
      <c r="CWQ365" s="120"/>
      <c r="CWR365" s="120"/>
      <c r="CWS365" s="120"/>
      <c r="CWT365" s="120"/>
      <c r="CWU365" s="120"/>
      <c r="CWV365" s="120"/>
      <c r="CWW365" s="120"/>
      <c r="CWX365" s="120"/>
      <c r="CWY365" s="120"/>
      <c r="CWZ365" s="120"/>
      <c r="CXA365" s="120"/>
      <c r="CXB365" s="120"/>
      <c r="CXC365" s="120"/>
      <c r="CXD365" s="120"/>
      <c r="CXE365" s="120"/>
      <c r="CXF365" s="120"/>
      <c r="CXG365" s="120"/>
      <c r="CXH365" s="120"/>
      <c r="CXI365" s="120"/>
      <c r="CXJ365" s="120"/>
      <c r="CXK365" s="120"/>
      <c r="CXL365" s="120"/>
      <c r="CXM365" s="120"/>
      <c r="CXN365" s="120"/>
      <c r="CXO365" s="120"/>
      <c r="CXP365" s="120"/>
      <c r="CXQ365" s="120"/>
      <c r="CXR365" s="120"/>
      <c r="CXS365" s="120"/>
      <c r="CXT365" s="120"/>
      <c r="CXU365" s="120"/>
      <c r="CXV365" s="120"/>
      <c r="CXW365" s="120"/>
      <c r="CXX365" s="120"/>
      <c r="CXY365" s="120"/>
      <c r="CXZ365" s="120"/>
      <c r="CYA365" s="120"/>
      <c r="CYB365" s="120"/>
      <c r="CYC365" s="120"/>
      <c r="CYD365" s="120"/>
      <c r="CYE365" s="120"/>
      <c r="CYF365" s="120"/>
      <c r="CYG365" s="120"/>
      <c r="CYH365" s="120"/>
      <c r="CYI365" s="120"/>
      <c r="CYJ365" s="120"/>
      <c r="CYK365" s="120"/>
      <c r="CYL365" s="120"/>
      <c r="CYM365" s="120"/>
      <c r="CYN365" s="120"/>
      <c r="CYO365" s="120"/>
      <c r="CYP365" s="120"/>
      <c r="CYQ365" s="120"/>
      <c r="CYR365" s="120"/>
      <c r="CYS365" s="120"/>
      <c r="CYT365" s="120"/>
      <c r="CYU365" s="120"/>
      <c r="CYV365" s="120"/>
      <c r="CYW365" s="120"/>
      <c r="CYX365" s="120"/>
      <c r="CYY365" s="120"/>
      <c r="CYZ365" s="120"/>
      <c r="CZA365" s="120"/>
      <c r="CZB365" s="120"/>
      <c r="CZC365" s="120"/>
      <c r="CZD365" s="120"/>
      <c r="CZE365" s="120"/>
      <c r="CZF365" s="120"/>
      <c r="CZG365" s="120"/>
      <c r="CZH365" s="120"/>
      <c r="CZI365" s="120"/>
      <c r="CZJ365" s="120"/>
      <c r="CZK365" s="120"/>
      <c r="CZL365" s="120"/>
      <c r="CZM365" s="120"/>
      <c r="CZN365" s="120"/>
      <c r="CZO365" s="120"/>
      <c r="CZP365" s="120"/>
      <c r="CZQ365" s="120"/>
      <c r="CZR365" s="120"/>
      <c r="CZS365" s="120"/>
      <c r="CZT365" s="120"/>
      <c r="CZU365" s="120"/>
      <c r="CZV365" s="120"/>
      <c r="CZW365" s="120"/>
      <c r="CZX365" s="120"/>
      <c r="CZY365" s="120"/>
      <c r="CZZ365" s="120"/>
      <c r="DAA365" s="120"/>
      <c r="DAB365" s="120"/>
      <c r="DAC365" s="120"/>
      <c r="DAD365" s="120"/>
      <c r="DAE365" s="120"/>
      <c r="DAF365" s="120"/>
      <c r="DAG365" s="120"/>
      <c r="DAH365" s="120"/>
      <c r="DAI365" s="120"/>
      <c r="DAJ365" s="120"/>
      <c r="DAK365" s="120"/>
      <c r="DAL365" s="120"/>
      <c r="DAM365" s="120"/>
      <c r="DAN365" s="120"/>
      <c r="DAO365" s="120"/>
      <c r="DAP365" s="120"/>
      <c r="DAQ365" s="120"/>
      <c r="DAR365" s="120"/>
      <c r="DAS365" s="120"/>
      <c r="DAT365" s="120"/>
      <c r="DAU365" s="120"/>
      <c r="DAV365" s="120"/>
      <c r="DAW365" s="120"/>
      <c r="DAX365" s="120"/>
      <c r="DAY365" s="120"/>
      <c r="DAZ365" s="120"/>
      <c r="DBA365" s="120"/>
      <c r="DBB365" s="120"/>
      <c r="DBC365" s="120"/>
      <c r="DBD365" s="120"/>
      <c r="DBE365" s="120"/>
      <c r="DBF365" s="120"/>
      <c r="DBG365" s="120"/>
      <c r="DBH365" s="120"/>
      <c r="DBI365" s="120"/>
      <c r="DBJ365" s="120"/>
      <c r="DBK365" s="120"/>
      <c r="DBL365" s="120"/>
      <c r="DBM365" s="120"/>
      <c r="DBN365" s="120"/>
      <c r="DBO365" s="120"/>
      <c r="DBP365" s="120"/>
      <c r="DBQ365" s="120"/>
      <c r="DBR365" s="120"/>
      <c r="DBS365" s="120"/>
      <c r="DBT365" s="120"/>
      <c r="DBU365" s="120"/>
      <c r="DBV365" s="120"/>
      <c r="DBW365" s="120"/>
      <c r="DBX365" s="120"/>
      <c r="DBY365" s="120"/>
      <c r="DBZ365" s="120"/>
      <c r="DCA365" s="120"/>
      <c r="DCB365" s="120"/>
      <c r="DCC365" s="120"/>
      <c r="DCD365" s="120"/>
      <c r="DCE365" s="120"/>
      <c r="DCF365" s="120"/>
      <c r="DCG365" s="120"/>
      <c r="DCH365" s="120"/>
      <c r="DCI365" s="120"/>
      <c r="DCJ365" s="120"/>
      <c r="DCK365" s="120"/>
      <c r="DCL365" s="120"/>
      <c r="DCM365" s="120"/>
      <c r="DCN365" s="120"/>
      <c r="DCO365" s="120"/>
      <c r="DCP365" s="120"/>
      <c r="DCQ365" s="120"/>
      <c r="DCR365" s="120"/>
      <c r="DCS365" s="120"/>
      <c r="DCT365" s="120"/>
      <c r="DCU365" s="120"/>
      <c r="DCV365" s="120"/>
      <c r="DCW365" s="120"/>
      <c r="DCX365" s="120"/>
      <c r="DCY365" s="120"/>
      <c r="DCZ365" s="120"/>
      <c r="DDA365" s="120"/>
      <c r="DDB365" s="120"/>
      <c r="DDC365" s="120"/>
      <c r="DDD365" s="120"/>
      <c r="DDE365" s="120"/>
      <c r="DDF365" s="120"/>
      <c r="DDG365" s="120"/>
      <c r="DDH365" s="120"/>
      <c r="DDI365" s="120"/>
      <c r="DDJ365" s="120"/>
      <c r="DDK365" s="120"/>
      <c r="DDL365" s="120"/>
      <c r="DDM365" s="120"/>
      <c r="DDN365" s="120"/>
      <c r="DDO365" s="120"/>
      <c r="DDP365" s="120"/>
      <c r="DDQ365" s="120"/>
      <c r="DDR365" s="120"/>
      <c r="DDS365" s="120"/>
      <c r="DDT365" s="120"/>
      <c r="DDU365" s="120"/>
      <c r="DDV365" s="120"/>
      <c r="DDW365" s="120"/>
      <c r="DDX365" s="120"/>
      <c r="DDY365" s="120"/>
      <c r="DDZ365" s="120"/>
      <c r="DEA365" s="120"/>
      <c r="DEB365" s="120"/>
      <c r="DEC365" s="120"/>
      <c r="DED365" s="120"/>
      <c r="DEE365" s="120"/>
      <c r="DEF365" s="120"/>
      <c r="DEG365" s="120"/>
      <c r="DEH365" s="120"/>
      <c r="DEI365" s="120"/>
      <c r="DEJ365" s="120"/>
      <c r="DEK365" s="120"/>
      <c r="DEL365" s="120"/>
      <c r="DEM365" s="120"/>
      <c r="DEN365" s="120"/>
      <c r="DEO365" s="120"/>
      <c r="DEP365" s="120"/>
      <c r="DEQ365" s="120"/>
      <c r="DER365" s="120"/>
      <c r="DES365" s="120"/>
      <c r="DET365" s="120"/>
      <c r="DEU365" s="120"/>
      <c r="DEV365" s="120"/>
      <c r="DEW365" s="120"/>
      <c r="DEX365" s="120"/>
      <c r="DEY365" s="120"/>
      <c r="DEZ365" s="120"/>
      <c r="DFA365" s="120"/>
      <c r="DFB365" s="120"/>
      <c r="DFC365" s="120"/>
      <c r="DFD365" s="120"/>
      <c r="DFE365" s="120"/>
      <c r="DFF365" s="120"/>
      <c r="DFG365" s="120"/>
      <c r="DFH365" s="120"/>
      <c r="DFI365" s="120"/>
      <c r="DFJ365" s="120"/>
      <c r="DFK365" s="120"/>
      <c r="DFL365" s="120"/>
      <c r="DFM365" s="120"/>
      <c r="DFN365" s="120"/>
      <c r="DFO365" s="120"/>
      <c r="DFP365" s="120"/>
      <c r="DFQ365" s="120"/>
      <c r="DFR365" s="120"/>
      <c r="DFS365" s="120"/>
      <c r="DFT365" s="120"/>
      <c r="DFU365" s="120"/>
      <c r="DFV365" s="120"/>
      <c r="DFW365" s="120"/>
      <c r="DFX365" s="120"/>
      <c r="DFY365" s="120"/>
      <c r="DFZ365" s="120"/>
      <c r="DGA365" s="120"/>
      <c r="DGB365" s="120"/>
      <c r="DGC365" s="120"/>
      <c r="DGD365" s="120"/>
      <c r="DGE365" s="120"/>
      <c r="DGF365" s="120"/>
      <c r="DGG365" s="120"/>
      <c r="DGH365" s="120"/>
      <c r="DGI365" s="120"/>
      <c r="DGJ365" s="120"/>
      <c r="DGK365" s="120"/>
      <c r="DGL365" s="120"/>
      <c r="DGM365" s="120"/>
      <c r="DGN365" s="120"/>
      <c r="DGO365" s="120"/>
      <c r="DGP365" s="120"/>
      <c r="DGQ365" s="120"/>
      <c r="DGR365" s="120"/>
      <c r="DGS365" s="120"/>
      <c r="DGT365" s="120"/>
      <c r="DGU365" s="120"/>
      <c r="DGV365" s="120"/>
      <c r="DGW365" s="120"/>
      <c r="DGX365" s="120"/>
      <c r="DGY365" s="120"/>
      <c r="DGZ365" s="120"/>
      <c r="DHA365" s="120"/>
      <c r="DHB365" s="120"/>
      <c r="DHC365" s="120"/>
      <c r="DHD365" s="120"/>
      <c r="DHE365" s="120"/>
      <c r="DHF365" s="120"/>
      <c r="DHG365" s="120"/>
      <c r="DHH365" s="120"/>
      <c r="DHI365" s="120"/>
      <c r="DHJ365" s="120"/>
      <c r="DHK365" s="120"/>
      <c r="DHL365" s="120"/>
      <c r="DHM365" s="120"/>
      <c r="DHN365" s="120"/>
      <c r="DHO365" s="120"/>
      <c r="DHP365" s="120"/>
      <c r="DHQ365" s="120"/>
      <c r="DHR365" s="120"/>
      <c r="DHS365" s="120"/>
      <c r="DHT365" s="120"/>
      <c r="DHU365" s="120"/>
      <c r="DHV365" s="120"/>
      <c r="DHW365" s="120"/>
      <c r="DHX365" s="120"/>
      <c r="DHY365" s="120"/>
      <c r="DHZ365" s="120"/>
      <c r="DIA365" s="120"/>
      <c r="DIB365" s="120"/>
      <c r="DIC365" s="120"/>
      <c r="DID365" s="120"/>
      <c r="DIE365" s="120"/>
      <c r="DIF365" s="120"/>
      <c r="DIG365" s="120"/>
      <c r="DIH365" s="120"/>
      <c r="DII365" s="120"/>
      <c r="DIJ365" s="120"/>
      <c r="DIK365" s="120"/>
      <c r="DIL365" s="120"/>
      <c r="DIM365" s="120"/>
      <c r="DIN365" s="120"/>
      <c r="DIO365" s="120"/>
      <c r="DIP365" s="120"/>
      <c r="DIQ365" s="120"/>
      <c r="DIR365" s="120"/>
      <c r="DIS365" s="120"/>
      <c r="DIT365" s="120"/>
      <c r="DIU365" s="120"/>
      <c r="DIV365" s="120"/>
      <c r="DIW365" s="120"/>
      <c r="DIX365" s="120"/>
      <c r="DIY365" s="120"/>
      <c r="DIZ365" s="120"/>
      <c r="DJA365" s="120"/>
      <c r="DJB365" s="120"/>
      <c r="DJC365" s="120"/>
      <c r="DJD365" s="120"/>
      <c r="DJE365" s="120"/>
      <c r="DJF365" s="120"/>
      <c r="DJG365" s="120"/>
      <c r="DJH365" s="120"/>
      <c r="DJI365" s="120"/>
      <c r="DJJ365" s="120"/>
      <c r="DJK365" s="120"/>
      <c r="DJL365" s="120"/>
      <c r="DJM365" s="120"/>
      <c r="DJN365" s="120"/>
      <c r="DJO365" s="120"/>
      <c r="DJP365" s="120"/>
      <c r="DJQ365" s="120"/>
      <c r="DJR365" s="120"/>
      <c r="DJS365" s="120"/>
      <c r="DJT365" s="120"/>
      <c r="DJU365" s="120"/>
      <c r="DJV365" s="120"/>
      <c r="DJW365" s="120"/>
      <c r="DJX365" s="120"/>
      <c r="DJY365" s="120"/>
      <c r="DJZ365" s="120"/>
      <c r="DKA365" s="120"/>
      <c r="DKB365" s="120"/>
      <c r="DKC365" s="120"/>
      <c r="DKD365" s="120"/>
      <c r="DKE365" s="120"/>
      <c r="DKF365" s="120"/>
      <c r="DKG365" s="120"/>
      <c r="DKH365" s="120"/>
      <c r="DKI365" s="120"/>
      <c r="DKJ365" s="120"/>
      <c r="DKK365" s="120"/>
      <c r="DKL365" s="120"/>
      <c r="DKM365" s="120"/>
      <c r="DKN365" s="120"/>
      <c r="DKO365" s="120"/>
      <c r="DKP365" s="120"/>
      <c r="DKQ365" s="120"/>
      <c r="DKR365" s="120"/>
      <c r="DKS365" s="120"/>
      <c r="DKT365" s="120"/>
      <c r="DKU365" s="120"/>
      <c r="DKV365" s="120"/>
      <c r="DKW365" s="120"/>
      <c r="DKX365" s="120"/>
      <c r="DKY365" s="120"/>
      <c r="DKZ365" s="120"/>
      <c r="DLA365" s="120"/>
      <c r="DLB365" s="120"/>
      <c r="DLC365" s="120"/>
      <c r="DLD365" s="120"/>
      <c r="DLE365" s="120"/>
      <c r="DLF365" s="120"/>
      <c r="DLG365" s="120"/>
      <c r="DLH365" s="120"/>
      <c r="DLI365" s="120"/>
      <c r="DLJ365" s="120"/>
      <c r="DLK365" s="120"/>
      <c r="DLL365" s="120"/>
      <c r="DLM365" s="120"/>
      <c r="DLN365" s="120"/>
      <c r="DLO365" s="120"/>
      <c r="DLP365" s="120"/>
      <c r="DLQ365" s="120"/>
      <c r="DLR365" s="120"/>
      <c r="DLS365" s="120"/>
      <c r="DLT365" s="120"/>
      <c r="DLU365" s="120"/>
      <c r="DLV365" s="120"/>
      <c r="DLW365" s="120"/>
      <c r="DLX365" s="120"/>
      <c r="DLY365" s="120"/>
      <c r="DLZ365" s="120"/>
      <c r="DMA365" s="120"/>
      <c r="DMB365" s="120"/>
      <c r="DMC365" s="120"/>
      <c r="DMD365" s="120"/>
      <c r="DME365" s="120"/>
      <c r="DMF365" s="120"/>
      <c r="DMG365" s="120"/>
      <c r="DMH365" s="120"/>
      <c r="DMI365" s="120"/>
      <c r="DMJ365" s="120"/>
      <c r="DMK365" s="120"/>
      <c r="DML365" s="120"/>
      <c r="DMM365" s="120"/>
      <c r="DMN365" s="120"/>
      <c r="DMO365" s="120"/>
      <c r="DMP365" s="120"/>
      <c r="DMQ365" s="120"/>
      <c r="DMR365" s="120"/>
      <c r="DMS365" s="120"/>
      <c r="DMT365" s="120"/>
      <c r="DMU365" s="120"/>
      <c r="DMV365" s="120"/>
      <c r="DMW365" s="120"/>
      <c r="DMX365" s="120"/>
      <c r="DMY365" s="120"/>
      <c r="DMZ365" s="120"/>
      <c r="DNA365" s="120"/>
      <c r="DNB365" s="120"/>
      <c r="DNC365" s="120"/>
      <c r="DND365" s="120"/>
      <c r="DNE365" s="120"/>
      <c r="DNF365" s="120"/>
      <c r="DNG365" s="120"/>
      <c r="DNH365" s="120"/>
      <c r="DNI365" s="120"/>
      <c r="DNJ365" s="120"/>
      <c r="DNK365" s="120"/>
      <c r="DNL365" s="120"/>
      <c r="DNM365" s="120"/>
      <c r="DNN365" s="120"/>
      <c r="DNO365" s="120"/>
      <c r="DNP365" s="120"/>
      <c r="DNQ365" s="120"/>
      <c r="DNR365" s="120"/>
      <c r="DNS365" s="120"/>
      <c r="DNT365" s="120"/>
      <c r="DNU365" s="120"/>
      <c r="DNV365" s="120"/>
      <c r="DNW365" s="120"/>
      <c r="DNX365" s="120"/>
      <c r="DNY365" s="120"/>
      <c r="DNZ365" s="120"/>
      <c r="DOA365" s="120"/>
      <c r="DOB365" s="120"/>
      <c r="DOC365" s="120"/>
      <c r="DOD365" s="120"/>
      <c r="DOE365" s="120"/>
      <c r="DOF365" s="120"/>
      <c r="DOG365" s="120"/>
      <c r="DOH365" s="120"/>
      <c r="DOI365" s="120"/>
      <c r="DOJ365" s="120"/>
      <c r="DOK365" s="120"/>
      <c r="DOL365" s="120"/>
      <c r="DOM365" s="120"/>
      <c r="DON365" s="120"/>
      <c r="DOO365" s="120"/>
      <c r="DOP365" s="120"/>
      <c r="DOQ365" s="120"/>
      <c r="DOR365" s="120"/>
      <c r="DOS365" s="120"/>
      <c r="DOT365" s="120"/>
      <c r="DOU365" s="120"/>
      <c r="DOV365" s="120"/>
      <c r="DOW365" s="120"/>
      <c r="DOX365" s="120"/>
      <c r="DOY365" s="120"/>
      <c r="DOZ365" s="120"/>
      <c r="DPA365" s="120"/>
      <c r="DPB365" s="120"/>
      <c r="DPC365" s="120"/>
      <c r="DPD365" s="120"/>
      <c r="DPE365" s="120"/>
      <c r="DPF365" s="120"/>
      <c r="DPG365" s="120"/>
      <c r="DPH365" s="120"/>
      <c r="DPI365" s="120"/>
      <c r="DPJ365" s="120"/>
      <c r="DPK365" s="120"/>
      <c r="DPL365" s="120"/>
      <c r="DPM365" s="120"/>
      <c r="DPN365" s="120"/>
      <c r="DPO365" s="120"/>
      <c r="DPP365" s="120"/>
      <c r="DPQ365" s="120"/>
      <c r="DPR365" s="120"/>
      <c r="DPS365" s="120"/>
      <c r="DPT365" s="120"/>
      <c r="DPU365" s="120"/>
      <c r="DPV365" s="120"/>
      <c r="DPW365" s="120"/>
      <c r="DPX365" s="120"/>
      <c r="DPY365" s="120"/>
      <c r="DPZ365" s="120"/>
      <c r="DQA365" s="120"/>
      <c r="DQB365" s="120"/>
      <c r="DQC365" s="120"/>
      <c r="DQD365" s="120"/>
      <c r="DQE365" s="120"/>
      <c r="DQF365" s="120"/>
      <c r="DQG365" s="120"/>
      <c r="DQH365" s="120"/>
      <c r="DQI365" s="120"/>
      <c r="DQJ365" s="120"/>
      <c r="DQK365" s="120"/>
      <c r="DQL365" s="120"/>
      <c r="DQM365" s="120"/>
      <c r="DQN365" s="120"/>
      <c r="DQO365" s="120"/>
      <c r="DQP365" s="120"/>
      <c r="DQQ365" s="120"/>
      <c r="DQR365" s="120"/>
      <c r="DQS365" s="120"/>
      <c r="DQT365" s="120"/>
      <c r="DQU365" s="120"/>
      <c r="DQV365" s="120"/>
      <c r="DQW365" s="120"/>
      <c r="DQX365" s="120"/>
      <c r="DQY365" s="120"/>
      <c r="DQZ365" s="120"/>
      <c r="DRA365" s="120"/>
      <c r="DRB365" s="120"/>
      <c r="DRC365" s="120"/>
      <c r="DRD365" s="120"/>
      <c r="DRE365" s="120"/>
      <c r="DRF365" s="120"/>
      <c r="DRG365" s="120"/>
      <c r="DRH365" s="120"/>
      <c r="DRI365" s="120"/>
      <c r="DRJ365" s="120"/>
      <c r="DRK365" s="120"/>
      <c r="DRL365" s="120"/>
      <c r="DRM365" s="120"/>
      <c r="DRN365" s="120"/>
      <c r="DRO365" s="120"/>
      <c r="DRP365" s="120"/>
      <c r="DRQ365" s="120"/>
      <c r="DRR365" s="120"/>
      <c r="DRS365" s="120"/>
      <c r="DRT365" s="120"/>
      <c r="DRU365" s="120"/>
      <c r="DRV365" s="120"/>
      <c r="DRW365" s="120"/>
      <c r="DRX365" s="120"/>
      <c r="DRY365" s="120"/>
      <c r="DRZ365" s="120"/>
      <c r="DSA365" s="120"/>
      <c r="DSB365" s="120"/>
      <c r="DSC365" s="120"/>
      <c r="DSD365" s="120"/>
      <c r="DSE365" s="120"/>
      <c r="DSF365" s="120"/>
      <c r="DSG365" s="120"/>
      <c r="DSH365" s="120"/>
      <c r="DSI365" s="120"/>
      <c r="DSJ365" s="120"/>
      <c r="DSK365" s="120"/>
      <c r="DSL365" s="120"/>
      <c r="DSM365" s="120"/>
      <c r="DSN365" s="120"/>
      <c r="DSO365" s="120"/>
      <c r="DSP365" s="120"/>
      <c r="DSQ365" s="120"/>
      <c r="DSR365" s="120"/>
      <c r="DSS365" s="120"/>
      <c r="DST365" s="120"/>
      <c r="DSU365" s="120"/>
      <c r="DSV365" s="120"/>
      <c r="DSW365" s="120"/>
      <c r="DSX365" s="120"/>
      <c r="DSY365" s="120"/>
      <c r="DSZ365" s="120"/>
      <c r="DTA365" s="120"/>
      <c r="DTB365" s="120"/>
      <c r="DTC365" s="120"/>
      <c r="DTD365" s="120"/>
      <c r="DTE365" s="120"/>
      <c r="DTF365" s="120"/>
      <c r="DTG365" s="120"/>
      <c r="DTH365" s="120"/>
      <c r="DTI365" s="120"/>
      <c r="DTJ365" s="120"/>
      <c r="DTK365" s="120"/>
      <c r="DTL365" s="120"/>
      <c r="DTM365" s="120"/>
      <c r="DTN365" s="120"/>
      <c r="DTO365" s="120"/>
      <c r="DTP365" s="120"/>
      <c r="DTQ365" s="120"/>
      <c r="DTR365" s="120"/>
      <c r="DTS365" s="120"/>
      <c r="DTT365" s="120"/>
      <c r="DTU365" s="120"/>
      <c r="DTV365" s="120"/>
      <c r="DTW365" s="120"/>
      <c r="DTX365" s="120"/>
      <c r="DTY365" s="120"/>
      <c r="DTZ365" s="120"/>
      <c r="DUA365" s="120"/>
      <c r="DUB365" s="120"/>
      <c r="DUC365" s="120"/>
      <c r="DUD365" s="120"/>
      <c r="DUE365" s="120"/>
      <c r="DUF365" s="120"/>
      <c r="DUG365" s="120"/>
      <c r="DUH365" s="120"/>
      <c r="DUI365" s="120"/>
      <c r="DUJ365" s="120"/>
      <c r="DUK365" s="120"/>
      <c r="DUL365" s="120"/>
      <c r="DUM365" s="120"/>
      <c r="DUN365" s="120"/>
      <c r="DUO365" s="120"/>
      <c r="DUP365" s="120"/>
      <c r="DUQ365" s="120"/>
      <c r="DUR365" s="120"/>
      <c r="DUS365" s="120"/>
      <c r="DUT365" s="120"/>
      <c r="DUU365" s="120"/>
      <c r="DUV365" s="120"/>
      <c r="DUW365" s="120"/>
      <c r="DUX365" s="120"/>
      <c r="DUY365" s="120"/>
      <c r="DUZ365" s="120"/>
      <c r="DVA365" s="120"/>
      <c r="DVB365" s="120"/>
      <c r="DVC365" s="120"/>
      <c r="DVD365" s="120"/>
      <c r="DVE365" s="120"/>
      <c r="DVF365" s="120"/>
      <c r="DVG365" s="120"/>
      <c r="DVH365" s="120"/>
      <c r="DVI365" s="120"/>
      <c r="DVJ365" s="120"/>
      <c r="DVK365" s="120"/>
      <c r="DVL365" s="120"/>
      <c r="DVM365" s="120"/>
      <c r="DVN365" s="120"/>
      <c r="DVO365" s="120"/>
      <c r="DVP365" s="120"/>
      <c r="DVQ365" s="120"/>
      <c r="DVR365" s="120"/>
      <c r="DVS365" s="120"/>
      <c r="DVT365" s="120"/>
      <c r="DVU365" s="120"/>
      <c r="DVV365" s="120"/>
      <c r="DVW365" s="120"/>
      <c r="DVX365" s="120"/>
      <c r="DVY365" s="120"/>
      <c r="DVZ365" s="120"/>
      <c r="DWA365" s="120"/>
      <c r="DWB365" s="120"/>
      <c r="DWC365" s="120"/>
      <c r="DWD365" s="120"/>
      <c r="DWE365" s="120"/>
      <c r="DWF365" s="120"/>
      <c r="DWG365" s="120"/>
      <c r="DWH365" s="120"/>
      <c r="DWI365" s="120"/>
      <c r="DWJ365" s="120"/>
      <c r="DWK365" s="120"/>
      <c r="DWL365" s="120"/>
      <c r="DWM365" s="120"/>
      <c r="DWN365" s="120"/>
      <c r="DWO365" s="120"/>
      <c r="DWP365" s="120"/>
      <c r="DWQ365" s="120"/>
      <c r="DWR365" s="120"/>
      <c r="DWS365" s="120"/>
      <c r="DWT365" s="120"/>
      <c r="DWU365" s="120"/>
      <c r="DWV365" s="120"/>
      <c r="DWW365" s="120"/>
      <c r="DWX365" s="120"/>
      <c r="DWY365" s="120"/>
      <c r="DWZ365" s="120"/>
      <c r="DXA365" s="120"/>
      <c r="DXB365" s="120"/>
      <c r="DXC365" s="120"/>
      <c r="DXD365" s="120"/>
      <c r="DXE365" s="120"/>
      <c r="DXF365" s="120"/>
      <c r="DXG365" s="120"/>
      <c r="DXH365" s="120"/>
      <c r="DXI365" s="120"/>
      <c r="DXJ365" s="120"/>
      <c r="DXK365" s="120"/>
      <c r="DXL365" s="120"/>
      <c r="DXM365" s="120"/>
      <c r="DXN365" s="120"/>
      <c r="DXO365" s="120"/>
      <c r="DXP365" s="120"/>
      <c r="DXQ365" s="120"/>
      <c r="DXR365" s="120"/>
      <c r="DXS365" s="120"/>
      <c r="DXT365" s="120"/>
      <c r="DXU365" s="120"/>
      <c r="DXV365" s="120"/>
      <c r="DXW365" s="120"/>
      <c r="DXX365" s="120"/>
      <c r="DXY365" s="120"/>
      <c r="DXZ365" s="120"/>
      <c r="DYA365" s="120"/>
      <c r="DYB365" s="120"/>
      <c r="DYC365" s="120"/>
      <c r="DYD365" s="120"/>
      <c r="DYE365" s="120"/>
      <c r="DYF365" s="120"/>
      <c r="DYG365" s="120"/>
      <c r="DYH365" s="120"/>
      <c r="DYI365" s="120"/>
      <c r="DYJ365" s="120"/>
      <c r="DYK365" s="120"/>
      <c r="DYL365" s="120"/>
      <c r="DYM365" s="120"/>
      <c r="DYN365" s="120"/>
      <c r="DYO365" s="120"/>
      <c r="DYP365" s="120"/>
      <c r="DYQ365" s="120"/>
      <c r="DYR365" s="120"/>
      <c r="DYS365" s="120"/>
      <c r="DYT365" s="120"/>
      <c r="DYU365" s="120"/>
      <c r="DYV365" s="120"/>
      <c r="DYW365" s="120"/>
      <c r="DYX365" s="120"/>
      <c r="DYY365" s="120"/>
      <c r="DYZ365" s="120"/>
      <c r="DZA365" s="120"/>
      <c r="DZB365" s="120"/>
      <c r="DZC365" s="120"/>
      <c r="DZD365" s="120"/>
      <c r="DZE365" s="120"/>
      <c r="DZF365" s="120"/>
      <c r="DZG365" s="120"/>
      <c r="DZH365" s="120"/>
      <c r="DZI365" s="120"/>
      <c r="DZJ365" s="120"/>
      <c r="DZK365" s="120"/>
      <c r="DZL365" s="120"/>
      <c r="DZM365" s="120"/>
      <c r="DZN365" s="120"/>
      <c r="DZO365" s="120"/>
      <c r="DZP365" s="120"/>
      <c r="DZQ365" s="120"/>
      <c r="DZR365" s="120"/>
      <c r="DZS365" s="120"/>
      <c r="DZT365" s="120"/>
      <c r="DZU365" s="120"/>
      <c r="DZV365" s="120"/>
      <c r="DZW365" s="120"/>
      <c r="DZX365" s="120"/>
      <c r="DZY365" s="120"/>
      <c r="DZZ365" s="120"/>
      <c r="EAA365" s="120"/>
      <c r="EAB365" s="120"/>
      <c r="EAC365" s="120"/>
      <c r="EAD365" s="120"/>
      <c r="EAE365" s="120"/>
      <c r="EAF365" s="120"/>
      <c r="EAG365" s="120"/>
      <c r="EAH365" s="120"/>
      <c r="EAI365" s="120"/>
      <c r="EAJ365" s="120"/>
      <c r="EAK365" s="120"/>
      <c r="EAL365" s="120"/>
      <c r="EAM365" s="120"/>
      <c r="EAN365" s="120"/>
      <c r="EAO365" s="120"/>
      <c r="EAP365" s="120"/>
      <c r="EAQ365" s="120"/>
      <c r="EAR365" s="120"/>
      <c r="EAS365" s="120"/>
      <c r="EAT365" s="120"/>
      <c r="EAU365" s="120"/>
      <c r="EAV365" s="120"/>
      <c r="EAW365" s="120"/>
      <c r="EAX365" s="120"/>
      <c r="EAY365" s="120"/>
      <c r="EAZ365" s="120"/>
      <c r="EBA365" s="120"/>
      <c r="EBB365" s="120"/>
      <c r="EBC365" s="120"/>
      <c r="EBD365" s="120"/>
      <c r="EBE365" s="120"/>
      <c r="EBF365" s="120"/>
      <c r="EBG365" s="120"/>
      <c r="EBH365" s="120"/>
      <c r="EBI365" s="120"/>
      <c r="EBJ365" s="120"/>
      <c r="EBK365" s="120"/>
      <c r="EBL365" s="120"/>
      <c r="EBM365" s="120"/>
      <c r="EBN365" s="120"/>
      <c r="EBO365" s="120"/>
      <c r="EBP365" s="120"/>
      <c r="EBQ365" s="120"/>
      <c r="EBR365" s="120"/>
      <c r="EBS365" s="120"/>
      <c r="EBT365" s="120"/>
      <c r="EBU365" s="120"/>
      <c r="EBV365" s="120"/>
      <c r="EBW365" s="120"/>
      <c r="EBX365" s="120"/>
      <c r="EBY365" s="120"/>
      <c r="EBZ365" s="120"/>
      <c r="ECA365" s="120"/>
      <c r="ECB365" s="120"/>
      <c r="ECC365" s="120"/>
      <c r="ECD365" s="120"/>
      <c r="ECE365" s="120"/>
      <c r="ECF365" s="120"/>
      <c r="ECG365" s="120"/>
      <c r="ECH365" s="120"/>
      <c r="ECI365" s="120"/>
      <c r="ECJ365" s="120"/>
      <c r="ECK365" s="120"/>
      <c r="ECL365" s="120"/>
      <c r="ECM365" s="120"/>
      <c r="ECN365" s="120"/>
      <c r="ECO365" s="120"/>
      <c r="ECP365" s="120"/>
      <c r="ECQ365" s="120"/>
      <c r="ECR365" s="120"/>
      <c r="ECS365" s="120"/>
      <c r="ECT365" s="120"/>
      <c r="ECU365" s="120"/>
      <c r="ECV365" s="120"/>
      <c r="ECW365" s="120"/>
      <c r="ECX365" s="120"/>
      <c r="ECY365" s="120"/>
      <c r="ECZ365" s="120"/>
      <c r="EDA365" s="120"/>
      <c r="EDB365" s="120"/>
      <c r="EDC365" s="120"/>
      <c r="EDD365" s="120"/>
      <c r="EDE365" s="120"/>
      <c r="EDF365" s="120"/>
      <c r="EDG365" s="120"/>
      <c r="EDH365" s="120"/>
      <c r="EDI365" s="120"/>
      <c r="EDJ365" s="120"/>
      <c r="EDK365" s="120"/>
      <c r="EDL365" s="120"/>
      <c r="EDM365" s="120"/>
      <c r="EDN365" s="120"/>
      <c r="EDO365" s="120"/>
      <c r="EDP365" s="120"/>
      <c r="EDQ365" s="120"/>
      <c r="EDR365" s="120"/>
      <c r="EDS365" s="120"/>
      <c r="EDT365" s="120"/>
      <c r="EDU365" s="120"/>
      <c r="EDV365" s="120"/>
      <c r="EDW365" s="120"/>
      <c r="EDX365" s="120"/>
      <c r="EDY365" s="120"/>
      <c r="EDZ365" s="120"/>
      <c r="EEA365" s="120"/>
      <c r="EEB365" s="120"/>
      <c r="EEC365" s="120"/>
      <c r="EED365" s="120"/>
      <c r="EEE365" s="120"/>
      <c r="EEF365" s="120"/>
      <c r="EEG365" s="120"/>
      <c r="EEH365" s="120"/>
      <c r="EEI365" s="120"/>
      <c r="EEJ365" s="120"/>
      <c r="EEK365" s="120"/>
      <c r="EEL365" s="120"/>
      <c r="EEM365" s="120"/>
      <c r="EEN365" s="120"/>
      <c r="EEO365" s="120"/>
      <c r="EEP365" s="120"/>
      <c r="EEQ365" s="120"/>
      <c r="EER365" s="120"/>
      <c r="EES365" s="120"/>
      <c r="EET365" s="120"/>
      <c r="EEU365" s="120"/>
      <c r="EEV365" s="120"/>
      <c r="EEW365" s="120"/>
      <c r="EEX365" s="120"/>
      <c r="EEY365" s="120"/>
      <c r="EEZ365" s="120"/>
      <c r="EFA365" s="120"/>
      <c r="EFB365" s="120"/>
      <c r="EFC365" s="120"/>
      <c r="EFD365" s="120"/>
      <c r="EFE365" s="120"/>
      <c r="EFF365" s="120"/>
      <c r="EFG365" s="120"/>
      <c r="EFH365" s="120"/>
      <c r="EFI365" s="120"/>
      <c r="EFJ365" s="120"/>
      <c r="EFK365" s="120"/>
      <c r="EFL365" s="120"/>
      <c r="EFM365" s="120"/>
      <c r="EFN365" s="120"/>
      <c r="EFO365" s="120"/>
      <c r="EFP365" s="120"/>
      <c r="EFQ365" s="120"/>
      <c r="EFR365" s="120"/>
      <c r="EFS365" s="120"/>
      <c r="EFT365" s="120"/>
      <c r="EFU365" s="120"/>
      <c r="EFV365" s="120"/>
      <c r="EFW365" s="120"/>
      <c r="EFX365" s="120"/>
      <c r="EFY365" s="120"/>
      <c r="EFZ365" s="120"/>
      <c r="EGA365" s="120"/>
      <c r="EGB365" s="120"/>
      <c r="EGC365" s="120"/>
      <c r="EGD365" s="120"/>
      <c r="EGE365" s="120"/>
      <c r="EGF365" s="120"/>
      <c r="EGG365" s="120"/>
      <c r="EGH365" s="120"/>
      <c r="EGI365" s="120"/>
      <c r="EGJ365" s="120"/>
      <c r="EGK365" s="120"/>
      <c r="EGL365" s="120"/>
      <c r="EGM365" s="120"/>
      <c r="EGN365" s="120"/>
      <c r="EGO365" s="120"/>
      <c r="EGP365" s="120"/>
      <c r="EGQ365" s="120"/>
      <c r="EGR365" s="120"/>
      <c r="EGS365" s="120"/>
      <c r="EGT365" s="120"/>
      <c r="EGU365" s="120"/>
      <c r="EGV365" s="120"/>
      <c r="EGW365" s="120"/>
      <c r="EGX365" s="120"/>
      <c r="EGY365" s="120"/>
      <c r="EGZ365" s="120"/>
      <c r="EHA365" s="120"/>
      <c r="EHB365" s="120"/>
      <c r="EHC365" s="120"/>
      <c r="EHD365" s="120"/>
      <c r="EHE365" s="120"/>
      <c r="EHF365" s="120"/>
      <c r="EHG365" s="120"/>
      <c r="EHH365" s="120"/>
      <c r="EHI365" s="120"/>
      <c r="EHJ365" s="120"/>
      <c r="EHK365" s="120"/>
      <c r="EHL365" s="120"/>
      <c r="EHM365" s="120"/>
      <c r="EHN365" s="120"/>
      <c r="EHO365" s="120"/>
      <c r="EHP365" s="120"/>
      <c r="EHQ365" s="120"/>
      <c r="EHR365" s="120"/>
      <c r="EHS365" s="120"/>
      <c r="EHT365" s="120"/>
      <c r="EHU365" s="120"/>
      <c r="EHV365" s="120"/>
      <c r="EHW365" s="120"/>
      <c r="EHX365" s="120"/>
      <c r="EHY365" s="120"/>
      <c r="EHZ365" s="120"/>
      <c r="EIA365" s="120"/>
      <c r="EIB365" s="120"/>
      <c r="EIC365" s="120"/>
      <c r="EID365" s="120"/>
      <c r="EIE365" s="120"/>
      <c r="EIF365" s="120"/>
      <c r="EIG365" s="120"/>
      <c r="EIH365" s="120"/>
      <c r="EII365" s="120"/>
      <c r="EIJ365" s="120"/>
      <c r="EIK365" s="120"/>
      <c r="EIL365" s="120"/>
      <c r="EIM365" s="120"/>
      <c r="EIN365" s="120"/>
      <c r="EIO365" s="120"/>
      <c r="EIP365" s="120"/>
      <c r="EIQ365" s="120"/>
      <c r="EIR365" s="120"/>
      <c r="EIS365" s="120"/>
      <c r="EIT365" s="120"/>
      <c r="EIU365" s="120"/>
      <c r="EIV365" s="120"/>
      <c r="EIW365" s="120"/>
      <c r="EIX365" s="120"/>
      <c r="EIY365" s="120"/>
      <c r="EIZ365" s="120"/>
      <c r="EJA365" s="120"/>
      <c r="EJB365" s="120"/>
      <c r="EJC365" s="120"/>
      <c r="EJD365" s="120"/>
      <c r="EJE365" s="120"/>
      <c r="EJF365" s="120"/>
      <c r="EJG365" s="120"/>
      <c r="EJH365" s="120"/>
      <c r="EJI365" s="120"/>
      <c r="EJJ365" s="120"/>
      <c r="EJK365" s="120"/>
      <c r="EJL365" s="120"/>
      <c r="EJM365" s="120"/>
      <c r="EJN365" s="120"/>
      <c r="EJO365" s="120"/>
      <c r="EJP365" s="120"/>
      <c r="EJQ365" s="120"/>
      <c r="EJR365" s="120"/>
      <c r="EJS365" s="120"/>
      <c r="EJT365" s="120"/>
      <c r="EJU365" s="120"/>
      <c r="EJV365" s="120"/>
      <c r="EJW365" s="120"/>
      <c r="EJX365" s="120"/>
      <c r="EJY365" s="120"/>
      <c r="EJZ365" s="120"/>
      <c r="EKA365" s="120"/>
      <c r="EKB365" s="120"/>
      <c r="EKC365" s="120"/>
      <c r="EKD365" s="120"/>
      <c r="EKE365" s="120"/>
      <c r="EKF365" s="120"/>
      <c r="EKG365" s="120"/>
      <c r="EKH365" s="120"/>
      <c r="EKI365" s="120"/>
      <c r="EKJ365" s="120"/>
      <c r="EKK365" s="120"/>
      <c r="EKL365" s="120"/>
      <c r="EKM365" s="120"/>
      <c r="EKN365" s="120"/>
      <c r="EKO365" s="120"/>
      <c r="EKP365" s="120"/>
      <c r="EKQ365" s="120"/>
      <c r="EKR365" s="120"/>
      <c r="EKS365" s="120"/>
      <c r="EKT365" s="120"/>
      <c r="EKU365" s="120"/>
      <c r="EKV365" s="120"/>
      <c r="EKW365" s="120"/>
      <c r="EKX365" s="120"/>
      <c r="EKY365" s="120"/>
      <c r="EKZ365" s="120"/>
      <c r="ELA365" s="120"/>
      <c r="ELB365" s="120"/>
      <c r="ELC365" s="120"/>
      <c r="ELD365" s="120"/>
      <c r="ELE365" s="120"/>
      <c r="ELF365" s="120"/>
      <c r="ELG365" s="120"/>
      <c r="ELH365" s="120"/>
      <c r="ELI365" s="120"/>
      <c r="ELJ365" s="120"/>
      <c r="ELK365" s="120"/>
      <c r="ELL365" s="120"/>
      <c r="ELM365" s="120"/>
      <c r="ELN365" s="120"/>
      <c r="ELO365" s="120"/>
      <c r="ELP365" s="120"/>
      <c r="ELQ365" s="120"/>
      <c r="ELR365" s="120"/>
      <c r="ELS365" s="120"/>
      <c r="ELT365" s="120"/>
      <c r="ELU365" s="120"/>
      <c r="ELV365" s="120"/>
      <c r="ELW365" s="120"/>
      <c r="ELX365" s="120"/>
      <c r="ELY365" s="120"/>
      <c r="ELZ365" s="120"/>
      <c r="EMA365" s="120"/>
      <c r="EMB365" s="120"/>
      <c r="EMC365" s="120"/>
      <c r="EMD365" s="120"/>
      <c r="EME365" s="120"/>
      <c r="EMF365" s="120"/>
      <c r="EMG365" s="120"/>
      <c r="EMH365" s="120"/>
      <c r="EMI365" s="120"/>
      <c r="EMJ365" s="120"/>
      <c r="EMK365" s="120"/>
      <c r="EML365" s="120"/>
      <c r="EMM365" s="120"/>
      <c r="EMN365" s="120"/>
      <c r="EMO365" s="120"/>
      <c r="EMP365" s="120"/>
      <c r="EMQ365" s="120"/>
      <c r="EMR365" s="120"/>
      <c r="EMS365" s="120"/>
      <c r="EMT365" s="120"/>
      <c r="EMU365" s="120"/>
      <c r="EMV365" s="120"/>
      <c r="EMW365" s="120"/>
      <c r="EMX365" s="120"/>
      <c r="EMY365" s="120"/>
      <c r="EMZ365" s="120"/>
      <c r="ENA365" s="120"/>
      <c r="ENB365" s="120"/>
      <c r="ENC365" s="120"/>
      <c r="END365" s="120"/>
      <c r="ENE365" s="120"/>
      <c r="ENF365" s="120"/>
      <c r="ENG365" s="120"/>
      <c r="ENH365" s="120"/>
      <c r="ENI365" s="120"/>
      <c r="ENJ365" s="120"/>
      <c r="ENK365" s="120"/>
      <c r="ENL365" s="120"/>
      <c r="ENM365" s="120"/>
      <c r="ENN365" s="120"/>
      <c r="ENO365" s="120"/>
      <c r="ENP365" s="120"/>
      <c r="ENQ365" s="120"/>
      <c r="ENR365" s="120"/>
      <c r="ENS365" s="120"/>
      <c r="ENT365" s="120"/>
      <c r="ENU365" s="120"/>
      <c r="ENV365" s="120"/>
      <c r="ENW365" s="120"/>
      <c r="ENX365" s="120"/>
      <c r="ENY365" s="120"/>
      <c r="ENZ365" s="120"/>
      <c r="EOA365" s="120"/>
      <c r="EOB365" s="120"/>
      <c r="EOC365" s="120"/>
      <c r="EOD365" s="120"/>
      <c r="EOE365" s="120"/>
      <c r="EOF365" s="120"/>
      <c r="EOG365" s="120"/>
      <c r="EOH365" s="120"/>
      <c r="EOI365" s="120"/>
      <c r="EOJ365" s="120"/>
      <c r="EOK365" s="120"/>
      <c r="EOL365" s="120"/>
      <c r="EOM365" s="120"/>
      <c r="EON365" s="120"/>
      <c r="EOO365" s="120"/>
      <c r="EOP365" s="120"/>
      <c r="EOQ365" s="120"/>
      <c r="EOR365" s="120"/>
      <c r="EOS365" s="120"/>
      <c r="EOT365" s="120"/>
      <c r="EOU365" s="120"/>
      <c r="EOV365" s="120"/>
      <c r="EOW365" s="120"/>
      <c r="EOX365" s="120"/>
      <c r="EOY365" s="120"/>
      <c r="EOZ365" s="120"/>
      <c r="EPA365" s="120"/>
      <c r="EPB365" s="120"/>
      <c r="EPC365" s="120"/>
      <c r="EPD365" s="120"/>
      <c r="EPE365" s="120"/>
      <c r="EPF365" s="120"/>
      <c r="EPG365" s="120"/>
      <c r="EPH365" s="120"/>
      <c r="EPI365" s="120"/>
      <c r="EPJ365" s="120"/>
      <c r="EPK365" s="120"/>
      <c r="EPL365" s="120"/>
      <c r="EPM365" s="120"/>
      <c r="EPN365" s="120"/>
      <c r="EPO365" s="120"/>
      <c r="EPP365" s="120"/>
      <c r="EPQ365" s="120"/>
      <c r="EPR365" s="120"/>
      <c r="EPS365" s="120"/>
      <c r="EPT365" s="120"/>
      <c r="EPU365" s="120"/>
      <c r="EPV365" s="120"/>
      <c r="EPW365" s="120"/>
      <c r="EPX365" s="120"/>
      <c r="EPY365" s="120"/>
      <c r="EPZ365" s="120"/>
      <c r="EQA365" s="120"/>
      <c r="EQB365" s="120"/>
      <c r="EQC365" s="120"/>
      <c r="EQD365" s="120"/>
      <c r="EQE365" s="120"/>
      <c r="EQF365" s="120"/>
      <c r="EQG365" s="120"/>
      <c r="EQH365" s="120"/>
      <c r="EQI365" s="120"/>
      <c r="EQJ365" s="120"/>
      <c r="EQK365" s="120"/>
      <c r="EQL365" s="120"/>
      <c r="EQM365" s="120"/>
      <c r="EQN365" s="120"/>
      <c r="EQO365" s="120"/>
      <c r="EQP365" s="120"/>
      <c r="EQQ365" s="120"/>
      <c r="EQR365" s="120"/>
      <c r="EQS365" s="120"/>
      <c r="EQT365" s="120"/>
      <c r="EQU365" s="120"/>
      <c r="EQV365" s="120"/>
      <c r="EQW365" s="120"/>
      <c r="EQX365" s="120"/>
      <c r="EQY365" s="120"/>
      <c r="EQZ365" s="120"/>
      <c r="ERA365" s="120"/>
      <c r="ERB365" s="120"/>
      <c r="ERC365" s="120"/>
      <c r="ERD365" s="120"/>
      <c r="ERE365" s="120"/>
      <c r="ERF365" s="120"/>
      <c r="ERG365" s="120"/>
      <c r="ERH365" s="120"/>
      <c r="ERI365" s="120"/>
      <c r="ERJ365" s="120"/>
      <c r="ERK365" s="120"/>
      <c r="ERL365" s="120"/>
      <c r="ERM365" s="120"/>
      <c r="ERN365" s="120"/>
      <c r="ERO365" s="120"/>
      <c r="ERP365" s="120"/>
      <c r="ERQ365" s="120"/>
      <c r="ERR365" s="120"/>
      <c r="ERS365" s="120"/>
      <c r="ERT365" s="120"/>
      <c r="ERU365" s="120"/>
      <c r="ERV365" s="120"/>
      <c r="ERW365" s="120"/>
      <c r="ERX365" s="120"/>
      <c r="ERY365" s="120"/>
      <c r="ERZ365" s="120"/>
      <c r="ESA365" s="120"/>
      <c r="ESB365" s="120"/>
      <c r="ESC365" s="120"/>
      <c r="ESD365" s="120"/>
      <c r="ESE365" s="120"/>
      <c r="ESF365" s="120"/>
      <c r="ESG365" s="120"/>
      <c r="ESH365" s="120"/>
      <c r="ESI365" s="120"/>
      <c r="ESJ365" s="120"/>
      <c r="ESK365" s="120"/>
      <c r="ESL365" s="120"/>
      <c r="ESM365" s="120"/>
      <c r="ESN365" s="120"/>
      <c r="ESO365" s="120"/>
      <c r="ESP365" s="120"/>
      <c r="ESQ365" s="120"/>
      <c r="ESR365" s="120"/>
      <c r="ESS365" s="120"/>
      <c r="EST365" s="120"/>
      <c r="ESU365" s="120"/>
      <c r="ESV365" s="120"/>
      <c r="ESW365" s="120"/>
      <c r="ESX365" s="120"/>
      <c r="ESY365" s="120"/>
      <c r="ESZ365" s="120"/>
      <c r="ETA365" s="120"/>
      <c r="ETB365" s="120"/>
      <c r="ETC365" s="120"/>
      <c r="ETD365" s="120"/>
      <c r="ETE365" s="120"/>
      <c r="ETF365" s="120"/>
      <c r="ETG365" s="120"/>
      <c r="ETH365" s="120"/>
      <c r="ETI365" s="120"/>
      <c r="ETJ365" s="120"/>
      <c r="ETK365" s="120"/>
      <c r="ETL365" s="120"/>
      <c r="ETM365" s="120"/>
      <c r="ETN365" s="120"/>
      <c r="ETO365" s="120"/>
      <c r="ETP365" s="120"/>
      <c r="ETQ365" s="120"/>
      <c r="ETR365" s="120"/>
      <c r="ETS365" s="120"/>
      <c r="ETT365" s="120"/>
      <c r="ETU365" s="120"/>
      <c r="ETV365" s="120"/>
      <c r="ETW365" s="120"/>
      <c r="ETX365" s="120"/>
      <c r="ETY365" s="120"/>
      <c r="ETZ365" s="120"/>
      <c r="EUA365" s="120"/>
      <c r="EUB365" s="120"/>
      <c r="EUC365" s="120"/>
      <c r="EUD365" s="120"/>
      <c r="EUE365" s="120"/>
      <c r="EUF365" s="120"/>
      <c r="EUG365" s="120"/>
      <c r="EUH365" s="120"/>
      <c r="EUI365" s="120"/>
      <c r="EUJ365" s="120"/>
      <c r="EUK365" s="120"/>
      <c r="EUL365" s="120"/>
      <c r="EUM365" s="120"/>
      <c r="EUN365" s="120"/>
      <c r="EUO365" s="120"/>
      <c r="EUP365" s="120"/>
      <c r="EUQ365" s="120"/>
      <c r="EUR365" s="120"/>
      <c r="EUS365" s="120"/>
      <c r="EUT365" s="120"/>
      <c r="EUU365" s="120"/>
      <c r="EUV365" s="120"/>
      <c r="EUW365" s="120"/>
      <c r="EUX365" s="120"/>
      <c r="EUY365" s="120"/>
      <c r="EUZ365" s="120"/>
      <c r="EVA365" s="120"/>
      <c r="EVB365" s="120"/>
      <c r="EVC365" s="120"/>
      <c r="EVD365" s="120"/>
      <c r="EVE365" s="120"/>
      <c r="EVF365" s="120"/>
      <c r="EVG365" s="120"/>
      <c r="EVH365" s="120"/>
      <c r="EVI365" s="120"/>
      <c r="EVJ365" s="120"/>
      <c r="EVK365" s="120"/>
      <c r="EVL365" s="120"/>
      <c r="EVM365" s="120"/>
      <c r="EVN365" s="120"/>
      <c r="EVO365" s="120"/>
      <c r="EVP365" s="120"/>
      <c r="EVQ365" s="120"/>
      <c r="EVR365" s="120"/>
      <c r="EVS365" s="120"/>
      <c r="EVT365" s="120"/>
      <c r="EVU365" s="120"/>
      <c r="EVV365" s="120"/>
      <c r="EVW365" s="120"/>
      <c r="EVX365" s="120"/>
      <c r="EVY365" s="120"/>
      <c r="EVZ365" s="120"/>
      <c r="EWA365" s="120"/>
      <c r="EWB365" s="120"/>
      <c r="EWC365" s="120"/>
      <c r="EWD365" s="120"/>
      <c r="EWE365" s="120"/>
      <c r="EWF365" s="120"/>
      <c r="EWG365" s="120"/>
      <c r="EWH365" s="120"/>
      <c r="EWI365" s="120"/>
      <c r="EWJ365" s="120"/>
      <c r="EWK365" s="120"/>
      <c r="EWL365" s="120"/>
      <c r="EWM365" s="120"/>
      <c r="EWN365" s="120"/>
      <c r="EWO365" s="120"/>
      <c r="EWP365" s="120"/>
      <c r="EWQ365" s="120"/>
      <c r="EWR365" s="120"/>
      <c r="EWS365" s="120"/>
      <c r="EWT365" s="120"/>
      <c r="EWU365" s="120"/>
      <c r="EWV365" s="120"/>
      <c r="EWW365" s="120"/>
      <c r="EWX365" s="120"/>
      <c r="EWY365" s="120"/>
      <c r="EWZ365" s="120"/>
      <c r="EXA365" s="120"/>
      <c r="EXB365" s="120"/>
      <c r="EXC365" s="120"/>
      <c r="EXD365" s="120"/>
      <c r="EXE365" s="120"/>
      <c r="EXF365" s="120"/>
      <c r="EXG365" s="120"/>
      <c r="EXH365" s="120"/>
      <c r="EXI365" s="120"/>
      <c r="EXJ365" s="120"/>
      <c r="EXK365" s="120"/>
      <c r="EXL365" s="120"/>
      <c r="EXM365" s="120"/>
      <c r="EXN365" s="120"/>
      <c r="EXO365" s="120"/>
      <c r="EXP365" s="120"/>
      <c r="EXQ365" s="120"/>
      <c r="EXR365" s="120"/>
      <c r="EXS365" s="120"/>
      <c r="EXT365" s="120"/>
      <c r="EXU365" s="120"/>
      <c r="EXV365" s="120"/>
      <c r="EXW365" s="120"/>
      <c r="EXX365" s="120"/>
      <c r="EXY365" s="120"/>
      <c r="EXZ365" s="120"/>
      <c r="EYA365" s="120"/>
      <c r="EYB365" s="120"/>
      <c r="EYC365" s="120"/>
      <c r="EYD365" s="120"/>
      <c r="EYE365" s="120"/>
      <c r="EYF365" s="120"/>
      <c r="EYG365" s="120"/>
      <c r="EYH365" s="120"/>
      <c r="EYI365" s="120"/>
      <c r="EYJ365" s="120"/>
      <c r="EYK365" s="120"/>
      <c r="EYL365" s="120"/>
      <c r="EYM365" s="120"/>
      <c r="EYN365" s="120"/>
      <c r="EYO365" s="120"/>
      <c r="EYP365" s="120"/>
      <c r="EYQ365" s="120"/>
      <c r="EYR365" s="120"/>
      <c r="EYS365" s="120"/>
      <c r="EYT365" s="120"/>
      <c r="EYU365" s="120"/>
      <c r="EYV365" s="120"/>
      <c r="EYW365" s="120"/>
      <c r="EYX365" s="120"/>
      <c r="EYY365" s="120"/>
      <c r="EYZ365" s="120"/>
      <c r="EZA365" s="120"/>
      <c r="EZB365" s="120"/>
      <c r="EZC365" s="120"/>
      <c r="EZD365" s="120"/>
      <c r="EZE365" s="120"/>
      <c r="EZF365" s="120"/>
      <c r="EZG365" s="120"/>
      <c r="EZH365" s="120"/>
      <c r="EZI365" s="120"/>
      <c r="EZJ365" s="120"/>
      <c r="EZK365" s="120"/>
      <c r="EZL365" s="120"/>
      <c r="EZM365" s="120"/>
      <c r="EZN365" s="120"/>
      <c r="EZO365" s="120"/>
      <c r="EZP365" s="120"/>
      <c r="EZQ365" s="120"/>
      <c r="EZR365" s="120"/>
      <c r="EZS365" s="120"/>
      <c r="EZT365" s="120"/>
      <c r="EZU365" s="120"/>
      <c r="EZV365" s="120"/>
      <c r="EZW365" s="120"/>
      <c r="EZX365" s="120"/>
      <c r="EZY365" s="120"/>
      <c r="EZZ365" s="120"/>
      <c r="FAA365" s="120"/>
      <c r="FAB365" s="120"/>
      <c r="FAC365" s="120"/>
      <c r="FAD365" s="120"/>
      <c r="FAE365" s="120"/>
      <c r="FAF365" s="120"/>
      <c r="FAG365" s="120"/>
      <c r="FAH365" s="120"/>
      <c r="FAI365" s="120"/>
      <c r="FAJ365" s="120"/>
      <c r="FAK365" s="120"/>
      <c r="FAL365" s="120"/>
      <c r="FAM365" s="120"/>
      <c r="FAN365" s="120"/>
      <c r="FAO365" s="120"/>
      <c r="FAP365" s="120"/>
      <c r="FAQ365" s="120"/>
      <c r="FAR365" s="120"/>
      <c r="FAS365" s="120"/>
      <c r="FAT365" s="120"/>
      <c r="FAU365" s="120"/>
      <c r="FAV365" s="120"/>
      <c r="FAW365" s="120"/>
      <c r="FAX365" s="120"/>
      <c r="FAY365" s="120"/>
      <c r="FAZ365" s="120"/>
      <c r="FBA365" s="120"/>
      <c r="FBB365" s="120"/>
      <c r="FBC365" s="120"/>
      <c r="FBD365" s="120"/>
      <c r="FBE365" s="120"/>
      <c r="FBF365" s="120"/>
      <c r="FBG365" s="120"/>
      <c r="FBH365" s="120"/>
      <c r="FBI365" s="120"/>
      <c r="FBJ365" s="120"/>
      <c r="FBK365" s="120"/>
      <c r="FBL365" s="120"/>
      <c r="FBM365" s="120"/>
      <c r="FBN365" s="120"/>
      <c r="FBO365" s="120"/>
      <c r="FBP365" s="120"/>
      <c r="FBQ365" s="120"/>
      <c r="FBR365" s="120"/>
      <c r="FBS365" s="120"/>
      <c r="FBT365" s="120"/>
      <c r="FBU365" s="120"/>
      <c r="FBV365" s="120"/>
      <c r="FBW365" s="120"/>
      <c r="FBX365" s="120"/>
      <c r="FBY365" s="120"/>
      <c r="FBZ365" s="120"/>
      <c r="FCA365" s="120"/>
      <c r="FCB365" s="120"/>
      <c r="FCC365" s="120"/>
      <c r="FCD365" s="120"/>
      <c r="FCE365" s="120"/>
      <c r="FCF365" s="120"/>
      <c r="FCG365" s="120"/>
      <c r="FCH365" s="120"/>
      <c r="FCI365" s="120"/>
      <c r="FCJ365" s="120"/>
      <c r="FCK365" s="120"/>
      <c r="FCL365" s="120"/>
      <c r="FCM365" s="120"/>
      <c r="FCN365" s="120"/>
      <c r="FCO365" s="120"/>
      <c r="FCP365" s="120"/>
      <c r="FCQ365" s="120"/>
      <c r="FCR365" s="120"/>
      <c r="FCS365" s="120"/>
      <c r="FCT365" s="120"/>
      <c r="FCU365" s="120"/>
      <c r="FCV365" s="120"/>
      <c r="FCW365" s="120"/>
      <c r="FCX365" s="120"/>
      <c r="FCY365" s="120"/>
      <c r="FCZ365" s="120"/>
      <c r="FDA365" s="120"/>
      <c r="FDB365" s="120"/>
      <c r="FDC365" s="120"/>
      <c r="FDD365" s="120"/>
      <c r="FDE365" s="120"/>
      <c r="FDF365" s="120"/>
      <c r="FDG365" s="120"/>
      <c r="FDH365" s="120"/>
      <c r="FDI365" s="120"/>
      <c r="FDJ365" s="120"/>
      <c r="FDK365" s="120"/>
      <c r="FDL365" s="120"/>
      <c r="FDM365" s="120"/>
      <c r="FDN365" s="120"/>
      <c r="FDO365" s="120"/>
      <c r="FDP365" s="120"/>
      <c r="FDQ365" s="120"/>
      <c r="FDR365" s="120"/>
      <c r="FDS365" s="120"/>
      <c r="FDT365" s="120"/>
      <c r="FDU365" s="120"/>
      <c r="FDV365" s="120"/>
      <c r="FDW365" s="120"/>
      <c r="FDX365" s="120"/>
      <c r="FDY365" s="120"/>
      <c r="FDZ365" s="120"/>
      <c r="FEA365" s="120"/>
      <c r="FEB365" s="120"/>
      <c r="FEC365" s="120"/>
      <c r="FED365" s="120"/>
      <c r="FEE365" s="120"/>
      <c r="FEF365" s="120"/>
      <c r="FEG365" s="120"/>
      <c r="FEH365" s="120"/>
      <c r="FEI365" s="120"/>
      <c r="FEJ365" s="120"/>
      <c r="FEK365" s="120"/>
      <c r="FEL365" s="120"/>
      <c r="FEM365" s="120"/>
      <c r="FEN365" s="120"/>
      <c r="FEO365" s="120"/>
      <c r="FEP365" s="120"/>
      <c r="FEQ365" s="120"/>
      <c r="FER365" s="120"/>
      <c r="FES365" s="120"/>
      <c r="FET365" s="120"/>
      <c r="FEU365" s="120"/>
      <c r="FEV365" s="120"/>
      <c r="FEW365" s="120"/>
      <c r="FEX365" s="120"/>
      <c r="FEY365" s="120"/>
      <c r="FEZ365" s="120"/>
      <c r="FFA365" s="120"/>
      <c r="FFB365" s="120"/>
      <c r="FFC365" s="120"/>
      <c r="FFD365" s="120"/>
      <c r="FFE365" s="120"/>
      <c r="FFF365" s="120"/>
      <c r="FFG365" s="120"/>
      <c r="FFH365" s="120"/>
      <c r="FFI365" s="120"/>
      <c r="FFJ365" s="120"/>
      <c r="FFK365" s="120"/>
      <c r="FFL365" s="120"/>
      <c r="FFM365" s="120"/>
      <c r="FFN365" s="120"/>
      <c r="FFO365" s="120"/>
      <c r="FFP365" s="120"/>
      <c r="FFQ365" s="120"/>
      <c r="FFR365" s="120"/>
      <c r="FFS365" s="120"/>
      <c r="FFT365" s="120"/>
      <c r="FFU365" s="120"/>
      <c r="FFV365" s="120"/>
      <c r="FFW365" s="120"/>
      <c r="FFX365" s="120"/>
      <c r="FFY365" s="120"/>
      <c r="FFZ365" s="120"/>
      <c r="FGA365" s="120"/>
      <c r="FGB365" s="120"/>
      <c r="FGC365" s="120"/>
      <c r="FGD365" s="120"/>
      <c r="FGE365" s="120"/>
      <c r="FGF365" s="120"/>
      <c r="FGG365" s="120"/>
      <c r="FGH365" s="120"/>
      <c r="FGI365" s="120"/>
      <c r="FGJ365" s="120"/>
      <c r="FGK365" s="120"/>
      <c r="FGL365" s="120"/>
      <c r="FGM365" s="120"/>
      <c r="FGN365" s="120"/>
      <c r="FGO365" s="120"/>
      <c r="FGP365" s="120"/>
      <c r="FGQ365" s="120"/>
      <c r="FGR365" s="120"/>
      <c r="FGS365" s="120"/>
      <c r="FGT365" s="120"/>
      <c r="FGU365" s="120"/>
      <c r="FGV365" s="120"/>
      <c r="FGW365" s="120"/>
      <c r="FGX365" s="120"/>
      <c r="FGY365" s="120"/>
      <c r="FGZ365" s="120"/>
      <c r="FHA365" s="120"/>
      <c r="FHB365" s="120"/>
      <c r="FHC365" s="120"/>
      <c r="FHD365" s="120"/>
      <c r="FHE365" s="120"/>
      <c r="FHF365" s="120"/>
      <c r="FHG365" s="120"/>
      <c r="FHH365" s="120"/>
      <c r="FHI365" s="120"/>
      <c r="FHJ365" s="120"/>
      <c r="FHK365" s="120"/>
      <c r="FHL365" s="120"/>
      <c r="FHM365" s="120"/>
      <c r="FHN365" s="120"/>
      <c r="FHO365" s="120"/>
      <c r="FHP365" s="120"/>
      <c r="FHQ365" s="120"/>
      <c r="FHR365" s="120"/>
      <c r="FHS365" s="120"/>
      <c r="FHT365" s="120"/>
      <c r="FHU365" s="120"/>
      <c r="FHV365" s="120"/>
      <c r="FHW365" s="120"/>
      <c r="FHX365" s="120"/>
      <c r="FHY365" s="120"/>
      <c r="FHZ365" s="120"/>
      <c r="FIA365" s="120"/>
      <c r="FIB365" s="120"/>
      <c r="FIC365" s="120"/>
      <c r="FID365" s="120"/>
      <c r="FIE365" s="120"/>
      <c r="FIF365" s="120"/>
      <c r="FIG365" s="120"/>
      <c r="FIH365" s="120"/>
      <c r="FII365" s="120"/>
      <c r="FIJ365" s="120"/>
      <c r="FIK365" s="120"/>
      <c r="FIL365" s="120"/>
      <c r="FIM365" s="120"/>
      <c r="FIN365" s="120"/>
      <c r="FIO365" s="120"/>
      <c r="FIP365" s="120"/>
      <c r="FIQ365" s="120"/>
      <c r="FIR365" s="120"/>
      <c r="FIS365" s="120"/>
      <c r="FIT365" s="120"/>
      <c r="FIU365" s="120"/>
      <c r="FIV365" s="120"/>
      <c r="FIW365" s="120"/>
      <c r="FIX365" s="120"/>
      <c r="FIY365" s="120"/>
      <c r="FIZ365" s="120"/>
      <c r="FJA365" s="120"/>
      <c r="FJB365" s="120"/>
      <c r="FJC365" s="120"/>
      <c r="FJD365" s="120"/>
      <c r="FJE365" s="120"/>
      <c r="FJF365" s="120"/>
      <c r="FJG365" s="120"/>
      <c r="FJH365" s="120"/>
      <c r="FJI365" s="120"/>
      <c r="FJJ365" s="120"/>
      <c r="FJK365" s="120"/>
      <c r="FJL365" s="120"/>
      <c r="FJM365" s="120"/>
      <c r="FJN365" s="120"/>
      <c r="FJO365" s="120"/>
      <c r="FJP365" s="120"/>
      <c r="FJQ365" s="120"/>
      <c r="FJR365" s="120"/>
      <c r="FJS365" s="120"/>
      <c r="FJT365" s="120"/>
      <c r="FJU365" s="120"/>
      <c r="FJV365" s="120"/>
      <c r="FJW365" s="120"/>
      <c r="FJX365" s="120"/>
      <c r="FJY365" s="120"/>
      <c r="FJZ365" s="120"/>
      <c r="FKA365" s="120"/>
      <c r="FKB365" s="120"/>
      <c r="FKC365" s="120"/>
      <c r="FKD365" s="120"/>
      <c r="FKE365" s="120"/>
      <c r="FKF365" s="120"/>
      <c r="FKG365" s="120"/>
      <c r="FKH365" s="120"/>
      <c r="FKI365" s="120"/>
      <c r="FKJ365" s="120"/>
      <c r="FKK365" s="120"/>
      <c r="FKL365" s="120"/>
      <c r="FKM365" s="120"/>
      <c r="FKN365" s="120"/>
      <c r="FKO365" s="120"/>
      <c r="FKP365" s="120"/>
      <c r="FKQ365" s="120"/>
      <c r="FKR365" s="120"/>
      <c r="FKS365" s="120"/>
      <c r="FKT365" s="120"/>
      <c r="FKU365" s="120"/>
      <c r="FKV365" s="120"/>
      <c r="FKW365" s="120"/>
      <c r="FKX365" s="120"/>
      <c r="FKY365" s="120"/>
      <c r="FKZ365" s="120"/>
      <c r="FLA365" s="120"/>
      <c r="FLB365" s="120"/>
      <c r="FLC365" s="120"/>
      <c r="FLD365" s="120"/>
      <c r="FLE365" s="120"/>
      <c r="FLF365" s="120"/>
      <c r="FLG365" s="120"/>
      <c r="FLH365" s="120"/>
      <c r="FLI365" s="120"/>
      <c r="FLJ365" s="120"/>
      <c r="FLK365" s="120"/>
      <c r="FLL365" s="120"/>
      <c r="FLM365" s="120"/>
      <c r="FLN365" s="120"/>
      <c r="FLO365" s="120"/>
      <c r="FLP365" s="120"/>
      <c r="FLQ365" s="120"/>
      <c r="FLR365" s="120"/>
      <c r="FLS365" s="120"/>
      <c r="FLT365" s="120"/>
      <c r="FLU365" s="120"/>
      <c r="FLV365" s="120"/>
      <c r="FLW365" s="120"/>
      <c r="FLX365" s="120"/>
      <c r="FLY365" s="120"/>
      <c r="FLZ365" s="120"/>
      <c r="FMA365" s="120"/>
      <c r="FMB365" s="120"/>
      <c r="FMC365" s="120"/>
      <c r="FMD365" s="120"/>
      <c r="FME365" s="120"/>
      <c r="FMF365" s="120"/>
      <c r="FMG365" s="120"/>
      <c r="FMH365" s="120"/>
      <c r="FMI365" s="120"/>
      <c r="FMJ365" s="120"/>
      <c r="FMK365" s="120"/>
      <c r="FML365" s="120"/>
      <c r="FMM365" s="120"/>
      <c r="FMN365" s="120"/>
      <c r="FMO365" s="120"/>
      <c r="FMP365" s="120"/>
      <c r="FMQ365" s="120"/>
      <c r="FMR365" s="120"/>
      <c r="FMS365" s="120"/>
      <c r="FMT365" s="120"/>
      <c r="FMU365" s="120"/>
      <c r="FMV365" s="120"/>
      <c r="FMW365" s="120"/>
      <c r="FMX365" s="120"/>
      <c r="FMY365" s="120"/>
      <c r="FMZ365" s="120"/>
      <c r="FNA365" s="120"/>
      <c r="FNB365" s="120"/>
      <c r="FNC365" s="120"/>
      <c r="FND365" s="120"/>
      <c r="FNE365" s="120"/>
      <c r="FNF365" s="120"/>
      <c r="FNG365" s="120"/>
      <c r="FNH365" s="120"/>
      <c r="FNI365" s="120"/>
      <c r="FNJ365" s="120"/>
      <c r="FNK365" s="120"/>
      <c r="FNL365" s="120"/>
      <c r="FNM365" s="120"/>
      <c r="FNN365" s="120"/>
      <c r="FNO365" s="120"/>
      <c r="FNP365" s="120"/>
      <c r="FNQ365" s="120"/>
      <c r="FNR365" s="120"/>
      <c r="FNS365" s="120"/>
      <c r="FNT365" s="120"/>
      <c r="FNU365" s="120"/>
      <c r="FNV365" s="120"/>
      <c r="FNW365" s="120"/>
      <c r="FNX365" s="120"/>
      <c r="FNY365" s="120"/>
      <c r="FNZ365" s="120"/>
      <c r="FOA365" s="120"/>
      <c r="FOB365" s="120"/>
      <c r="FOC365" s="120"/>
      <c r="FOD365" s="120"/>
      <c r="FOE365" s="120"/>
      <c r="FOF365" s="120"/>
      <c r="FOG365" s="120"/>
      <c r="FOH365" s="120"/>
      <c r="FOI365" s="120"/>
      <c r="FOJ365" s="120"/>
      <c r="FOK365" s="120"/>
      <c r="FOL365" s="120"/>
      <c r="FOM365" s="120"/>
      <c r="FON365" s="120"/>
      <c r="FOO365" s="120"/>
      <c r="FOP365" s="120"/>
      <c r="FOQ365" s="120"/>
      <c r="FOR365" s="120"/>
      <c r="FOS365" s="120"/>
      <c r="FOT365" s="120"/>
      <c r="FOU365" s="120"/>
      <c r="FOV365" s="120"/>
      <c r="FOW365" s="120"/>
      <c r="FOX365" s="120"/>
      <c r="FOY365" s="120"/>
      <c r="FOZ365" s="120"/>
      <c r="FPA365" s="120"/>
      <c r="FPB365" s="120"/>
      <c r="FPC365" s="120"/>
      <c r="FPD365" s="120"/>
      <c r="FPE365" s="120"/>
      <c r="FPF365" s="120"/>
      <c r="FPG365" s="120"/>
      <c r="FPH365" s="120"/>
      <c r="FPI365" s="120"/>
      <c r="FPJ365" s="120"/>
      <c r="FPK365" s="120"/>
      <c r="FPL365" s="120"/>
      <c r="FPM365" s="120"/>
      <c r="FPN365" s="120"/>
      <c r="FPO365" s="120"/>
      <c r="FPP365" s="120"/>
      <c r="FPQ365" s="120"/>
      <c r="FPR365" s="120"/>
      <c r="FPS365" s="120"/>
      <c r="FPT365" s="120"/>
      <c r="FPU365" s="120"/>
      <c r="FPV365" s="120"/>
      <c r="FPW365" s="120"/>
      <c r="FPX365" s="120"/>
      <c r="FPY365" s="120"/>
      <c r="FPZ365" s="120"/>
      <c r="FQA365" s="120"/>
      <c r="FQB365" s="120"/>
      <c r="FQC365" s="120"/>
      <c r="FQD365" s="120"/>
      <c r="FQE365" s="120"/>
      <c r="FQF365" s="120"/>
      <c r="FQG365" s="120"/>
      <c r="FQH365" s="120"/>
      <c r="FQI365" s="120"/>
      <c r="FQJ365" s="120"/>
      <c r="FQK365" s="120"/>
      <c r="FQL365" s="120"/>
      <c r="FQM365" s="120"/>
      <c r="FQN365" s="120"/>
      <c r="FQO365" s="120"/>
      <c r="FQP365" s="120"/>
      <c r="FQQ365" s="120"/>
      <c r="FQR365" s="120"/>
      <c r="FQS365" s="120"/>
      <c r="FQT365" s="120"/>
      <c r="FQU365" s="120"/>
      <c r="FQV365" s="120"/>
      <c r="FQW365" s="120"/>
      <c r="FQX365" s="120"/>
      <c r="FQY365" s="120"/>
      <c r="FQZ365" s="120"/>
      <c r="FRA365" s="120"/>
      <c r="FRB365" s="120"/>
      <c r="FRC365" s="120"/>
      <c r="FRD365" s="120"/>
      <c r="FRE365" s="120"/>
      <c r="FRF365" s="120"/>
      <c r="FRG365" s="120"/>
      <c r="FRH365" s="120"/>
      <c r="FRI365" s="120"/>
      <c r="FRJ365" s="120"/>
      <c r="FRK365" s="120"/>
      <c r="FRL365" s="120"/>
      <c r="FRM365" s="120"/>
      <c r="FRN365" s="120"/>
      <c r="FRO365" s="120"/>
      <c r="FRP365" s="120"/>
      <c r="FRQ365" s="120"/>
      <c r="FRR365" s="120"/>
      <c r="FRS365" s="120"/>
      <c r="FRT365" s="120"/>
      <c r="FRU365" s="120"/>
      <c r="FRV365" s="120"/>
      <c r="FRW365" s="120"/>
      <c r="FRX365" s="120"/>
      <c r="FRY365" s="120"/>
      <c r="FRZ365" s="120"/>
      <c r="FSA365" s="120"/>
      <c r="FSB365" s="120"/>
      <c r="FSC365" s="120"/>
      <c r="FSD365" s="120"/>
      <c r="FSE365" s="120"/>
      <c r="FSF365" s="120"/>
      <c r="FSG365" s="120"/>
      <c r="FSH365" s="120"/>
      <c r="FSI365" s="120"/>
      <c r="FSJ365" s="120"/>
      <c r="FSK365" s="120"/>
      <c r="FSL365" s="120"/>
      <c r="FSM365" s="120"/>
      <c r="FSN365" s="120"/>
      <c r="FSO365" s="120"/>
      <c r="FSP365" s="120"/>
      <c r="FSQ365" s="120"/>
      <c r="FSR365" s="120"/>
      <c r="FSS365" s="120"/>
      <c r="FST365" s="120"/>
      <c r="FSU365" s="120"/>
      <c r="FSV365" s="120"/>
      <c r="FSW365" s="120"/>
      <c r="FSX365" s="120"/>
      <c r="FSY365" s="120"/>
      <c r="FSZ365" s="120"/>
      <c r="FTA365" s="120"/>
      <c r="FTB365" s="120"/>
      <c r="FTC365" s="120"/>
      <c r="FTD365" s="120"/>
      <c r="FTE365" s="120"/>
      <c r="FTF365" s="120"/>
      <c r="FTG365" s="120"/>
      <c r="FTH365" s="120"/>
      <c r="FTI365" s="120"/>
      <c r="FTJ365" s="120"/>
      <c r="FTK365" s="120"/>
      <c r="FTL365" s="120"/>
      <c r="FTM365" s="120"/>
      <c r="FTN365" s="120"/>
      <c r="FTO365" s="120"/>
      <c r="FTP365" s="120"/>
      <c r="FTQ365" s="120"/>
      <c r="FTR365" s="120"/>
      <c r="FTS365" s="120"/>
      <c r="FTT365" s="120"/>
      <c r="FTU365" s="120"/>
      <c r="FTV365" s="120"/>
      <c r="FTW365" s="120"/>
      <c r="FTX365" s="120"/>
      <c r="FTY365" s="120"/>
      <c r="FTZ365" s="120"/>
      <c r="FUA365" s="120"/>
      <c r="FUB365" s="120"/>
      <c r="FUC365" s="120"/>
      <c r="FUD365" s="120"/>
      <c r="FUE365" s="120"/>
      <c r="FUF365" s="120"/>
      <c r="FUG365" s="120"/>
      <c r="FUH365" s="120"/>
      <c r="FUI365" s="120"/>
      <c r="FUJ365" s="120"/>
      <c r="FUK365" s="120"/>
      <c r="FUL365" s="120"/>
      <c r="FUM365" s="120"/>
      <c r="FUN365" s="120"/>
      <c r="FUO365" s="120"/>
      <c r="FUP365" s="120"/>
      <c r="FUQ365" s="120"/>
      <c r="FUR365" s="120"/>
      <c r="FUS365" s="120"/>
      <c r="FUT365" s="120"/>
      <c r="FUU365" s="120"/>
      <c r="FUV365" s="120"/>
      <c r="FUW365" s="120"/>
      <c r="FUX365" s="120"/>
      <c r="FUY365" s="120"/>
      <c r="FUZ365" s="120"/>
      <c r="FVA365" s="120"/>
      <c r="FVB365" s="120"/>
      <c r="FVC365" s="120"/>
      <c r="FVD365" s="120"/>
      <c r="FVE365" s="120"/>
      <c r="FVF365" s="120"/>
      <c r="FVG365" s="120"/>
      <c r="FVH365" s="120"/>
      <c r="FVI365" s="120"/>
      <c r="FVJ365" s="120"/>
      <c r="FVK365" s="120"/>
      <c r="FVL365" s="120"/>
      <c r="FVM365" s="120"/>
      <c r="FVN365" s="120"/>
      <c r="FVO365" s="120"/>
      <c r="FVP365" s="120"/>
      <c r="FVQ365" s="120"/>
      <c r="FVR365" s="120"/>
      <c r="FVS365" s="120"/>
      <c r="FVT365" s="120"/>
      <c r="FVU365" s="120"/>
      <c r="FVV365" s="120"/>
      <c r="FVW365" s="120"/>
      <c r="FVX365" s="120"/>
      <c r="FVY365" s="120"/>
      <c r="FVZ365" s="120"/>
      <c r="FWA365" s="120"/>
      <c r="FWB365" s="120"/>
      <c r="FWC365" s="120"/>
      <c r="FWD365" s="120"/>
      <c r="FWE365" s="120"/>
      <c r="FWF365" s="120"/>
      <c r="FWG365" s="120"/>
      <c r="FWH365" s="120"/>
      <c r="FWI365" s="120"/>
      <c r="FWJ365" s="120"/>
      <c r="FWK365" s="120"/>
      <c r="FWL365" s="120"/>
      <c r="FWM365" s="120"/>
      <c r="FWN365" s="120"/>
      <c r="FWO365" s="120"/>
      <c r="FWP365" s="120"/>
      <c r="FWQ365" s="120"/>
      <c r="FWR365" s="120"/>
      <c r="FWS365" s="120"/>
      <c r="FWT365" s="120"/>
      <c r="FWU365" s="120"/>
      <c r="FWV365" s="120"/>
      <c r="FWW365" s="120"/>
      <c r="FWX365" s="120"/>
      <c r="FWY365" s="120"/>
      <c r="FWZ365" s="120"/>
      <c r="FXA365" s="120"/>
      <c r="FXB365" s="120"/>
      <c r="FXC365" s="120"/>
      <c r="FXD365" s="120"/>
      <c r="FXE365" s="120"/>
      <c r="FXF365" s="120"/>
      <c r="FXG365" s="120"/>
      <c r="FXH365" s="120"/>
      <c r="FXI365" s="120"/>
      <c r="FXJ365" s="120"/>
      <c r="FXK365" s="120"/>
      <c r="FXL365" s="120"/>
      <c r="FXM365" s="120"/>
      <c r="FXN365" s="120"/>
      <c r="FXO365" s="120"/>
      <c r="FXP365" s="120"/>
      <c r="FXQ365" s="120"/>
      <c r="FXR365" s="120"/>
      <c r="FXS365" s="120"/>
      <c r="FXT365" s="120"/>
      <c r="FXU365" s="120"/>
      <c r="FXV365" s="120"/>
      <c r="FXW365" s="120"/>
      <c r="FXX365" s="120"/>
      <c r="FXY365" s="120"/>
      <c r="FXZ365" s="120"/>
      <c r="FYA365" s="120"/>
      <c r="FYB365" s="120"/>
      <c r="FYC365" s="120"/>
      <c r="FYD365" s="120"/>
      <c r="FYE365" s="120"/>
      <c r="FYF365" s="120"/>
      <c r="FYG365" s="120"/>
      <c r="FYH365" s="120"/>
      <c r="FYI365" s="120"/>
      <c r="FYJ365" s="120"/>
      <c r="FYK365" s="120"/>
      <c r="FYL365" s="120"/>
      <c r="FYM365" s="120"/>
      <c r="FYN365" s="120"/>
      <c r="FYO365" s="120"/>
      <c r="FYP365" s="120"/>
      <c r="FYQ365" s="120"/>
      <c r="FYR365" s="120"/>
      <c r="FYS365" s="120"/>
      <c r="FYT365" s="120"/>
      <c r="FYU365" s="120"/>
      <c r="FYV365" s="120"/>
      <c r="FYW365" s="120"/>
      <c r="FYX365" s="120"/>
      <c r="FYY365" s="120"/>
      <c r="FYZ365" s="120"/>
      <c r="FZA365" s="120"/>
      <c r="FZB365" s="120"/>
      <c r="FZC365" s="120"/>
      <c r="FZD365" s="120"/>
      <c r="FZE365" s="120"/>
      <c r="FZF365" s="120"/>
      <c r="FZG365" s="120"/>
      <c r="FZH365" s="120"/>
      <c r="FZI365" s="120"/>
      <c r="FZJ365" s="120"/>
      <c r="FZK365" s="120"/>
      <c r="FZL365" s="120"/>
      <c r="FZM365" s="120"/>
      <c r="FZN365" s="120"/>
      <c r="FZO365" s="120"/>
      <c r="FZP365" s="120"/>
      <c r="FZQ365" s="120"/>
      <c r="FZR365" s="120"/>
      <c r="FZS365" s="120"/>
      <c r="FZT365" s="120"/>
      <c r="FZU365" s="120"/>
      <c r="FZV365" s="120"/>
      <c r="FZW365" s="120"/>
      <c r="FZX365" s="120"/>
      <c r="FZY365" s="120"/>
      <c r="FZZ365" s="120"/>
      <c r="GAA365" s="120"/>
      <c r="GAB365" s="120"/>
      <c r="GAC365" s="120"/>
      <c r="GAD365" s="120"/>
      <c r="GAE365" s="120"/>
      <c r="GAF365" s="120"/>
      <c r="GAG365" s="120"/>
      <c r="GAH365" s="120"/>
      <c r="GAI365" s="120"/>
      <c r="GAJ365" s="120"/>
      <c r="GAK365" s="120"/>
      <c r="GAL365" s="120"/>
      <c r="GAM365" s="120"/>
      <c r="GAN365" s="120"/>
      <c r="GAO365" s="120"/>
      <c r="GAP365" s="120"/>
      <c r="GAQ365" s="120"/>
      <c r="GAR365" s="120"/>
      <c r="GAS365" s="120"/>
      <c r="GAT365" s="120"/>
      <c r="GAU365" s="120"/>
      <c r="GAV365" s="120"/>
      <c r="GAW365" s="120"/>
      <c r="GAX365" s="120"/>
      <c r="GAY365" s="120"/>
      <c r="GAZ365" s="120"/>
      <c r="GBA365" s="120"/>
      <c r="GBB365" s="120"/>
      <c r="GBC365" s="120"/>
      <c r="GBD365" s="120"/>
      <c r="GBE365" s="120"/>
      <c r="GBF365" s="120"/>
      <c r="GBG365" s="120"/>
      <c r="GBH365" s="120"/>
      <c r="GBI365" s="120"/>
      <c r="GBJ365" s="120"/>
      <c r="GBK365" s="120"/>
      <c r="GBL365" s="120"/>
      <c r="GBM365" s="120"/>
      <c r="GBN365" s="120"/>
      <c r="GBO365" s="120"/>
      <c r="GBP365" s="120"/>
      <c r="GBQ365" s="120"/>
      <c r="GBR365" s="120"/>
      <c r="GBS365" s="120"/>
      <c r="GBT365" s="120"/>
      <c r="GBU365" s="120"/>
      <c r="GBV365" s="120"/>
      <c r="GBW365" s="120"/>
      <c r="GBX365" s="120"/>
      <c r="GBY365" s="120"/>
      <c r="GBZ365" s="120"/>
      <c r="GCA365" s="120"/>
      <c r="GCB365" s="120"/>
      <c r="GCC365" s="120"/>
      <c r="GCD365" s="120"/>
      <c r="GCE365" s="120"/>
      <c r="GCF365" s="120"/>
      <c r="GCG365" s="120"/>
      <c r="GCH365" s="120"/>
      <c r="GCI365" s="120"/>
      <c r="GCJ365" s="120"/>
      <c r="GCK365" s="120"/>
      <c r="GCL365" s="120"/>
      <c r="GCM365" s="120"/>
      <c r="GCN365" s="120"/>
      <c r="GCO365" s="120"/>
      <c r="GCP365" s="120"/>
      <c r="GCQ365" s="120"/>
      <c r="GCR365" s="120"/>
      <c r="GCS365" s="120"/>
      <c r="GCT365" s="120"/>
      <c r="GCU365" s="120"/>
      <c r="GCV365" s="120"/>
      <c r="GCW365" s="120"/>
      <c r="GCX365" s="120"/>
      <c r="GCY365" s="120"/>
      <c r="GCZ365" s="120"/>
      <c r="GDA365" s="120"/>
      <c r="GDB365" s="120"/>
      <c r="GDC365" s="120"/>
      <c r="GDD365" s="120"/>
      <c r="GDE365" s="120"/>
      <c r="GDF365" s="120"/>
      <c r="GDG365" s="120"/>
      <c r="GDH365" s="120"/>
      <c r="GDI365" s="120"/>
      <c r="GDJ365" s="120"/>
      <c r="GDK365" s="120"/>
      <c r="GDL365" s="120"/>
      <c r="GDM365" s="120"/>
      <c r="GDN365" s="120"/>
      <c r="GDO365" s="120"/>
      <c r="GDP365" s="120"/>
      <c r="GDQ365" s="120"/>
      <c r="GDR365" s="120"/>
      <c r="GDS365" s="120"/>
      <c r="GDT365" s="120"/>
      <c r="GDU365" s="120"/>
      <c r="GDV365" s="120"/>
      <c r="GDW365" s="120"/>
      <c r="GDX365" s="120"/>
      <c r="GDY365" s="120"/>
      <c r="GDZ365" s="120"/>
      <c r="GEA365" s="120"/>
      <c r="GEB365" s="120"/>
      <c r="GEC365" s="120"/>
      <c r="GED365" s="120"/>
      <c r="GEE365" s="120"/>
      <c r="GEF365" s="120"/>
      <c r="GEG365" s="120"/>
      <c r="GEH365" s="120"/>
      <c r="GEI365" s="120"/>
      <c r="GEJ365" s="120"/>
      <c r="GEK365" s="120"/>
      <c r="GEL365" s="120"/>
      <c r="GEM365" s="120"/>
      <c r="GEN365" s="120"/>
      <c r="GEO365" s="120"/>
      <c r="GEP365" s="120"/>
      <c r="GEQ365" s="120"/>
      <c r="GER365" s="120"/>
      <c r="GES365" s="120"/>
      <c r="GET365" s="120"/>
      <c r="GEU365" s="120"/>
      <c r="GEV365" s="120"/>
      <c r="GEW365" s="120"/>
      <c r="GEX365" s="120"/>
      <c r="GEY365" s="120"/>
      <c r="GEZ365" s="120"/>
      <c r="GFA365" s="120"/>
      <c r="GFB365" s="120"/>
      <c r="GFC365" s="120"/>
      <c r="GFD365" s="120"/>
      <c r="GFE365" s="120"/>
      <c r="GFF365" s="120"/>
      <c r="GFG365" s="120"/>
      <c r="GFH365" s="120"/>
      <c r="GFI365" s="120"/>
      <c r="GFJ365" s="120"/>
      <c r="GFK365" s="120"/>
      <c r="GFL365" s="120"/>
      <c r="GFM365" s="120"/>
      <c r="GFN365" s="120"/>
      <c r="GFO365" s="120"/>
      <c r="GFP365" s="120"/>
      <c r="GFQ365" s="120"/>
      <c r="GFR365" s="120"/>
      <c r="GFS365" s="120"/>
      <c r="GFT365" s="120"/>
      <c r="GFU365" s="120"/>
      <c r="GFV365" s="120"/>
      <c r="GFW365" s="120"/>
      <c r="GFX365" s="120"/>
      <c r="GFY365" s="120"/>
      <c r="GFZ365" s="120"/>
      <c r="GGA365" s="120"/>
      <c r="GGB365" s="120"/>
      <c r="GGC365" s="120"/>
      <c r="GGD365" s="120"/>
      <c r="GGE365" s="120"/>
      <c r="GGF365" s="120"/>
      <c r="GGG365" s="120"/>
      <c r="GGH365" s="120"/>
      <c r="GGI365" s="120"/>
      <c r="GGJ365" s="120"/>
      <c r="GGK365" s="120"/>
      <c r="GGL365" s="120"/>
      <c r="GGM365" s="120"/>
      <c r="GGN365" s="120"/>
      <c r="GGO365" s="120"/>
      <c r="GGP365" s="120"/>
      <c r="GGQ365" s="120"/>
      <c r="GGR365" s="120"/>
      <c r="GGS365" s="120"/>
      <c r="GGT365" s="120"/>
      <c r="GGU365" s="120"/>
      <c r="GGV365" s="120"/>
      <c r="GGW365" s="120"/>
      <c r="GGX365" s="120"/>
      <c r="GGY365" s="120"/>
      <c r="GGZ365" s="120"/>
      <c r="GHA365" s="120"/>
      <c r="GHB365" s="120"/>
      <c r="GHC365" s="120"/>
      <c r="GHD365" s="120"/>
      <c r="GHE365" s="120"/>
      <c r="GHF365" s="120"/>
      <c r="GHG365" s="120"/>
      <c r="GHH365" s="120"/>
      <c r="GHI365" s="120"/>
      <c r="GHJ365" s="120"/>
      <c r="GHK365" s="120"/>
      <c r="GHL365" s="120"/>
      <c r="GHM365" s="120"/>
      <c r="GHN365" s="120"/>
      <c r="GHO365" s="120"/>
      <c r="GHP365" s="120"/>
      <c r="GHQ365" s="120"/>
      <c r="GHR365" s="120"/>
      <c r="GHS365" s="120"/>
      <c r="GHT365" s="120"/>
      <c r="GHU365" s="120"/>
      <c r="GHV365" s="120"/>
      <c r="GHW365" s="120"/>
      <c r="GHX365" s="120"/>
      <c r="GHY365" s="120"/>
      <c r="GHZ365" s="120"/>
      <c r="GIA365" s="120"/>
      <c r="GIB365" s="120"/>
      <c r="GIC365" s="120"/>
      <c r="GID365" s="120"/>
      <c r="GIE365" s="120"/>
      <c r="GIF365" s="120"/>
      <c r="GIG365" s="120"/>
      <c r="GIH365" s="120"/>
      <c r="GII365" s="120"/>
      <c r="GIJ365" s="120"/>
      <c r="GIK365" s="120"/>
      <c r="GIL365" s="120"/>
      <c r="GIM365" s="120"/>
      <c r="GIN365" s="120"/>
      <c r="GIO365" s="120"/>
      <c r="GIP365" s="120"/>
      <c r="GIQ365" s="120"/>
      <c r="GIR365" s="120"/>
      <c r="GIS365" s="120"/>
      <c r="GIT365" s="120"/>
      <c r="GIU365" s="120"/>
      <c r="GIV365" s="120"/>
      <c r="GIW365" s="120"/>
      <c r="GIX365" s="120"/>
      <c r="GIY365" s="120"/>
      <c r="GIZ365" s="120"/>
      <c r="GJA365" s="120"/>
      <c r="GJB365" s="120"/>
      <c r="GJC365" s="120"/>
      <c r="GJD365" s="120"/>
      <c r="GJE365" s="120"/>
      <c r="GJF365" s="120"/>
      <c r="GJG365" s="120"/>
      <c r="GJH365" s="120"/>
      <c r="GJI365" s="120"/>
      <c r="GJJ365" s="120"/>
      <c r="GJK365" s="120"/>
      <c r="GJL365" s="120"/>
      <c r="GJM365" s="120"/>
      <c r="GJN365" s="120"/>
      <c r="GJO365" s="120"/>
      <c r="GJP365" s="120"/>
      <c r="GJQ365" s="120"/>
      <c r="GJR365" s="120"/>
      <c r="GJS365" s="120"/>
      <c r="GJT365" s="120"/>
      <c r="GJU365" s="120"/>
      <c r="GJV365" s="120"/>
      <c r="GJW365" s="120"/>
      <c r="GJX365" s="120"/>
      <c r="GJY365" s="120"/>
      <c r="GJZ365" s="120"/>
      <c r="GKA365" s="120"/>
      <c r="GKB365" s="120"/>
      <c r="GKC365" s="120"/>
      <c r="GKD365" s="120"/>
      <c r="GKE365" s="120"/>
      <c r="GKF365" s="120"/>
      <c r="GKG365" s="120"/>
      <c r="GKH365" s="120"/>
      <c r="GKI365" s="120"/>
      <c r="GKJ365" s="120"/>
      <c r="GKK365" s="120"/>
      <c r="GKL365" s="120"/>
      <c r="GKM365" s="120"/>
      <c r="GKN365" s="120"/>
      <c r="GKO365" s="120"/>
      <c r="GKP365" s="120"/>
      <c r="GKQ365" s="120"/>
      <c r="GKR365" s="120"/>
      <c r="GKS365" s="120"/>
      <c r="GKT365" s="120"/>
      <c r="GKU365" s="120"/>
      <c r="GKV365" s="120"/>
      <c r="GKW365" s="120"/>
      <c r="GKX365" s="120"/>
      <c r="GKY365" s="120"/>
      <c r="GKZ365" s="120"/>
      <c r="GLA365" s="120"/>
      <c r="GLB365" s="120"/>
      <c r="GLC365" s="120"/>
      <c r="GLD365" s="120"/>
      <c r="GLE365" s="120"/>
      <c r="GLF365" s="120"/>
      <c r="GLG365" s="120"/>
      <c r="GLH365" s="120"/>
      <c r="GLI365" s="120"/>
      <c r="GLJ365" s="120"/>
      <c r="GLK365" s="120"/>
      <c r="GLL365" s="120"/>
      <c r="GLM365" s="120"/>
      <c r="GLN365" s="120"/>
      <c r="GLO365" s="120"/>
      <c r="GLP365" s="120"/>
      <c r="GLQ365" s="120"/>
      <c r="GLR365" s="120"/>
      <c r="GLS365" s="120"/>
      <c r="GLT365" s="120"/>
      <c r="GLU365" s="120"/>
      <c r="GLV365" s="120"/>
      <c r="GLW365" s="120"/>
      <c r="GLX365" s="120"/>
      <c r="GLY365" s="120"/>
      <c r="GLZ365" s="120"/>
      <c r="GMA365" s="120"/>
      <c r="GMB365" s="120"/>
      <c r="GMC365" s="120"/>
      <c r="GMD365" s="120"/>
      <c r="GME365" s="120"/>
      <c r="GMF365" s="120"/>
      <c r="GMG365" s="120"/>
      <c r="GMH365" s="120"/>
      <c r="GMI365" s="120"/>
      <c r="GMJ365" s="120"/>
      <c r="GMK365" s="120"/>
      <c r="GML365" s="120"/>
      <c r="GMM365" s="120"/>
      <c r="GMN365" s="120"/>
      <c r="GMO365" s="120"/>
      <c r="GMP365" s="120"/>
      <c r="GMQ365" s="120"/>
      <c r="GMR365" s="120"/>
      <c r="GMS365" s="120"/>
      <c r="GMT365" s="120"/>
      <c r="GMU365" s="120"/>
      <c r="GMV365" s="120"/>
      <c r="GMW365" s="120"/>
      <c r="GMX365" s="120"/>
      <c r="GMY365" s="120"/>
      <c r="GMZ365" s="120"/>
      <c r="GNA365" s="120"/>
      <c r="GNB365" s="120"/>
      <c r="GNC365" s="120"/>
      <c r="GND365" s="120"/>
      <c r="GNE365" s="120"/>
      <c r="GNF365" s="120"/>
      <c r="GNG365" s="120"/>
      <c r="GNH365" s="120"/>
      <c r="GNI365" s="120"/>
      <c r="GNJ365" s="120"/>
      <c r="GNK365" s="120"/>
      <c r="GNL365" s="120"/>
      <c r="GNM365" s="120"/>
      <c r="GNN365" s="120"/>
      <c r="GNO365" s="120"/>
      <c r="GNP365" s="120"/>
      <c r="GNQ365" s="120"/>
      <c r="GNR365" s="120"/>
      <c r="GNS365" s="120"/>
      <c r="GNT365" s="120"/>
      <c r="GNU365" s="120"/>
      <c r="GNV365" s="120"/>
      <c r="GNW365" s="120"/>
      <c r="GNX365" s="120"/>
      <c r="GNY365" s="120"/>
      <c r="GNZ365" s="120"/>
      <c r="GOA365" s="120"/>
      <c r="GOB365" s="120"/>
      <c r="GOC365" s="120"/>
      <c r="GOD365" s="120"/>
      <c r="GOE365" s="120"/>
      <c r="GOF365" s="120"/>
      <c r="GOG365" s="120"/>
      <c r="GOH365" s="120"/>
      <c r="GOI365" s="120"/>
      <c r="GOJ365" s="120"/>
      <c r="GOK365" s="120"/>
      <c r="GOL365" s="120"/>
      <c r="GOM365" s="120"/>
      <c r="GON365" s="120"/>
      <c r="GOO365" s="120"/>
      <c r="GOP365" s="120"/>
      <c r="GOQ365" s="120"/>
      <c r="GOR365" s="120"/>
      <c r="GOS365" s="120"/>
      <c r="GOT365" s="120"/>
      <c r="GOU365" s="120"/>
      <c r="GOV365" s="120"/>
      <c r="GOW365" s="120"/>
      <c r="GOX365" s="120"/>
      <c r="GOY365" s="120"/>
      <c r="GOZ365" s="120"/>
      <c r="GPA365" s="120"/>
      <c r="GPB365" s="120"/>
      <c r="GPC365" s="120"/>
      <c r="GPD365" s="120"/>
      <c r="GPE365" s="120"/>
      <c r="GPF365" s="120"/>
      <c r="GPG365" s="120"/>
      <c r="GPH365" s="120"/>
      <c r="GPI365" s="120"/>
      <c r="GPJ365" s="120"/>
      <c r="GPK365" s="120"/>
      <c r="GPL365" s="120"/>
      <c r="GPM365" s="120"/>
      <c r="GPN365" s="120"/>
      <c r="GPO365" s="120"/>
      <c r="GPP365" s="120"/>
      <c r="GPQ365" s="120"/>
      <c r="GPR365" s="120"/>
      <c r="GPS365" s="120"/>
      <c r="GPT365" s="120"/>
      <c r="GPU365" s="120"/>
      <c r="GPV365" s="120"/>
      <c r="GPW365" s="120"/>
      <c r="GPX365" s="120"/>
      <c r="GPY365" s="120"/>
      <c r="GPZ365" s="120"/>
      <c r="GQA365" s="120"/>
      <c r="GQB365" s="120"/>
      <c r="GQC365" s="120"/>
      <c r="GQD365" s="120"/>
      <c r="GQE365" s="120"/>
      <c r="GQF365" s="120"/>
      <c r="GQG365" s="120"/>
      <c r="GQH365" s="120"/>
      <c r="GQI365" s="120"/>
      <c r="GQJ365" s="120"/>
      <c r="GQK365" s="120"/>
      <c r="GQL365" s="120"/>
      <c r="GQM365" s="120"/>
      <c r="GQN365" s="120"/>
      <c r="GQO365" s="120"/>
      <c r="GQP365" s="120"/>
      <c r="GQQ365" s="120"/>
      <c r="GQR365" s="120"/>
      <c r="GQS365" s="120"/>
      <c r="GQT365" s="120"/>
      <c r="GQU365" s="120"/>
      <c r="GQV365" s="120"/>
      <c r="GQW365" s="120"/>
      <c r="GQX365" s="120"/>
      <c r="GQY365" s="120"/>
      <c r="GQZ365" s="120"/>
      <c r="GRA365" s="120"/>
      <c r="GRB365" s="120"/>
      <c r="GRC365" s="120"/>
      <c r="GRD365" s="120"/>
      <c r="GRE365" s="120"/>
      <c r="GRF365" s="120"/>
      <c r="GRG365" s="120"/>
      <c r="GRH365" s="120"/>
      <c r="GRI365" s="120"/>
      <c r="GRJ365" s="120"/>
      <c r="GRK365" s="120"/>
      <c r="GRL365" s="120"/>
      <c r="GRM365" s="120"/>
      <c r="GRN365" s="120"/>
      <c r="GRO365" s="120"/>
      <c r="GRP365" s="120"/>
      <c r="GRQ365" s="120"/>
      <c r="GRR365" s="120"/>
      <c r="GRS365" s="120"/>
      <c r="GRT365" s="120"/>
      <c r="GRU365" s="120"/>
      <c r="GRV365" s="120"/>
      <c r="GRW365" s="120"/>
      <c r="GRX365" s="120"/>
      <c r="GRY365" s="120"/>
      <c r="GRZ365" s="120"/>
      <c r="GSA365" s="120"/>
      <c r="GSB365" s="120"/>
      <c r="GSC365" s="120"/>
      <c r="GSD365" s="120"/>
      <c r="GSE365" s="120"/>
      <c r="GSF365" s="120"/>
      <c r="GSG365" s="120"/>
      <c r="GSH365" s="120"/>
      <c r="GSI365" s="120"/>
      <c r="GSJ365" s="120"/>
      <c r="GSK365" s="120"/>
      <c r="GSL365" s="120"/>
      <c r="GSM365" s="120"/>
      <c r="GSN365" s="120"/>
      <c r="GSO365" s="120"/>
      <c r="GSP365" s="120"/>
      <c r="GSQ365" s="120"/>
      <c r="GSR365" s="120"/>
      <c r="GSS365" s="120"/>
      <c r="GST365" s="120"/>
      <c r="GSU365" s="120"/>
      <c r="GSV365" s="120"/>
      <c r="GSW365" s="120"/>
      <c r="GSX365" s="120"/>
      <c r="GSY365" s="120"/>
      <c r="GSZ365" s="120"/>
      <c r="GTA365" s="120"/>
      <c r="GTB365" s="120"/>
      <c r="GTC365" s="120"/>
      <c r="GTD365" s="120"/>
      <c r="GTE365" s="120"/>
      <c r="GTF365" s="120"/>
      <c r="GTG365" s="120"/>
      <c r="GTH365" s="120"/>
      <c r="GTI365" s="120"/>
      <c r="GTJ365" s="120"/>
      <c r="GTK365" s="120"/>
      <c r="GTL365" s="120"/>
      <c r="GTM365" s="120"/>
      <c r="GTN365" s="120"/>
      <c r="GTO365" s="120"/>
      <c r="GTP365" s="120"/>
      <c r="GTQ365" s="120"/>
      <c r="GTR365" s="120"/>
      <c r="GTS365" s="120"/>
      <c r="GTT365" s="120"/>
      <c r="GTU365" s="120"/>
      <c r="GTV365" s="120"/>
      <c r="GTW365" s="120"/>
      <c r="GTX365" s="120"/>
      <c r="GTY365" s="120"/>
      <c r="GTZ365" s="120"/>
      <c r="GUA365" s="120"/>
      <c r="GUB365" s="120"/>
      <c r="GUC365" s="120"/>
      <c r="GUD365" s="120"/>
      <c r="GUE365" s="120"/>
      <c r="GUF365" s="120"/>
      <c r="GUG365" s="120"/>
      <c r="GUH365" s="120"/>
      <c r="GUI365" s="120"/>
      <c r="GUJ365" s="120"/>
      <c r="GUK365" s="120"/>
      <c r="GUL365" s="120"/>
      <c r="GUM365" s="120"/>
      <c r="GUN365" s="120"/>
      <c r="GUO365" s="120"/>
      <c r="GUP365" s="120"/>
      <c r="GUQ365" s="120"/>
      <c r="GUR365" s="120"/>
      <c r="GUS365" s="120"/>
      <c r="GUT365" s="120"/>
      <c r="GUU365" s="120"/>
      <c r="GUV365" s="120"/>
      <c r="GUW365" s="120"/>
      <c r="GUX365" s="120"/>
      <c r="GUY365" s="120"/>
      <c r="GUZ365" s="120"/>
      <c r="GVA365" s="120"/>
      <c r="GVB365" s="120"/>
      <c r="GVC365" s="120"/>
      <c r="GVD365" s="120"/>
      <c r="GVE365" s="120"/>
      <c r="GVF365" s="120"/>
      <c r="GVG365" s="120"/>
      <c r="GVH365" s="120"/>
      <c r="GVI365" s="120"/>
      <c r="GVJ365" s="120"/>
      <c r="GVK365" s="120"/>
      <c r="GVL365" s="120"/>
      <c r="GVM365" s="120"/>
      <c r="GVN365" s="120"/>
      <c r="GVO365" s="120"/>
      <c r="GVP365" s="120"/>
      <c r="GVQ365" s="120"/>
      <c r="GVR365" s="120"/>
      <c r="GVS365" s="120"/>
      <c r="GVT365" s="120"/>
      <c r="GVU365" s="120"/>
      <c r="GVV365" s="120"/>
      <c r="GVW365" s="120"/>
      <c r="GVX365" s="120"/>
      <c r="GVY365" s="120"/>
      <c r="GVZ365" s="120"/>
      <c r="GWA365" s="120"/>
      <c r="GWB365" s="120"/>
      <c r="GWC365" s="120"/>
      <c r="GWD365" s="120"/>
      <c r="GWE365" s="120"/>
      <c r="GWF365" s="120"/>
      <c r="GWG365" s="120"/>
      <c r="GWH365" s="120"/>
      <c r="GWI365" s="120"/>
      <c r="GWJ365" s="120"/>
      <c r="GWK365" s="120"/>
      <c r="GWL365" s="120"/>
      <c r="GWM365" s="120"/>
      <c r="GWN365" s="120"/>
      <c r="GWO365" s="120"/>
      <c r="GWP365" s="120"/>
      <c r="GWQ365" s="120"/>
      <c r="GWR365" s="120"/>
      <c r="GWS365" s="120"/>
      <c r="GWT365" s="120"/>
      <c r="GWU365" s="120"/>
      <c r="GWV365" s="120"/>
      <c r="GWW365" s="120"/>
      <c r="GWX365" s="120"/>
      <c r="GWY365" s="120"/>
      <c r="GWZ365" s="120"/>
      <c r="GXA365" s="120"/>
      <c r="GXB365" s="120"/>
      <c r="GXC365" s="120"/>
      <c r="GXD365" s="120"/>
      <c r="GXE365" s="120"/>
      <c r="GXF365" s="120"/>
      <c r="GXG365" s="120"/>
      <c r="GXH365" s="120"/>
      <c r="GXI365" s="120"/>
      <c r="GXJ365" s="120"/>
      <c r="GXK365" s="120"/>
      <c r="GXL365" s="120"/>
      <c r="GXM365" s="120"/>
      <c r="GXN365" s="120"/>
      <c r="GXO365" s="120"/>
      <c r="GXP365" s="120"/>
      <c r="GXQ365" s="120"/>
      <c r="GXR365" s="120"/>
      <c r="GXS365" s="120"/>
      <c r="GXT365" s="120"/>
      <c r="GXU365" s="120"/>
      <c r="GXV365" s="120"/>
      <c r="GXW365" s="120"/>
      <c r="GXX365" s="120"/>
      <c r="GXY365" s="120"/>
      <c r="GXZ365" s="120"/>
      <c r="GYA365" s="120"/>
      <c r="GYB365" s="120"/>
      <c r="GYC365" s="120"/>
      <c r="GYD365" s="120"/>
      <c r="GYE365" s="120"/>
      <c r="GYF365" s="120"/>
      <c r="GYG365" s="120"/>
      <c r="GYH365" s="120"/>
      <c r="GYI365" s="120"/>
      <c r="GYJ365" s="120"/>
      <c r="GYK365" s="120"/>
      <c r="GYL365" s="120"/>
      <c r="GYM365" s="120"/>
      <c r="GYN365" s="120"/>
      <c r="GYO365" s="120"/>
      <c r="GYP365" s="120"/>
      <c r="GYQ365" s="120"/>
      <c r="GYR365" s="120"/>
      <c r="GYS365" s="120"/>
      <c r="GYT365" s="120"/>
      <c r="GYU365" s="120"/>
      <c r="GYV365" s="120"/>
      <c r="GYW365" s="120"/>
      <c r="GYX365" s="120"/>
      <c r="GYY365" s="120"/>
      <c r="GYZ365" s="120"/>
      <c r="GZA365" s="120"/>
      <c r="GZB365" s="120"/>
      <c r="GZC365" s="120"/>
      <c r="GZD365" s="120"/>
      <c r="GZE365" s="120"/>
      <c r="GZF365" s="120"/>
      <c r="GZG365" s="120"/>
      <c r="GZH365" s="120"/>
      <c r="GZI365" s="120"/>
      <c r="GZJ365" s="120"/>
      <c r="GZK365" s="120"/>
      <c r="GZL365" s="120"/>
      <c r="GZM365" s="120"/>
      <c r="GZN365" s="120"/>
      <c r="GZO365" s="120"/>
      <c r="GZP365" s="120"/>
      <c r="GZQ365" s="120"/>
      <c r="GZR365" s="120"/>
      <c r="GZS365" s="120"/>
      <c r="GZT365" s="120"/>
      <c r="GZU365" s="120"/>
      <c r="GZV365" s="120"/>
      <c r="GZW365" s="120"/>
      <c r="GZX365" s="120"/>
      <c r="GZY365" s="120"/>
      <c r="GZZ365" s="120"/>
      <c r="HAA365" s="120"/>
      <c r="HAB365" s="120"/>
      <c r="HAC365" s="120"/>
      <c r="HAD365" s="120"/>
      <c r="HAE365" s="120"/>
      <c r="HAF365" s="120"/>
      <c r="HAG365" s="120"/>
      <c r="HAH365" s="120"/>
      <c r="HAI365" s="120"/>
      <c r="HAJ365" s="120"/>
      <c r="HAK365" s="120"/>
      <c r="HAL365" s="120"/>
      <c r="HAM365" s="120"/>
      <c r="HAN365" s="120"/>
      <c r="HAO365" s="120"/>
      <c r="HAP365" s="120"/>
      <c r="HAQ365" s="120"/>
      <c r="HAR365" s="120"/>
      <c r="HAS365" s="120"/>
      <c r="HAT365" s="120"/>
      <c r="HAU365" s="120"/>
      <c r="HAV365" s="120"/>
      <c r="HAW365" s="120"/>
      <c r="HAX365" s="120"/>
      <c r="HAY365" s="120"/>
      <c r="HAZ365" s="120"/>
      <c r="HBA365" s="120"/>
      <c r="HBB365" s="120"/>
      <c r="HBC365" s="120"/>
      <c r="HBD365" s="120"/>
      <c r="HBE365" s="120"/>
      <c r="HBF365" s="120"/>
      <c r="HBG365" s="120"/>
      <c r="HBH365" s="120"/>
      <c r="HBI365" s="120"/>
      <c r="HBJ365" s="120"/>
      <c r="HBK365" s="120"/>
      <c r="HBL365" s="120"/>
      <c r="HBM365" s="120"/>
      <c r="HBN365" s="120"/>
      <c r="HBO365" s="120"/>
      <c r="HBP365" s="120"/>
      <c r="HBQ365" s="120"/>
      <c r="HBR365" s="120"/>
      <c r="HBS365" s="120"/>
      <c r="HBT365" s="120"/>
      <c r="HBU365" s="120"/>
      <c r="HBV365" s="120"/>
      <c r="HBW365" s="120"/>
      <c r="HBX365" s="120"/>
      <c r="HBY365" s="120"/>
      <c r="HBZ365" s="120"/>
      <c r="HCA365" s="120"/>
      <c r="HCB365" s="120"/>
      <c r="HCC365" s="120"/>
      <c r="HCD365" s="120"/>
      <c r="HCE365" s="120"/>
      <c r="HCF365" s="120"/>
      <c r="HCG365" s="120"/>
      <c r="HCH365" s="120"/>
      <c r="HCI365" s="120"/>
      <c r="HCJ365" s="120"/>
      <c r="HCK365" s="120"/>
      <c r="HCL365" s="120"/>
      <c r="HCM365" s="120"/>
      <c r="HCN365" s="120"/>
      <c r="HCO365" s="120"/>
      <c r="HCP365" s="120"/>
      <c r="HCQ365" s="120"/>
      <c r="HCR365" s="120"/>
      <c r="HCS365" s="120"/>
      <c r="HCT365" s="120"/>
      <c r="HCU365" s="120"/>
      <c r="HCV365" s="120"/>
      <c r="HCW365" s="120"/>
      <c r="HCX365" s="120"/>
      <c r="HCY365" s="120"/>
      <c r="HCZ365" s="120"/>
      <c r="HDA365" s="120"/>
      <c r="HDB365" s="120"/>
      <c r="HDC365" s="120"/>
      <c r="HDD365" s="120"/>
      <c r="HDE365" s="120"/>
      <c r="HDF365" s="120"/>
      <c r="HDG365" s="120"/>
      <c r="HDH365" s="120"/>
      <c r="HDI365" s="120"/>
      <c r="HDJ365" s="120"/>
      <c r="HDK365" s="120"/>
      <c r="HDL365" s="120"/>
      <c r="HDM365" s="120"/>
      <c r="HDN365" s="120"/>
      <c r="HDO365" s="120"/>
      <c r="HDP365" s="120"/>
      <c r="HDQ365" s="120"/>
      <c r="HDR365" s="120"/>
      <c r="HDS365" s="120"/>
      <c r="HDT365" s="120"/>
      <c r="HDU365" s="120"/>
      <c r="HDV365" s="120"/>
      <c r="HDW365" s="120"/>
      <c r="HDX365" s="120"/>
      <c r="HDY365" s="120"/>
      <c r="HDZ365" s="120"/>
      <c r="HEA365" s="120"/>
      <c r="HEB365" s="120"/>
      <c r="HEC365" s="120"/>
      <c r="HED365" s="120"/>
      <c r="HEE365" s="120"/>
      <c r="HEF365" s="120"/>
      <c r="HEG365" s="120"/>
      <c r="HEH365" s="120"/>
      <c r="HEI365" s="120"/>
      <c r="HEJ365" s="120"/>
      <c r="HEK365" s="120"/>
      <c r="HEL365" s="120"/>
      <c r="HEM365" s="120"/>
      <c r="HEN365" s="120"/>
      <c r="HEO365" s="120"/>
      <c r="HEP365" s="120"/>
      <c r="HEQ365" s="120"/>
      <c r="HER365" s="120"/>
      <c r="HES365" s="120"/>
      <c r="HET365" s="120"/>
      <c r="HEU365" s="120"/>
      <c r="HEV365" s="120"/>
      <c r="HEW365" s="120"/>
      <c r="HEX365" s="120"/>
      <c r="HEY365" s="120"/>
      <c r="HEZ365" s="120"/>
      <c r="HFA365" s="120"/>
      <c r="HFB365" s="120"/>
      <c r="HFC365" s="120"/>
      <c r="HFD365" s="120"/>
      <c r="HFE365" s="120"/>
      <c r="HFF365" s="120"/>
      <c r="HFG365" s="120"/>
      <c r="HFH365" s="120"/>
      <c r="HFI365" s="120"/>
      <c r="HFJ365" s="120"/>
      <c r="HFK365" s="120"/>
      <c r="HFL365" s="120"/>
      <c r="HFM365" s="120"/>
      <c r="HFN365" s="120"/>
      <c r="HFO365" s="120"/>
      <c r="HFP365" s="120"/>
      <c r="HFQ365" s="120"/>
      <c r="HFR365" s="120"/>
      <c r="HFS365" s="120"/>
      <c r="HFT365" s="120"/>
      <c r="HFU365" s="120"/>
      <c r="HFV365" s="120"/>
      <c r="HFW365" s="120"/>
      <c r="HFX365" s="120"/>
      <c r="HFY365" s="120"/>
      <c r="HFZ365" s="120"/>
      <c r="HGA365" s="120"/>
      <c r="HGB365" s="120"/>
      <c r="HGC365" s="120"/>
      <c r="HGD365" s="120"/>
      <c r="HGE365" s="120"/>
      <c r="HGF365" s="120"/>
      <c r="HGG365" s="120"/>
      <c r="HGH365" s="120"/>
      <c r="HGI365" s="120"/>
      <c r="HGJ365" s="120"/>
      <c r="HGK365" s="120"/>
      <c r="HGL365" s="120"/>
      <c r="HGM365" s="120"/>
      <c r="HGN365" s="120"/>
      <c r="HGO365" s="120"/>
      <c r="HGP365" s="120"/>
      <c r="HGQ365" s="120"/>
      <c r="HGR365" s="120"/>
      <c r="HGS365" s="120"/>
      <c r="HGT365" s="120"/>
      <c r="HGU365" s="120"/>
      <c r="HGV365" s="120"/>
      <c r="HGW365" s="120"/>
      <c r="HGX365" s="120"/>
      <c r="HGY365" s="120"/>
      <c r="HGZ365" s="120"/>
      <c r="HHA365" s="120"/>
      <c r="HHB365" s="120"/>
      <c r="HHC365" s="120"/>
      <c r="HHD365" s="120"/>
      <c r="HHE365" s="120"/>
      <c r="HHF365" s="120"/>
      <c r="HHG365" s="120"/>
      <c r="HHH365" s="120"/>
      <c r="HHI365" s="120"/>
      <c r="HHJ365" s="120"/>
      <c r="HHK365" s="120"/>
      <c r="HHL365" s="120"/>
      <c r="HHM365" s="120"/>
      <c r="HHN365" s="120"/>
      <c r="HHO365" s="120"/>
      <c r="HHP365" s="120"/>
      <c r="HHQ365" s="120"/>
      <c r="HHR365" s="120"/>
      <c r="HHS365" s="120"/>
      <c r="HHT365" s="120"/>
      <c r="HHU365" s="120"/>
      <c r="HHV365" s="120"/>
      <c r="HHW365" s="120"/>
      <c r="HHX365" s="120"/>
      <c r="HHY365" s="120"/>
      <c r="HHZ365" s="120"/>
      <c r="HIA365" s="120"/>
      <c r="HIB365" s="120"/>
      <c r="HIC365" s="120"/>
      <c r="HID365" s="120"/>
      <c r="HIE365" s="120"/>
      <c r="HIF365" s="120"/>
      <c r="HIG365" s="120"/>
      <c r="HIH365" s="120"/>
      <c r="HII365" s="120"/>
      <c r="HIJ365" s="120"/>
      <c r="HIK365" s="120"/>
      <c r="HIL365" s="120"/>
      <c r="HIM365" s="120"/>
      <c r="HIN365" s="120"/>
      <c r="HIO365" s="120"/>
      <c r="HIP365" s="120"/>
      <c r="HIQ365" s="120"/>
      <c r="HIR365" s="120"/>
      <c r="HIS365" s="120"/>
      <c r="HIT365" s="120"/>
      <c r="HIU365" s="120"/>
      <c r="HIV365" s="120"/>
      <c r="HIW365" s="120"/>
      <c r="HIX365" s="120"/>
      <c r="HIY365" s="120"/>
      <c r="HIZ365" s="120"/>
      <c r="HJA365" s="120"/>
      <c r="HJB365" s="120"/>
      <c r="HJC365" s="120"/>
      <c r="HJD365" s="120"/>
      <c r="HJE365" s="120"/>
      <c r="HJF365" s="120"/>
      <c r="HJG365" s="120"/>
      <c r="HJH365" s="120"/>
      <c r="HJI365" s="120"/>
      <c r="HJJ365" s="120"/>
      <c r="HJK365" s="120"/>
      <c r="HJL365" s="120"/>
      <c r="HJM365" s="120"/>
      <c r="HJN365" s="120"/>
      <c r="HJO365" s="120"/>
      <c r="HJP365" s="120"/>
      <c r="HJQ365" s="120"/>
      <c r="HJR365" s="120"/>
      <c r="HJS365" s="120"/>
      <c r="HJT365" s="120"/>
      <c r="HJU365" s="120"/>
      <c r="HJV365" s="120"/>
      <c r="HJW365" s="120"/>
      <c r="HJX365" s="120"/>
      <c r="HJY365" s="120"/>
      <c r="HJZ365" s="120"/>
      <c r="HKA365" s="120"/>
      <c r="HKB365" s="120"/>
      <c r="HKC365" s="120"/>
      <c r="HKD365" s="120"/>
      <c r="HKE365" s="120"/>
      <c r="HKF365" s="120"/>
      <c r="HKG365" s="120"/>
      <c r="HKH365" s="120"/>
      <c r="HKI365" s="120"/>
      <c r="HKJ365" s="120"/>
      <c r="HKK365" s="120"/>
      <c r="HKL365" s="120"/>
      <c r="HKM365" s="120"/>
      <c r="HKN365" s="120"/>
      <c r="HKO365" s="120"/>
      <c r="HKP365" s="120"/>
      <c r="HKQ365" s="120"/>
      <c r="HKR365" s="120"/>
      <c r="HKS365" s="120"/>
      <c r="HKT365" s="120"/>
      <c r="HKU365" s="120"/>
      <c r="HKV365" s="120"/>
      <c r="HKW365" s="120"/>
      <c r="HKX365" s="120"/>
      <c r="HKY365" s="120"/>
      <c r="HKZ365" s="120"/>
      <c r="HLA365" s="120"/>
      <c r="HLB365" s="120"/>
      <c r="HLC365" s="120"/>
      <c r="HLD365" s="120"/>
      <c r="HLE365" s="120"/>
      <c r="HLF365" s="120"/>
      <c r="HLG365" s="120"/>
      <c r="HLH365" s="120"/>
      <c r="HLI365" s="120"/>
      <c r="HLJ365" s="120"/>
      <c r="HLK365" s="120"/>
      <c r="HLL365" s="120"/>
      <c r="HLM365" s="120"/>
      <c r="HLN365" s="120"/>
      <c r="HLO365" s="120"/>
      <c r="HLP365" s="120"/>
      <c r="HLQ365" s="120"/>
      <c r="HLR365" s="120"/>
      <c r="HLS365" s="120"/>
      <c r="HLT365" s="120"/>
      <c r="HLU365" s="120"/>
      <c r="HLV365" s="120"/>
      <c r="HLW365" s="120"/>
      <c r="HLX365" s="120"/>
      <c r="HLY365" s="120"/>
      <c r="HLZ365" s="120"/>
      <c r="HMA365" s="120"/>
      <c r="HMB365" s="120"/>
      <c r="HMC365" s="120"/>
      <c r="HMD365" s="120"/>
      <c r="HME365" s="120"/>
      <c r="HMF365" s="120"/>
      <c r="HMG365" s="120"/>
      <c r="HMH365" s="120"/>
      <c r="HMI365" s="120"/>
      <c r="HMJ365" s="120"/>
      <c r="HMK365" s="120"/>
      <c r="HML365" s="120"/>
      <c r="HMM365" s="120"/>
      <c r="HMN365" s="120"/>
      <c r="HMO365" s="120"/>
      <c r="HMP365" s="120"/>
      <c r="HMQ365" s="120"/>
      <c r="HMR365" s="120"/>
      <c r="HMS365" s="120"/>
      <c r="HMT365" s="120"/>
      <c r="HMU365" s="120"/>
      <c r="HMV365" s="120"/>
      <c r="HMW365" s="120"/>
      <c r="HMX365" s="120"/>
      <c r="HMY365" s="120"/>
      <c r="HMZ365" s="120"/>
      <c r="HNA365" s="120"/>
      <c r="HNB365" s="120"/>
      <c r="HNC365" s="120"/>
      <c r="HND365" s="120"/>
      <c r="HNE365" s="120"/>
      <c r="HNF365" s="120"/>
      <c r="HNG365" s="120"/>
      <c r="HNH365" s="120"/>
      <c r="HNI365" s="120"/>
      <c r="HNJ365" s="120"/>
      <c r="HNK365" s="120"/>
      <c r="HNL365" s="120"/>
      <c r="HNM365" s="120"/>
      <c r="HNN365" s="120"/>
      <c r="HNO365" s="120"/>
      <c r="HNP365" s="120"/>
      <c r="HNQ365" s="120"/>
      <c r="HNR365" s="120"/>
      <c r="HNS365" s="120"/>
      <c r="HNT365" s="120"/>
      <c r="HNU365" s="120"/>
      <c r="HNV365" s="120"/>
      <c r="HNW365" s="120"/>
      <c r="HNX365" s="120"/>
      <c r="HNY365" s="120"/>
      <c r="HNZ365" s="120"/>
      <c r="HOA365" s="120"/>
      <c r="HOB365" s="120"/>
      <c r="HOC365" s="120"/>
      <c r="HOD365" s="120"/>
      <c r="HOE365" s="120"/>
      <c r="HOF365" s="120"/>
      <c r="HOG365" s="120"/>
      <c r="HOH365" s="120"/>
      <c r="HOI365" s="120"/>
      <c r="HOJ365" s="120"/>
      <c r="HOK365" s="120"/>
      <c r="HOL365" s="120"/>
      <c r="HOM365" s="120"/>
      <c r="HON365" s="120"/>
      <c r="HOO365" s="120"/>
      <c r="HOP365" s="120"/>
      <c r="HOQ365" s="120"/>
      <c r="HOR365" s="120"/>
      <c r="HOS365" s="120"/>
      <c r="HOT365" s="120"/>
      <c r="HOU365" s="120"/>
      <c r="HOV365" s="120"/>
      <c r="HOW365" s="120"/>
      <c r="HOX365" s="120"/>
      <c r="HOY365" s="120"/>
      <c r="HOZ365" s="120"/>
      <c r="HPA365" s="120"/>
      <c r="HPB365" s="120"/>
      <c r="HPC365" s="120"/>
      <c r="HPD365" s="120"/>
      <c r="HPE365" s="120"/>
      <c r="HPF365" s="120"/>
      <c r="HPG365" s="120"/>
      <c r="HPH365" s="120"/>
      <c r="HPI365" s="120"/>
      <c r="HPJ365" s="120"/>
      <c r="HPK365" s="120"/>
      <c r="HPL365" s="120"/>
      <c r="HPM365" s="120"/>
      <c r="HPN365" s="120"/>
      <c r="HPO365" s="120"/>
      <c r="HPP365" s="120"/>
      <c r="HPQ365" s="120"/>
      <c r="HPR365" s="120"/>
      <c r="HPS365" s="120"/>
      <c r="HPT365" s="120"/>
      <c r="HPU365" s="120"/>
      <c r="HPV365" s="120"/>
      <c r="HPW365" s="120"/>
      <c r="HPX365" s="120"/>
      <c r="HPY365" s="120"/>
      <c r="HPZ365" s="120"/>
      <c r="HQA365" s="120"/>
      <c r="HQB365" s="120"/>
      <c r="HQC365" s="120"/>
      <c r="HQD365" s="120"/>
      <c r="HQE365" s="120"/>
      <c r="HQF365" s="120"/>
      <c r="HQG365" s="120"/>
      <c r="HQH365" s="120"/>
      <c r="HQI365" s="120"/>
      <c r="HQJ365" s="120"/>
      <c r="HQK365" s="120"/>
      <c r="HQL365" s="120"/>
      <c r="HQM365" s="120"/>
      <c r="HQN365" s="120"/>
      <c r="HQO365" s="120"/>
      <c r="HQP365" s="120"/>
      <c r="HQQ365" s="120"/>
      <c r="HQR365" s="120"/>
      <c r="HQS365" s="120"/>
      <c r="HQT365" s="120"/>
      <c r="HQU365" s="120"/>
      <c r="HQV365" s="120"/>
      <c r="HQW365" s="120"/>
      <c r="HQX365" s="120"/>
      <c r="HQY365" s="120"/>
      <c r="HQZ365" s="120"/>
      <c r="HRA365" s="120"/>
      <c r="HRB365" s="120"/>
      <c r="HRC365" s="120"/>
      <c r="HRD365" s="120"/>
      <c r="HRE365" s="120"/>
      <c r="HRF365" s="120"/>
      <c r="HRG365" s="120"/>
      <c r="HRH365" s="120"/>
      <c r="HRI365" s="120"/>
      <c r="HRJ365" s="120"/>
      <c r="HRK365" s="120"/>
      <c r="HRL365" s="120"/>
      <c r="HRM365" s="120"/>
      <c r="HRN365" s="120"/>
      <c r="HRO365" s="120"/>
      <c r="HRP365" s="120"/>
      <c r="HRQ365" s="120"/>
      <c r="HRR365" s="120"/>
      <c r="HRS365" s="120"/>
      <c r="HRT365" s="120"/>
      <c r="HRU365" s="120"/>
      <c r="HRV365" s="120"/>
      <c r="HRW365" s="120"/>
      <c r="HRX365" s="120"/>
      <c r="HRY365" s="120"/>
      <c r="HRZ365" s="120"/>
      <c r="HSA365" s="120"/>
      <c r="HSB365" s="120"/>
      <c r="HSC365" s="120"/>
      <c r="HSD365" s="120"/>
      <c r="HSE365" s="120"/>
      <c r="HSF365" s="120"/>
      <c r="HSG365" s="120"/>
      <c r="HSH365" s="120"/>
      <c r="HSI365" s="120"/>
      <c r="HSJ365" s="120"/>
      <c r="HSK365" s="120"/>
      <c r="HSL365" s="120"/>
      <c r="HSM365" s="120"/>
      <c r="HSN365" s="120"/>
      <c r="HSO365" s="120"/>
      <c r="HSP365" s="120"/>
      <c r="HSQ365" s="120"/>
      <c r="HSR365" s="120"/>
      <c r="HSS365" s="120"/>
      <c r="HST365" s="120"/>
      <c r="HSU365" s="120"/>
      <c r="HSV365" s="120"/>
      <c r="HSW365" s="120"/>
      <c r="HSX365" s="120"/>
      <c r="HSY365" s="120"/>
      <c r="HSZ365" s="120"/>
      <c r="HTA365" s="120"/>
      <c r="HTB365" s="120"/>
      <c r="HTC365" s="120"/>
      <c r="HTD365" s="120"/>
      <c r="HTE365" s="120"/>
      <c r="HTF365" s="120"/>
      <c r="HTG365" s="120"/>
      <c r="HTH365" s="120"/>
      <c r="HTI365" s="120"/>
      <c r="HTJ365" s="120"/>
      <c r="HTK365" s="120"/>
      <c r="HTL365" s="120"/>
      <c r="HTM365" s="120"/>
      <c r="HTN365" s="120"/>
      <c r="HTO365" s="120"/>
      <c r="HTP365" s="120"/>
      <c r="HTQ365" s="120"/>
      <c r="HTR365" s="120"/>
      <c r="HTS365" s="120"/>
      <c r="HTT365" s="120"/>
      <c r="HTU365" s="120"/>
      <c r="HTV365" s="120"/>
      <c r="HTW365" s="120"/>
      <c r="HTX365" s="120"/>
      <c r="HTY365" s="120"/>
      <c r="HTZ365" s="120"/>
      <c r="HUA365" s="120"/>
      <c r="HUB365" s="120"/>
      <c r="HUC365" s="120"/>
      <c r="HUD365" s="120"/>
      <c r="HUE365" s="120"/>
      <c r="HUF365" s="120"/>
      <c r="HUG365" s="120"/>
      <c r="HUH365" s="120"/>
      <c r="HUI365" s="120"/>
      <c r="HUJ365" s="120"/>
      <c r="HUK365" s="120"/>
      <c r="HUL365" s="120"/>
      <c r="HUM365" s="120"/>
      <c r="HUN365" s="120"/>
      <c r="HUO365" s="120"/>
      <c r="HUP365" s="120"/>
      <c r="HUQ365" s="120"/>
      <c r="HUR365" s="120"/>
      <c r="HUS365" s="120"/>
      <c r="HUT365" s="120"/>
      <c r="HUU365" s="120"/>
      <c r="HUV365" s="120"/>
      <c r="HUW365" s="120"/>
      <c r="HUX365" s="120"/>
      <c r="HUY365" s="120"/>
      <c r="HUZ365" s="120"/>
      <c r="HVA365" s="120"/>
      <c r="HVB365" s="120"/>
      <c r="HVC365" s="120"/>
      <c r="HVD365" s="120"/>
      <c r="HVE365" s="120"/>
      <c r="HVF365" s="120"/>
      <c r="HVG365" s="120"/>
      <c r="HVH365" s="120"/>
      <c r="HVI365" s="120"/>
      <c r="HVJ365" s="120"/>
      <c r="HVK365" s="120"/>
      <c r="HVL365" s="120"/>
      <c r="HVM365" s="120"/>
      <c r="HVN365" s="120"/>
      <c r="HVO365" s="120"/>
      <c r="HVP365" s="120"/>
      <c r="HVQ365" s="120"/>
      <c r="HVR365" s="120"/>
      <c r="HVS365" s="120"/>
      <c r="HVT365" s="120"/>
      <c r="HVU365" s="120"/>
      <c r="HVV365" s="120"/>
      <c r="HVW365" s="120"/>
      <c r="HVX365" s="120"/>
      <c r="HVY365" s="120"/>
      <c r="HVZ365" s="120"/>
      <c r="HWA365" s="120"/>
      <c r="HWB365" s="120"/>
      <c r="HWC365" s="120"/>
      <c r="HWD365" s="120"/>
      <c r="HWE365" s="120"/>
      <c r="HWF365" s="120"/>
      <c r="HWG365" s="120"/>
      <c r="HWH365" s="120"/>
      <c r="HWI365" s="120"/>
      <c r="HWJ365" s="120"/>
      <c r="HWK365" s="120"/>
      <c r="HWL365" s="120"/>
      <c r="HWM365" s="120"/>
      <c r="HWN365" s="120"/>
      <c r="HWO365" s="120"/>
      <c r="HWP365" s="120"/>
      <c r="HWQ365" s="120"/>
      <c r="HWR365" s="120"/>
      <c r="HWS365" s="120"/>
      <c r="HWT365" s="120"/>
      <c r="HWU365" s="120"/>
      <c r="HWV365" s="120"/>
      <c r="HWW365" s="120"/>
      <c r="HWX365" s="120"/>
      <c r="HWY365" s="120"/>
      <c r="HWZ365" s="120"/>
      <c r="HXA365" s="120"/>
      <c r="HXB365" s="120"/>
      <c r="HXC365" s="120"/>
      <c r="HXD365" s="120"/>
      <c r="HXE365" s="120"/>
      <c r="HXF365" s="120"/>
      <c r="HXG365" s="120"/>
      <c r="HXH365" s="120"/>
      <c r="HXI365" s="120"/>
      <c r="HXJ365" s="120"/>
      <c r="HXK365" s="120"/>
      <c r="HXL365" s="120"/>
      <c r="HXM365" s="120"/>
      <c r="HXN365" s="120"/>
      <c r="HXO365" s="120"/>
      <c r="HXP365" s="120"/>
      <c r="HXQ365" s="120"/>
      <c r="HXR365" s="120"/>
      <c r="HXS365" s="120"/>
      <c r="HXT365" s="120"/>
      <c r="HXU365" s="120"/>
      <c r="HXV365" s="120"/>
      <c r="HXW365" s="120"/>
      <c r="HXX365" s="120"/>
      <c r="HXY365" s="120"/>
      <c r="HXZ365" s="120"/>
      <c r="HYA365" s="120"/>
      <c r="HYB365" s="120"/>
      <c r="HYC365" s="120"/>
      <c r="HYD365" s="120"/>
      <c r="HYE365" s="120"/>
      <c r="HYF365" s="120"/>
      <c r="HYG365" s="120"/>
      <c r="HYH365" s="120"/>
      <c r="HYI365" s="120"/>
      <c r="HYJ365" s="120"/>
      <c r="HYK365" s="120"/>
      <c r="HYL365" s="120"/>
      <c r="HYM365" s="120"/>
      <c r="HYN365" s="120"/>
      <c r="HYO365" s="120"/>
      <c r="HYP365" s="120"/>
      <c r="HYQ365" s="120"/>
      <c r="HYR365" s="120"/>
      <c r="HYS365" s="120"/>
      <c r="HYT365" s="120"/>
      <c r="HYU365" s="120"/>
      <c r="HYV365" s="120"/>
      <c r="HYW365" s="120"/>
      <c r="HYX365" s="120"/>
      <c r="HYY365" s="120"/>
      <c r="HYZ365" s="120"/>
      <c r="HZA365" s="120"/>
      <c r="HZB365" s="120"/>
      <c r="HZC365" s="120"/>
      <c r="HZD365" s="120"/>
      <c r="HZE365" s="120"/>
      <c r="HZF365" s="120"/>
      <c r="HZG365" s="120"/>
      <c r="HZH365" s="120"/>
      <c r="HZI365" s="120"/>
      <c r="HZJ365" s="120"/>
      <c r="HZK365" s="120"/>
      <c r="HZL365" s="120"/>
      <c r="HZM365" s="120"/>
      <c r="HZN365" s="120"/>
      <c r="HZO365" s="120"/>
      <c r="HZP365" s="120"/>
      <c r="HZQ365" s="120"/>
      <c r="HZR365" s="120"/>
      <c r="HZS365" s="120"/>
      <c r="HZT365" s="120"/>
      <c r="HZU365" s="120"/>
      <c r="HZV365" s="120"/>
      <c r="HZW365" s="120"/>
      <c r="HZX365" s="120"/>
      <c r="HZY365" s="120"/>
      <c r="HZZ365" s="120"/>
      <c r="IAA365" s="120"/>
      <c r="IAB365" s="120"/>
      <c r="IAC365" s="120"/>
      <c r="IAD365" s="120"/>
      <c r="IAE365" s="120"/>
      <c r="IAF365" s="120"/>
      <c r="IAG365" s="120"/>
      <c r="IAH365" s="120"/>
      <c r="IAI365" s="120"/>
      <c r="IAJ365" s="120"/>
      <c r="IAK365" s="120"/>
      <c r="IAL365" s="120"/>
      <c r="IAM365" s="120"/>
      <c r="IAN365" s="120"/>
      <c r="IAO365" s="120"/>
      <c r="IAP365" s="120"/>
      <c r="IAQ365" s="120"/>
      <c r="IAR365" s="120"/>
      <c r="IAS365" s="120"/>
      <c r="IAT365" s="120"/>
      <c r="IAU365" s="120"/>
      <c r="IAV365" s="120"/>
      <c r="IAW365" s="120"/>
      <c r="IAX365" s="120"/>
      <c r="IAY365" s="120"/>
      <c r="IAZ365" s="120"/>
      <c r="IBA365" s="120"/>
      <c r="IBB365" s="120"/>
      <c r="IBC365" s="120"/>
      <c r="IBD365" s="120"/>
      <c r="IBE365" s="120"/>
      <c r="IBF365" s="120"/>
      <c r="IBG365" s="120"/>
      <c r="IBH365" s="120"/>
      <c r="IBI365" s="120"/>
      <c r="IBJ365" s="120"/>
      <c r="IBK365" s="120"/>
      <c r="IBL365" s="120"/>
      <c r="IBM365" s="120"/>
      <c r="IBN365" s="120"/>
      <c r="IBO365" s="120"/>
      <c r="IBP365" s="120"/>
      <c r="IBQ365" s="120"/>
      <c r="IBR365" s="120"/>
      <c r="IBS365" s="120"/>
      <c r="IBT365" s="120"/>
      <c r="IBU365" s="120"/>
      <c r="IBV365" s="120"/>
      <c r="IBW365" s="120"/>
      <c r="IBX365" s="120"/>
      <c r="IBY365" s="120"/>
      <c r="IBZ365" s="120"/>
      <c r="ICA365" s="120"/>
      <c r="ICB365" s="120"/>
      <c r="ICC365" s="120"/>
      <c r="ICD365" s="120"/>
      <c r="ICE365" s="120"/>
      <c r="ICF365" s="120"/>
      <c r="ICG365" s="120"/>
      <c r="ICH365" s="120"/>
      <c r="ICI365" s="120"/>
      <c r="ICJ365" s="120"/>
      <c r="ICK365" s="120"/>
      <c r="ICL365" s="120"/>
      <c r="ICM365" s="120"/>
      <c r="ICN365" s="120"/>
      <c r="ICO365" s="120"/>
      <c r="ICP365" s="120"/>
      <c r="ICQ365" s="120"/>
      <c r="ICR365" s="120"/>
      <c r="ICS365" s="120"/>
      <c r="ICT365" s="120"/>
      <c r="ICU365" s="120"/>
      <c r="ICV365" s="120"/>
      <c r="ICW365" s="120"/>
      <c r="ICX365" s="120"/>
      <c r="ICY365" s="120"/>
      <c r="ICZ365" s="120"/>
      <c r="IDA365" s="120"/>
      <c r="IDB365" s="120"/>
      <c r="IDC365" s="120"/>
      <c r="IDD365" s="120"/>
      <c r="IDE365" s="120"/>
      <c r="IDF365" s="120"/>
      <c r="IDG365" s="120"/>
      <c r="IDH365" s="120"/>
      <c r="IDI365" s="120"/>
      <c r="IDJ365" s="120"/>
      <c r="IDK365" s="120"/>
      <c r="IDL365" s="120"/>
      <c r="IDM365" s="120"/>
      <c r="IDN365" s="120"/>
      <c r="IDO365" s="120"/>
      <c r="IDP365" s="120"/>
      <c r="IDQ365" s="120"/>
      <c r="IDR365" s="120"/>
      <c r="IDS365" s="120"/>
      <c r="IDT365" s="120"/>
      <c r="IDU365" s="120"/>
      <c r="IDV365" s="120"/>
      <c r="IDW365" s="120"/>
      <c r="IDX365" s="120"/>
      <c r="IDY365" s="120"/>
      <c r="IDZ365" s="120"/>
      <c r="IEA365" s="120"/>
      <c r="IEB365" s="120"/>
      <c r="IEC365" s="120"/>
      <c r="IED365" s="120"/>
      <c r="IEE365" s="120"/>
      <c r="IEF365" s="120"/>
      <c r="IEG365" s="120"/>
      <c r="IEH365" s="120"/>
      <c r="IEI365" s="120"/>
      <c r="IEJ365" s="120"/>
      <c r="IEK365" s="120"/>
      <c r="IEL365" s="120"/>
      <c r="IEM365" s="120"/>
      <c r="IEN365" s="120"/>
      <c r="IEO365" s="120"/>
      <c r="IEP365" s="120"/>
      <c r="IEQ365" s="120"/>
      <c r="IER365" s="120"/>
      <c r="IES365" s="120"/>
      <c r="IET365" s="120"/>
      <c r="IEU365" s="120"/>
      <c r="IEV365" s="120"/>
      <c r="IEW365" s="120"/>
      <c r="IEX365" s="120"/>
      <c r="IEY365" s="120"/>
      <c r="IEZ365" s="120"/>
      <c r="IFA365" s="120"/>
      <c r="IFB365" s="120"/>
      <c r="IFC365" s="120"/>
      <c r="IFD365" s="120"/>
      <c r="IFE365" s="120"/>
      <c r="IFF365" s="120"/>
      <c r="IFG365" s="120"/>
      <c r="IFH365" s="120"/>
      <c r="IFI365" s="120"/>
      <c r="IFJ365" s="120"/>
      <c r="IFK365" s="120"/>
      <c r="IFL365" s="120"/>
      <c r="IFM365" s="120"/>
      <c r="IFN365" s="120"/>
      <c r="IFO365" s="120"/>
      <c r="IFP365" s="120"/>
      <c r="IFQ365" s="120"/>
      <c r="IFR365" s="120"/>
      <c r="IFS365" s="120"/>
      <c r="IFT365" s="120"/>
      <c r="IFU365" s="120"/>
      <c r="IFV365" s="120"/>
      <c r="IFW365" s="120"/>
      <c r="IFX365" s="120"/>
      <c r="IFY365" s="120"/>
      <c r="IFZ365" s="120"/>
      <c r="IGA365" s="120"/>
      <c r="IGB365" s="120"/>
      <c r="IGC365" s="120"/>
      <c r="IGD365" s="120"/>
      <c r="IGE365" s="120"/>
      <c r="IGF365" s="120"/>
      <c r="IGG365" s="120"/>
      <c r="IGH365" s="120"/>
      <c r="IGI365" s="120"/>
      <c r="IGJ365" s="120"/>
      <c r="IGK365" s="120"/>
      <c r="IGL365" s="120"/>
      <c r="IGM365" s="120"/>
      <c r="IGN365" s="120"/>
      <c r="IGO365" s="120"/>
      <c r="IGP365" s="120"/>
      <c r="IGQ365" s="120"/>
      <c r="IGR365" s="120"/>
      <c r="IGS365" s="120"/>
      <c r="IGT365" s="120"/>
      <c r="IGU365" s="120"/>
      <c r="IGV365" s="120"/>
      <c r="IGW365" s="120"/>
      <c r="IGX365" s="120"/>
      <c r="IGY365" s="120"/>
      <c r="IGZ365" s="120"/>
      <c r="IHA365" s="120"/>
      <c r="IHB365" s="120"/>
      <c r="IHC365" s="120"/>
      <c r="IHD365" s="120"/>
      <c r="IHE365" s="120"/>
      <c r="IHF365" s="120"/>
      <c r="IHG365" s="120"/>
      <c r="IHH365" s="120"/>
      <c r="IHI365" s="120"/>
      <c r="IHJ365" s="120"/>
      <c r="IHK365" s="120"/>
      <c r="IHL365" s="120"/>
      <c r="IHM365" s="120"/>
      <c r="IHN365" s="120"/>
      <c r="IHO365" s="120"/>
      <c r="IHP365" s="120"/>
      <c r="IHQ365" s="120"/>
      <c r="IHR365" s="120"/>
      <c r="IHS365" s="120"/>
      <c r="IHT365" s="120"/>
      <c r="IHU365" s="120"/>
      <c r="IHV365" s="120"/>
      <c r="IHW365" s="120"/>
      <c r="IHX365" s="120"/>
      <c r="IHY365" s="120"/>
      <c r="IHZ365" s="120"/>
      <c r="IIA365" s="120"/>
      <c r="IIB365" s="120"/>
      <c r="IIC365" s="120"/>
      <c r="IID365" s="120"/>
      <c r="IIE365" s="120"/>
      <c r="IIF365" s="120"/>
      <c r="IIG365" s="120"/>
      <c r="IIH365" s="120"/>
      <c r="III365" s="120"/>
      <c r="IIJ365" s="120"/>
      <c r="IIK365" s="120"/>
      <c r="IIL365" s="120"/>
      <c r="IIM365" s="120"/>
      <c r="IIN365" s="120"/>
      <c r="IIO365" s="120"/>
      <c r="IIP365" s="120"/>
      <c r="IIQ365" s="120"/>
      <c r="IIR365" s="120"/>
      <c r="IIS365" s="120"/>
      <c r="IIT365" s="120"/>
      <c r="IIU365" s="120"/>
      <c r="IIV365" s="120"/>
      <c r="IIW365" s="120"/>
      <c r="IIX365" s="120"/>
      <c r="IIY365" s="120"/>
      <c r="IIZ365" s="120"/>
      <c r="IJA365" s="120"/>
      <c r="IJB365" s="120"/>
      <c r="IJC365" s="120"/>
      <c r="IJD365" s="120"/>
      <c r="IJE365" s="120"/>
      <c r="IJF365" s="120"/>
      <c r="IJG365" s="120"/>
      <c r="IJH365" s="120"/>
      <c r="IJI365" s="120"/>
      <c r="IJJ365" s="120"/>
      <c r="IJK365" s="120"/>
      <c r="IJL365" s="120"/>
      <c r="IJM365" s="120"/>
      <c r="IJN365" s="120"/>
      <c r="IJO365" s="120"/>
      <c r="IJP365" s="120"/>
      <c r="IJQ365" s="120"/>
      <c r="IJR365" s="120"/>
      <c r="IJS365" s="120"/>
      <c r="IJT365" s="120"/>
      <c r="IJU365" s="120"/>
      <c r="IJV365" s="120"/>
      <c r="IJW365" s="120"/>
      <c r="IJX365" s="120"/>
      <c r="IJY365" s="120"/>
      <c r="IJZ365" s="120"/>
      <c r="IKA365" s="120"/>
      <c r="IKB365" s="120"/>
      <c r="IKC365" s="120"/>
      <c r="IKD365" s="120"/>
      <c r="IKE365" s="120"/>
      <c r="IKF365" s="120"/>
      <c r="IKG365" s="120"/>
      <c r="IKH365" s="120"/>
      <c r="IKI365" s="120"/>
      <c r="IKJ365" s="120"/>
      <c r="IKK365" s="120"/>
      <c r="IKL365" s="120"/>
      <c r="IKM365" s="120"/>
      <c r="IKN365" s="120"/>
      <c r="IKO365" s="120"/>
      <c r="IKP365" s="120"/>
      <c r="IKQ365" s="120"/>
      <c r="IKR365" s="120"/>
      <c r="IKS365" s="120"/>
      <c r="IKT365" s="120"/>
      <c r="IKU365" s="120"/>
      <c r="IKV365" s="120"/>
      <c r="IKW365" s="120"/>
      <c r="IKX365" s="120"/>
      <c r="IKY365" s="120"/>
      <c r="IKZ365" s="120"/>
      <c r="ILA365" s="120"/>
      <c r="ILB365" s="120"/>
      <c r="ILC365" s="120"/>
      <c r="ILD365" s="120"/>
      <c r="ILE365" s="120"/>
      <c r="ILF365" s="120"/>
      <c r="ILG365" s="120"/>
      <c r="ILH365" s="120"/>
      <c r="ILI365" s="120"/>
      <c r="ILJ365" s="120"/>
      <c r="ILK365" s="120"/>
      <c r="ILL365" s="120"/>
      <c r="ILM365" s="120"/>
      <c r="ILN365" s="120"/>
      <c r="ILO365" s="120"/>
      <c r="ILP365" s="120"/>
      <c r="ILQ365" s="120"/>
      <c r="ILR365" s="120"/>
      <c r="ILS365" s="120"/>
      <c r="ILT365" s="120"/>
      <c r="ILU365" s="120"/>
      <c r="ILV365" s="120"/>
      <c r="ILW365" s="120"/>
      <c r="ILX365" s="120"/>
      <c r="ILY365" s="120"/>
      <c r="ILZ365" s="120"/>
      <c r="IMA365" s="120"/>
      <c r="IMB365" s="120"/>
      <c r="IMC365" s="120"/>
      <c r="IMD365" s="120"/>
      <c r="IME365" s="120"/>
      <c r="IMF365" s="120"/>
      <c r="IMG365" s="120"/>
      <c r="IMH365" s="120"/>
      <c r="IMI365" s="120"/>
      <c r="IMJ365" s="120"/>
      <c r="IMK365" s="120"/>
      <c r="IML365" s="120"/>
      <c r="IMM365" s="120"/>
      <c r="IMN365" s="120"/>
      <c r="IMO365" s="120"/>
      <c r="IMP365" s="120"/>
      <c r="IMQ365" s="120"/>
      <c r="IMR365" s="120"/>
      <c r="IMS365" s="120"/>
      <c r="IMT365" s="120"/>
      <c r="IMU365" s="120"/>
      <c r="IMV365" s="120"/>
      <c r="IMW365" s="120"/>
      <c r="IMX365" s="120"/>
      <c r="IMY365" s="120"/>
      <c r="IMZ365" s="120"/>
      <c r="INA365" s="120"/>
      <c r="INB365" s="120"/>
      <c r="INC365" s="120"/>
      <c r="IND365" s="120"/>
      <c r="INE365" s="120"/>
      <c r="INF365" s="120"/>
      <c r="ING365" s="120"/>
      <c r="INH365" s="120"/>
      <c r="INI365" s="120"/>
      <c r="INJ365" s="120"/>
      <c r="INK365" s="120"/>
      <c r="INL365" s="120"/>
      <c r="INM365" s="120"/>
      <c r="INN365" s="120"/>
      <c r="INO365" s="120"/>
      <c r="INP365" s="120"/>
      <c r="INQ365" s="120"/>
      <c r="INR365" s="120"/>
      <c r="INS365" s="120"/>
      <c r="INT365" s="120"/>
      <c r="INU365" s="120"/>
      <c r="INV365" s="120"/>
      <c r="INW365" s="120"/>
      <c r="INX365" s="120"/>
      <c r="INY365" s="120"/>
      <c r="INZ365" s="120"/>
      <c r="IOA365" s="120"/>
      <c r="IOB365" s="120"/>
      <c r="IOC365" s="120"/>
      <c r="IOD365" s="120"/>
      <c r="IOE365" s="120"/>
      <c r="IOF365" s="120"/>
      <c r="IOG365" s="120"/>
      <c r="IOH365" s="120"/>
      <c r="IOI365" s="120"/>
      <c r="IOJ365" s="120"/>
      <c r="IOK365" s="120"/>
      <c r="IOL365" s="120"/>
      <c r="IOM365" s="120"/>
      <c r="ION365" s="120"/>
      <c r="IOO365" s="120"/>
      <c r="IOP365" s="120"/>
      <c r="IOQ365" s="120"/>
      <c r="IOR365" s="120"/>
      <c r="IOS365" s="120"/>
      <c r="IOT365" s="120"/>
      <c r="IOU365" s="120"/>
      <c r="IOV365" s="120"/>
      <c r="IOW365" s="120"/>
      <c r="IOX365" s="120"/>
      <c r="IOY365" s="120"/>
      <c r="IOZ365" s="120"/>
      <c r="IPA365" s="120"/>
      <c r="IPB365" s="120"/>
      <c r="IPC365" s="120"/>
      <c r="IPD365" s="120"/>
      <c r="IPE365" s="120"/>
      <c r="IPF365" s="120"/>
      <c r="IPG365" s="120"/>
      <c r="IPH365" s="120"/>
      <c r="IPI365" s="120"/>
      <c r="IPJ365" s="120"/>
      <c r="IPK365" s="120"/>
      <c r="IPL365" s="120"/>
      <c r="IPM365" s="120"/>
      <c r="IPN365" s="120"/>
      <c r="IPO365" s="120"/>
      <c r="IPP365" s="120"/>
      <c r="IPQ365" s="120"/>
      <c r="IPR365" s="120"/>
      <c r="IPS365" s="120"/>
      <c r="IPT365" s="120"/>
      <c r="IPU365" s="120"/>
      <c r="IPV365" s="120"/>
      <c r="IPW365" s="120"/>
      <c r="IPX365" s="120"/>
      <c r="IPY365" s="120"/>
      <c r="IPZ365" s="120"/>
      <c r="IQA365" s="120"/>
      <c r="IQB365" s="120"/>
      <c r="IQC365" s="120"/>
      <c r="IQD365" s="120"/>
      <c r="IQE365" s="120"/>
      <c r="IQF365" s="120"/>
      <c r="IQG365" s="120"/>
      <c r="IQH365" s="120"/>
      <c r="IQI365" s="120"/>
      <c r="IQJ365" s="120"/>
      <c r="IQK365" s="120"/>
      <c r="IQL365" s="120"/>
      <c r="IQM365" s="120"/>
      <c r="IQN365" s="120"/>
      <c r="IQO365" s="120"/>
      <c r="IQP365" s="120"/>
      <c r="IQQ365" s="120"/>
      <c r="IQR365" s="120"/>
      <c r="IQS365" s="120"/>
      <c r="IQT365" s="120"/>
      <c r="IQU365" s="120"/>
      <c r="IQV365" s="120"/>
      <c r="IQW365" s="120"/>
      <c r="IQX365" s="120"/>
      <c r="IQY365" s="120"/>
      <c r="IQZ365" s="120"/>
      <c r="IRA365" s="120"/>
      <c r="IRB365" s="120"/>
      <c r="IRC365" s="120"/>
      <c r="IRD365" s="120"/>
      <c r="IRE365" s="120"/>
      <c r="IRF365" s="120"/>
      <c r="IRG365" s="120"/>
      <c r="IRH365" s="120"/>
      <c r="IRI365" s="120"/>
      <c r="IRJ365" s="120"/>
      <c r="IRK365" s="120"/>
      <c r="IRL365" s="120"/>
      <c r="IRM365" s="120"/>
      <c r="IRN365" s="120"/>
      <c r="IRO365" s="120"/>
      <c r="IRP365" s="120"/>
      <c r="IRQ365" s="120"/>
      <c r="IRR365" s="120"/>
      <c r="IRS365" s="120"/>
      <c r="IRT365" s="120"/>
      <c r="IRU365" s="120"/>
      <c r="IRV365" s="120"/>
      <c r="IRW365" s="120"/>
      <c r="IRX365" s="120"/>
      <c r="IRY365" s="120"/>
      <c r="IRZ365" s="120"/>
      <c r="ISA365" s="120"/>
      <c r="ISB365" s="120"/>
      <c r="ISC365" s="120"/>
      <c r="ISD365" s="120"/>
      <c r="ISE365" s="120"/>
      <c r="ISF365" s="120"/>
      <c r="ISG365" s="120"/>
      <c r="ISH365" s="120"/>
      <c r="ISI365" s="120"/>
      <c r="ISJ365" s="120"/>
      <c r="ISK365" s="120"/>
      <c r="ISL365" s="120"/>
      <c r="ISM365" s="120"/>
      <c r="ISN365" s="120"/>
      <c r="ISO365" s="120"/>
      <c r="ISP365" s="120"/>
      <c r="ISQ365" s="120"/>
      <c r="ISR365" s="120"/>
      <c r="ISS365" s="120"/>
      <c r="IST365" s="120"/>
      <c r="ISU365" s="120"/>
      <c r="ISV365" s="120"/>
      <c r="ISW365" s="120"/>
      <c r="ISX365" s="120"/>
      <c r="ISY365" s="120"/>
      <c r="ISZ365" s="120"/>
      <c r="ITA365" s="120"/>
      <c r="ITB365" s="120"/>
      <c r="ITC365" s="120"/>
      <c r="ITD365" s="120"/>
      <c r="ITE365" s="120"/>
      <c r="ITF365" s="120"/>
      <c r="ITG365" s="120"/>
      <c r="ITH365" s="120"/>
      <c r="ITI365" s="120"/>
      <c r="ITJ365" s="120"/>
      <c r="ITK365" s="120"/>
      <c r="ITL365" s="120"/>
      <c r="ITM365" s="120"/>
      <c r="ITN365" s="120"/>
      <c r="ITO365" s="120"/>
      <c r="ITP365" s="120"/>
      <c r="ITQ365" s="120"/>
      <c r="ITR365" s="120"/>
      <c r="ITS365" s="120"/>
      <c r="ITT365" s="120"/>
      <c r="ITU365" s="120"/>
      <c r="ITV365" s="120"/>
      <c r="ITW365" s="120"/>
      <c r="ITX365" s="120"/>
      <c r="ITY365" s="120"/>
      <c r="ITZ365" s="120"/>
      <c r="IUA365" s="120"/>
      <c r="IUB365" s="120"/>
      <c r="IUC365" s="120"/>
      <c r="IUD365" s="120"/>
      <c r="IUE365" s="120"/>
      <c r="IUF365" s="120"/>
      <c r="IUG365" s="120"/>
      <c r="IUH365" s="120"/>
      <c r="IUI365" s="120"/>
      <c r="IUJ365" s="120"/>
      <c r="IUK365" s="120"/>
      <c r="IUL365" s="120"/>
      <c r="IUM365" s="120"/>
      <c r="IUN365" s="120"/>
      <c r="IUO365" s="120"/>
      <c r="IUP365" s="120"/>
      <c r="IUQ365" s="120"/>
      <c r="IUR365" s="120"/>
      <c r="IUS365" s="120"/>
      <c r="IUT365" s="120"/>
      <c r="IUU365" s="120"/>
      <c r="IUV365" s="120"/>
      <c r="IUW365" s="120"/>
      <c r="IUX365" s="120"/>
      <c r="IUY365" s="120"/>
      <c r="IUZ365" s="120"/>
      <c r="IVA365" s="120"/>
      <c r="IVB365" s="120"/>
      <c r="IVC365" s="120"/>
      <c r="IVD365" s="120"/>
      <c r="IVE365" s="120"/>
      <c r="IVF365" s="120"/>
      <c r="IVG365" s="120"/>
      <c r="IVH365" s="120"/>
      <c r="IVI365" s="120"/>
      <c r="IVJ365" s="120"/>
      <c r="IVK365" s="120"/>
      <c r="IVL365" s="120"/>
      <c r="IVM365" s="120"/>
      <c r="IVN365" s="120"/>
      <c r="IVO365" s="120"/>
      <c r="IVP365" s="120"/>
      <c r="IVQ365" s="120"/>
      <c r="IVR365" s="120"/>
      <c r="IVS365" s="120"/>
      <c r="IVT365" s="120"/>
      <c r="IVU365" s="120"/>
      <c r="IVV365" s="120"/>
      <c r="IVW365" s="120"/>
      <c r="IVX365" s="120"/>
      <c r="IVY365" s="120"/>
      <c r="IVZ365" s="120"/>
      <c r="IWA365" s="120"/>
      <c r="IWB365" s="120"/>
      <c r="IWC365" s="120"/>
      <c r="IWD365" s="120"/>
      <c r="IWE365" s="120"/>
      <c r="IWF365" s="120"/>
      <c r="IWG365" s="120"/>
      <c r="IWH365" s="120"/>
      <c r="IWI365" s="120"/>
      <c r="IWJ365" s="120"/>
      <c r="IWK365" s="120"/>
      <c r="IWL365" s="120"/>
      <c r="IWM365" s="120"/>
      <c r="IWN365" s="120"/>
      <c r="IWO365" s="120"/>
      <c r="IWP365" s="120"/>
      <c r="IWQ365" s="120"/>
      <c r="IWR365" s="120"/>
      <c r="IWS365" s="120"/>
      <c r="IWT365" s="120"/>
      <c r="IWU365" s="120"/>
      <c r="IWV365" s="120"/>
      <c r="IWW365" s="120"/>
      <c r="IWX365" s="120"/>
      <c r="IWY365" s="120"/>
      <c r="IWZ365" s="120"/>
      <c r="IXA365" s="120"/>
      <c r="IXB365" s="120"/>
      <c r="IXC365" s="120"/>
      <c r="IXD365" s="120"/>
      <c r="IXE365" s="120"/>
      <c r="IXF365" s="120"/>
      <c r="IXG365" s="120"/>
      <c r="IXH365" s="120"/>
      <c r="IXI365" s="120"/>
      <c r="IXJ365" s="120"/>
      <c r="IXK365" s="120"/>
      <c r="IXL365" s="120"/>
      <c r="IXM365" s="120"/>
      <c r="IXN365" s="120"/>
      <c r="IXO365" s="120"/>
      <c r="IXP365" s="120"/>
      <c r="IXQ365" s="120"/>
      <c r="IXR365" s="120"/>
      <c r="IXS365" s="120"/>
      <c r="IXT365" s="120"/>
      <c r="IXU365" s="120"/>
      <c r="IXV365" s="120"/>
      <c r="IXW365" s="120"/>
      <c r="IXX365" s="120"/>
      <c r="IXY365" s="120"/>
      <c r="IXZ365" s="120"/>
      <c r="IYA365" s="120"/>
      <c r="IYB365" s="120"/>
      <c r="IYC365" s="120"/>
      <c r="IYD365" s="120"/>
      <c r="IYE365" s="120"/>
      <c r="IYF365" s="120"/>
      <c r="IYG365" s="120"/>
      <c r="IYH365" s="120"/>
      <c r="IYI365" s="120"/>
      <c r="IYJ365" s="120"/>
      <c r="IYK365" s="120"/>
      <c r="IYL365" s="120"/>
      <c r="IYM365" s="120"/>
      <c r="IYN365" s="120"/>
      <c r="IYO365" s="120"/>
      <c r="IYP365" s="120"/>
      <c r="IYQ365" s="120"/>
      <c r="IYR365" s="120"/>
      <c r="IYS365" s="120"/>
      <c r="IYT365" s="120"/>
      <c r="IYU365" s="120"/>
      <c r="IYV365" s="120"/>
      <c r="IYW365" s="120"/>
      <c r="IYX365" s="120"/>
      <c r="IYY365" s="120"/>
      <c r="IYZ365" s="120"/>
      <c r="IZA365" s="120"/>
      <c r="IZB365" s="120"/>
      <c r="IZC365" s="120"/>
      <c r="IZD365" s="120"/>
      <c r="IZE365" s="120"/>
      <c r="IZF365" s="120"/>
      <c r="IZG365" s="120"/>
      <c r="IZH365" s="120"/>
      <c r="IZI365" s="120"/>
      <c r="IZJ365" s="120"/>
      <c r="IZK365" s="120"/>
      <c r="IZL365" s="120"/>
      <c r="IZM365" s="120"/>
      <c r="IZN365" s="120"/>
      <c r="IZO365" s="120"/>
      <c r="IZP365" s="120"/>
      <c r="IZQ365" s="120"/>
      <c r="IZR365" s="120"/>
      <c r="IZS365" s="120"/>
      <c r="IZT365" s="120"/>
      <c r="IZU365" s="120"/>
      <c r="IZV365" s="120"/>
      <c r="IZW365" s="120"/>
      <c r="IZX365" s="120"/>
      <c r="IZY365" s="120"/>
      <c r="IZZ365" s="120"/>
      <c r="JAA365" s="120"/>
      <c r="JAB365" s="120"/>
      <c r="JAC365" s="120"/>
      <c r="JAD365" s="120"/>
      <c r="JAE365" s="120"/>
      <c r="JAF365" s="120"/>
      <c r="JAG365" s="120"/>
      <c r="JAH365" s="120"/>
      <c r="JAI365" s="120"/>
      <c r="JAJ365" s="120"/>
      <c r="JAK365" s="120"/>
      <c r="JAL365" s="120"/>
      <c r="JAM365" s="120"/>
      <c r="JAN365" s="120"/>
      <c r="JAO365" s="120"/>
      <c r="JAP365" s="120"/>
      <c r="JAQ365" s="120"/>
      <c r="JAR365" s="120"/>
      <c r="JAS365" s="120"/>
      <c r="JAT365" s="120"/>
      <c r="JAU365" s="120"/>
      <c r="JAV365" s="120"/>
      <c r="JAW365" s="120"/>
      <c r="JAX365" s="120"/>
      <c r="JAY365" s="120"/>
      <c r="JAZ365" s="120"/>
      <c r="JBA365" s="120"/>
      <c r="JBB365" s="120"/>
      <c r="JBC365" s="120"/>
      <c r="JBD365" s="120"/>
      <c r="JBE365" s="120"/>
      <c r="JBF365" s="120"/>
      <c r="JBG365" s="120"/>
      <c r="JBH365" s="120"/>
      <c r="JBI365" s="120"/>
      <c r="JBJ365" s="120"/>
      <c r="JBK365" s="120"/>
      <c r="JBL365" s="120"/>
      <c r="JBM365" s="120"/>
      <c r="JBN365" s="120"/>
      <c r="JBO365" s="120"/>
      <c r="JBP365" s="120"/>
      <c r="JBQ365" s="120"/>
      <c r="JBR365" s="120"/>
      <c r="JBS365" s="120"/>
      <c r="JBT365" s="120"/>
      <c r="JBU365" s="120"/>
      <c r="JBV365" s="120"/>
      <c r="JBW365" s="120"/>
      <c r="JBX365" s="120"/>
      <c r="JBY365" s="120"/>
      <c r="JBZ365" s="120"/>
      <c r="JCA365" s="120"/>
      <c r="JCB365" s="120"/>
      <c r="JCC365" s="120"/>
      <c r="JCD365" s="120"/>
      <c r="JCE365" s="120"/>
      <c r="JCF365" s="120"/>
      <c r="JCG365" s="120"/>
      <c r="JCH365" s="120"/>
      <c r="JCI365" s="120"/>
      <c r="JCJ365" s="120"/>
      <c r="JCK365" s="120"/>
      <c r="JCL365" s="120"/>
      <c r="JCM365" s="120"/>
      <c r="JCN365" s="120"/>
      <c r="JCO365" s="120"/>
      <c r="JCP365" s="120"/>
      <c r="JCQ365" s="120"/>
      <c r="JCR365" s="120"/>
      <c r="JCS365" s="120"/>
      <c r="JCT365" s="120"/>
      <c r="JCU365" s="120"/>
      <c r="JCV365" s="120"/>
      <c r="JCW365" s="120"/>
      <c r="JCX365" s="120"/>
      <c r="JCY365" s="120"/>
      <c r="JCZ365" s="120"/>
      <c r="JDA365" s="120"/>
      <c r="JDB365" s="120"/>
      <c r="JDC365" s="120"/>
      <c r="JDD365" s="120"/>
      <c r="JDE365" s="120"/>
      <c r="JDF365" s="120"/>
      <c r="JDG365" s="120"/>
      <c r="JDH365" s="120"/>
      <c r="JDI365" s="120"/>
      <c r="JDJ365" s="120"/>
      <c r="JDK365" s="120"/>
      <c r="JDL365" s="120"/>
      <c r="JDM365" s="120"/>
      <c r="JDN365" s="120"/>
      <c r="JDO365" s="120"/>
      <c r="JDP365" s="120"/>
      <c r="JDQ365" s="120"/>
      <c r="JDR365" s="120"/>
      <c r="JDS365" s="120"/>
      <c r="JDT365" s="120"/>
      <c r="JDU365" s="120"/>
      <c r="JDV365" s="120"/>
      <c r="JDW365" s="120"/>
      <c r="JDX365" s="120"/>
      <c r="JDY365" s="120"/>
      <c r="JDZ365" s="120"/>
      <c r="JEA365" s="120"/>
      <c r="JEB365" s="120"/>
      <c r="JEC365" s="120"/>
      <c r="JED365" s="120"/>
      <c r="JEE365" s="120"/>
      <c r="JEF365" s="120"/>
      <c r="JEG365" s="120"/>
      <c r="JEH365" s="120"/>
      <c r="JEI365" s="120"/>
      <c r="JEJ365" s="120"/>
      <c r="JEK365" s="120"/>
      <c r="JEL365" s="120"/>
      <c r="JEM365" s="120"/>
      <c r="JEN365" s="120"/>
      <c r="JEO365" s="120"/>
      <c r="JEP365" s="120"/>
      <c r="JEQ365" s="120"/>
      <c r="JER365" s="120"/>
      <c r="JES365" s="120"/>
      <c r="JET365" s="120"/>
      <c r="JEU365" s="120"/>
      <c r="JEV365" s="120"/>
      <c r="JEW365" s="120"/>
      <c r="JEX365" s="120"/>
      <c r="JEY365" s="120"/>
      <c r="JEZ365" s="120"/>
      <c r="JFA365" s="120"/>
      <c r="JFB365" s="120"/>
      <c r="JFC365" s="120"/>
      <c r="JFD365" s="120"/>
      <c r="JFE365" s="120"/>
      <c r="JFF365" s="120"/>
      <c r="JFG365" s="120"/>
      <c r="JFH365" s="120"/>
      <c r="JFI365" s="120"/>
      <c r="JFJ365" s="120"/>
      <c r="JFK365" s="120"/>
      <c r="JFL365" s="120"/>
      <c r="JFM365" s="120"/>
      <c r="JFN365" s="120"/>
      <c r="JFO365" s="120"/>
      <c r="JFP365" s="120"/>
      <c r="JFQ365" s="120"/>
      <c r="JFR365" s="120"/>
      <c r="JFS365" s="120"/>
      <c r="JFT365" s="120"/>
      <c r="JFU365" s="120"/>
      <c r="JFV365" s="120"/>
      <c r="JFW365" s="120"/>
      <c r="JFX365" s="120"/>
      <c r="JFY365" s="120"/>
      <c r="JFZ365" s="120"/>
      <c r="JGA365" s="120"/>
      <c r="JGB365" s="120"/>
      <c r="JGC365" s="120"/>
      <c r="JGD365" s="120"/>
      <c r="JGE365" s="120"/>
      <c r="JGF365" s="120"/>
      <c r="JGG365" s="120"/>
      <c r="JGH365" s="120"/>
      <c r="JGI365" s="120"/>
      <c r="JGJ365" s="120"/>
      <c r="JGK365" s="120"/>
      <c r="JGL365" s="120"/>
      <c r="JGM365" s="120"/>
      <c r="JGN365" s="120"/>
      <c r="JGO365" s="120"/>
      <c r="JGP365" s="120"/>
      <c r="JGQ365" s="120"/>
      <c r="JGR365" s="120"/>
      <c r="JGS365" s="120"/>
      <c r="JGT365" s="120"/>
      <c r="JGU365" s="120"/>
      <c r="JGV365" s="120"/>
      <c r="JGW365" s="120"/>
      <c r="JGX365" s="120"/>
      <c r="JGY365" s="120"/>
      <c r="JGZ365" s="120"/>
      <c r="JHA365" s="120"/>
      <c r="JHB365" s="120"/>
      <c r="JHC365" s="120"/>
      <c r="JHD365" s="120"/>
      <c r="JHE365" s="120"/>
      <c r="JHF365" s="120"/>
      <c r="JHG365" s="120"/>
      <c r="JHH365" s="120"/>
      <c r="JHI365" s="120"/>
      <c r="JHJ365" s="120"/>
      <c r="JHK365" s="120"/>
      <c r="JHL365" s="120"/>
      <c r="JHM365" s="120"/>
      <c r="JHN365" s="120"/>
      <c r="JHO365" s="120"/>
      <c r="JHP365" s="120"/>
      <c r="JHQ365" s="120"/>
      <c r="JHR365" s="120"/>
      <c r="JHS365" s="120"/>
      <c r="JHT365" s="120"/>
      <c r="JHU365" s="120"/>
      <c r="JHV365" s="120"/>
      <c r="JHW365" s="120"/>
      <c r="JHX365" s="120"/>
      <c r="JHY365" s="120"/>
      <c r="JHZ365" s="120"/>
      <c r="JIA365" s="120"/>
      <c r="JIB365" s="120"/>
      <c r="JIC365" s="120"/>
      <c r="JID365" s="120"/>
      <c r="JIE365" s="120"/>
      <c r="JIF365" s="120"/>
      <c r="JIG365" s="120"/>
      <c r="JIH365" s="120"/>
      <c r="JII365" s="120"/>
      <c r="JIJ365" s="120"/>
      <c r="JIK365" s="120"/>
      <c r="JIL365" s="120"/>
      <c r="JIM365" s="120"/>
      <c r="JIN365" s="120"/>
      <c r="JIO365" s="120"/>
      <c r="JIP365" s="120"/>
      <c r="JIQ365" s="120"/>
      <c r="JIR365" s="120"/>
      <c r="JIS365" s="120"/>
      <c r="JIT365" s="120"/>
      <c r="JIU365" s="120"/>
      <c r="JIV365" s="120"/>
      <c r="JIW365" s="120"/>
      <c r="JIX365" s="120"/>
      <c r="JIY365" s="120"/>
      <c r="JIZ365" s="120"/>
      <c r="JJA365" s="120"/>
      <c r="JJB365" s="120"/>
      <c r="JJC365" s="120"/>
      <c r="JJD365" s="120"/>
      <c r="JJE365" s="120"/>
      <c r="JJF365" s="120"/>
      <c r="JJG365" s="120"/>
      <c r="JJH365" s="120"/>
      <c r="JJI365" s="120"/>
      <c r="JJJ365" s="120"/>
      <c r="JJK365" s="120"/>
      <c r="JJL365" s="120"/>
      <c r="JJM365" s="120"/>
      <c r="JJN365" s="120"/>
      <c r="JJO365" s="120"/>
      <c r="JJP365" s="120"/>
      <c r="JJQ365" s="120"/>
      <c r="JJR365" s="120"/>
      <c r="JJS365" s="120"/>
      <c r="JJT365" s="120"/>
      <c r="JJU365" s="120"/>
      <c r="JJV365" s="120"/>
      <c r="JJW365" s="120"/>
      <c r="JJX365" s="120"/>
      <c r="JJY365" s="120"/>
      <c r="JJZ365" s="120"/>
      <c r="JKA365" s="120"/>
      <c r="JKB365" s="120"/>
      <c r="JKC365" s="120"/>
      <c r="JKD365" s="120"/>
      <c r="JKE365" s="120"/>
      <c r="JKF365" s="120"/>
      <c r="JKG365" s="120"/>
      <c r="JKH365" s="120"/>
      <c r="JKI365" s="120"/>
      <c r="JKJ365" s="120"/>
      <c r="JKK365" s="120"/>
      <c r="JKL365" s="120"/>
      <c r="JKM365" s="120"/>
      <c r="JKN365" s="120"/>
      <c r="JKO365" s="120"/>
      <c r="JKP365" s="120"/>
      <c r="JKQ365" s="120"/>
      <c r="JKR365" s="120"/>
      <c r="JKS365" s="120"/>
      <c r="JKT365" s="120"/>
      <c r="JKU365" s="120"/>
      <c r="JKV365" s="120"/>
      <c r="JKW365" s="120"/>
      <c r="JKX365" s="120"/>
      <c r="JKY365" s="120"/>
      <c r="JKZ365" s="120"/>
      <c r="JLA365" s="120"/>
      <c r="JLB365" s="120"/>
      <c r="JLC365" s="120"/>
      <c r="JLD365" s="120"/>
      <c r="JLE365" s="120"/>
      <c r="JLF365" s="120"/>
      <c r="JLG365" s="120"/>
      <c r="JLH365" s="120"/>
      <c r="JLI365" s="120"/>
      <c r="JLJ365" s="120"/>
      <c r="JLK365" s="120"/>
      <c r="JLL365" s="120"/>
      <c r="JLM365" s="120"/>
      <c r="JLN365" s="120"/>
      <c r="JLO365" s="120"/>
      <c r="JLP365" s="120"/>
      <c r="JLQ365" s="120"/>
      <c r="JLR365" s="120"/>
      <c r="JLS365" s="120"/>
      <c r="JLT365" s="120"/>
      <c r="JLU365" s="120"/>
      <c r="JLV365" s="120"/>
      <c r="JLW365" s="120"/>
      <c r="JLX365" s="120"/>
      <c r="JLY365" s="120"/>
      <c r="JLZ365" s="120"/>
      <c r="JMA365" s="120"/>
      <c r="JMB365" s="120"/>
      <c r="JMC365" s="120"/>
      <c r="JMD365" s="120"/>
      <c r="JME365" s="120"/>
      <c r="JMF365" s="120"/>
      <c r="JMG365" s="120"/>
      <c r="JMH365" s="120"/>
      <c r="JMI365" s="120"/>
      <c r="JMJ365" s="120"/>
      <c r="JMK365" s="120"/>
      <c r="JML365" s="120"/>
      <c r="JMM365" s="120"/>
      <c r="JMN365" s="120"/>
      <c r="JMO365" s="120"/>
      <c r="JMP365" s="120"/>
      <c r="JMQ365" s="120"/>
      <c r="JMR365" s="120"/>
      <c r="JMS365" s="120"/>
      <c r="JMT365" s="120"/>
      <c r="JMU365" s="120"/>
      <c r="JMV365" s="120"/>
      <c r="JMW365" s="120"/>
      <c r="JMX365" s="120"/>
      <c r="JMY365" s="120"/>
      <c r="JMZ365" s="120"/>
      <c r="JNA365" s="120"/>
      <c r="JNB365" s="120"/>
      <c r="JNC365" s="120"/>
      <c r="JND365" s="120"/>
      <c r="JNE365" s="120"/>
      <c r="JNF365" s="120"/>
      <c r="JNG365" s="120"/>
      <c r="JNH365" s="120"/>
      <c r="JNI365" s="120"/>
      <c r="JNJ365" s="120"/>
      <c r="JNK365" s="120"/>
      <c r="JNL365" s="120"/>
      <c r="JNM365" s="120"/>
      <c r="JNN365" s="120"/>
      <c r="JNO365" s="120"/>
      <c r="JNP365" s="120"/>
      <c r="JNQ365" s="120"/>
      <c r="JNR365" s="120"/>
      <c r="JNS365" s="120"/>
      <c r="JNT365" s="120"/>
      <c r="JNU365" s="120"/>
      <c r="JNV365" s="120"/>
      <c r="JNW365" s="120"/>
      <c r="JNX365" s="120"/>
      <c r="JNY365" s="120"/>
      <c r="JNZ365" s="120"/>
      <c r="JOA365" s="120"/>
      <c r="JOB365" s="120"/>
      <c r="JOC365" s="120"/>
      <c r="JOD365" s="120"/>
      <c r="JOE365" s="120"/>
      <c r="JOF365" s="120"/>
      <c r="JOG365" s="120"/>
      <c r="JOH365" s="120"/>
      <c r="JOI365" s="120"/>
      <c r="JOJ365" s="120"/>
      <c r="JOK365" s="120"/>
      <c r="JOL365" s="120"/>
      <c r="JOM365" s="120"/>
      <c r="JON365" s="120"/>
      <c r="JOO365" s="120"/>
      <c r="JOP365" s="120"/>
      <c r="JOQ365" s="120"/>
      <c r="JOR365" s="120"/>
      <c r="JOS365" s="120"/>
      <c r="JOT365" s="120"/>
      <c r="JOU365" s="120"/>
      <c r="JOV365" s="120"/>
      <c r="JOW365" s="120"/>
      <c r="JOX365" s="120"/>
      <c r="JOY365" s="120"/>
      <c r="JOZ365" s="120"/>
      <c r="JPA365" s="120"/>
      <c r="JPB365" s="120"/>
      <c r="JPC365" s="120"/>
      <c r="JPD365" s="120"/>
      <c r="JPE365" s="120"/>
      <c r="JPF365" s="120"/>
      <c r="JPG365" s="120"/>
      <c r="JPH365" s="120"/>
      <c r="JPI365" s="120"/>
      <c r="JPJ365" s="120"/>
      <c r="JPK365" s="120"/>
      <c r="JPL365" s="120"/>
      <c r="JPM365" s="120"/>
      <c r="JPN365" s="120"/>
      <c r="JPO365" s="120"/>
      <c r="JPP365" s="120"/>
      <c r="JPQ365" s="120"/>
      <c r="JPR365" s="120"/>
      <c r="JPS365" s="120"/>
      <c r="JPT365" s="120"/>
      <c r="JPU365" s="120"/>
      <c r="JPV365" s="120"/>
      <c r="JPW365" s="120"/>
      <c r="JPX365" s="120"/>
      <c r="JPY365" s="120"/>
      <c r="JPZ365" s="120"/>
      <c r="JQA365" s="120"/>
      <c r="JQB365" s="120"/>
      <c r="JQC365" s="120"/>
      <c r="JQD365" s="120"/>
      <c r="JQE365" s="120"/>
      <c r="JQF365" s="120"/>
      <c r="JQG365" s="120"/>
      <c r="JQH365" s="120"/>
      <c r="JQI365" s="120"/>
      <c r="JQJ365" s="120"/>
      <c r="JQK365" s="120"/>
      <c r="JQL365" s="120"/>
      <c r="JQM365" s="120"/>
      <c r="JQN365" s="120"/>
      <c r="JQO365" s="120"/>
      <c r="JQP365" s="120"/>
      <c r="JQQ365" s="120"/>
      <c r="JQR365" s="120"/>
      <c r="JQS365" s="120"/>
      <c r="JQT365" s="120"/>
      <c r="JQU365" s="120"/>
      <c r="JQV365" s="120"/>
      <c r="JQW365" s="120"/>
      <c r="JQX365" s="120"/>
      <c r="JQY365" s="120"/>
      <c r="JQZ365" s="120"/>
      <c r="JRA365" s="120"/>
      <c r="JRB365" s="120"/>
      <c r="JRC365" s="120"/>
      <c r="JRD365" s="120"/>
      <c r="JRE365" s="120"/>
      <c r="JRF365" s="120"/>
      <c r="JRG365" s="120"/>
      <c r="JRH365" s="120"/>
      <c r="JRI365" s="120"/>
      <c r="JRJ365" s="120"/>
      <c r="JRK365" s="120"/>
      <c r="JRL365" s="120"/>
      <c r="JRM365" s="120"/>
      <c r="JRN365" s="120"/>
      <c r="JRO365" s="120"/>
      <c r="JRP365" s="120"/>
      <c r="JRQ365" s="120"/>
      <c r="JRR365" s="120"/>
      <c r="JRS365" s="120"/>
      <c r="JRT365" s="120"/>
      <c r="JRU365" s="120"/>
      <c r="JRV365" s="120"/>
      <c r="JRW365" s="120"/>
      <c r="JRX365" s="120"/>
      <c r="JRY365" s="120"/>
      <c r="JRZ365" s="120"/>
      <c r="JSA365" s="120"/>
      <c r="JSB365" s="120"/>
      <c r="JSC365" s="120"/>
      <c r="JSD365" s="120"/>
      <c r="JSE365" s="120"/>
      <c r="JSF365" s="120"/>
      <c r="JSG365" s="120"/>
      <c r="JSH365" s="120"/>
      <c r="JSI365" s="120"/>
      <c r="JSJ365" s="120"/>
      <c r="JSK365" s="120"/>
      <c r="JSL365" s="120"/>
      <c r="JSM365" s="120"/>
      <c r="JSN365" s="120"/>
      <c r="JSO365" s="120"/>
      <c r="JSP365" s="120"/>
      <c r="JSQ365" s="120"/>
      <c r="JSR365" s="120"/>
      <c r="JSS365" s="120"/>
      <c r="JST365" s="120"/>
      <c r="JSU365" s="120"/>
      <c r="JSV365" s="120"/>
      <c r="JSW365" s="120"/>
      <c r="JSX365" s="120"/>
      <c r="JSY365" s="120"/>
      <c r="JSZ365" s="120"/>
      <c r="JTA365" s="120"/>
      <c r="JTB365" s="120"/>
      <c r="JTC365" s="120"/>
      <c r="JTD365" s="120"/>
      <c r="JTE365" s="120"/>
      <c r="JTF365" s="120"/>
      <c r="JTG365" s="120"/>
      <c r="JTH365" s="120"/>
      <c r="JTI365" s="120"/>
      <c r="JTJ365" s="120"/>
      <c r="JTK365" s="120"/>
      <c r="JTL365" s="120"/>
      <c r="JTM365" s="120"/>
      <c r="JTN365" s="120"/>
      <c r="JTO365" s="120"/>
      <c r="JTP365" s="120"/>
      <c r="JTQ365" s="120"/>
      <c r="JTR365" s="120"/>
      <c r="JTS365" s="120"/>
      <c r="JTT365" s="120"/>
      <c r="JTU365" s="120"/>
      <c r="JTV365" s="120"/>
      <c r="JTW365" s="120"/>
      <c r="JTX365" s="120"/>
      <c r="JTY365" s="120"/>
      <c r="JTZ365" s="120"/>
      <c r="JUA365" s="120"/>
      <c r="JUB365" s="120"/>
      <c r="JUC365" s="120"/>
      <c r="JUD365" s="120"/>
      <c r="JUE365" s="120"/>
      <c r="JUF365" s="120"/>
      <c r="JUG365" s="120"/>
      <c r="JUH365" s="120"/>
      <c r="JUI365" s="120"/>
      <c r="JUJ365" s="120"/>
      <c r="JUK365" s="120"/>
      <c r="JUL365" s="120"/>
      <c r="JUM365" s="120"/>
      <c r="JUN365" s="120"/>
      <c r="JUO365" s="120"/>
      <c r="JUP365" s="120"/>
      <c r="JUQ365" s="120"/>
      <c r="JUR365" s="120"/>
      <c r="JUS365" s="120"/>
      <c r="JUT365" s="120"/>
      <c r="JUU365" s="120"/>
      <c r="JUV365" s="120"/>
      <c r="JUW365" s="120"/>
      <c r="JUX365" s="120"/>
      <c r="JUY365" s="120"/>
      <c r="JUZ365" s="120"/>
      <c r="JVA365" s="120"/>
      <c r="JVB365" s="120"/>
      <c r="JVC365" s="120"/>
      <c r="JVD365" s="120"/>
      <c r="JVE365" s="120"/>
      <c r="JVF365" s="120"/>
      <c r="JVG365" s="120"/>
      <c r="JVH365" s="120"/>
      <c r="JVI365" s="120"/>
      <c r="JVJ365" s="120"/>
      <c r="JVK365" s="120"/>
      <c r="JVL365" s="120"/>
      <c r="JVM365" s="120"/>
      <c r="JVN365" s="120"/>
      <c r="JVO365" s="120"/>
      <c r="JVP365" s="120"/>
      <c r="JVQ365" s="120"/>
      <c r="JVR365" s="120"/>
      <c r="JVS365" s="120"/>
      <c r="JVT365" s="120"/>
      <c r="JVU365" s="120"/>
      <c r="JVV365" s="120"/>
      <c r="JVW365" s="120"/>
      <c r="JVX365" s="120"/>
      <c r="JVY365" s="120"/>
      <c r="JVZ365" s="120"/>
      <c r="JWA365" s="120"/>
      <c r="JWB365" s="120"/>
      <c r="JWC365" s="120"/>
      <c r="JWD365" s="120"/>
      <c r="JWE365" s="120"/>
      <c r="JWF365" s="120"/>
      <c r="JWG365" s="120"/>
      <c r="JWH365" s="120"/>
      <c r="JWI365" s="120"/>
      <c r="JWJ365" s="120"/>
      <c r="JWK365" s="120"/>
      <c r="JWL365" s="120"/>
      <c r="JWM365" s="120"/>
      <c r="JWN365" s="120"/>
      <c r="JWO365" s="120"/>
      <c r="JWP365" s="120"/>
      <c r="JWQ365" s="120"/>
      <c r="JWR365" s="120"/>
      <c r="JWS365" s="120"/>
      <c r="JWT365" s="120"/>
      <c r="JWU365" s="120"/>
      <c r="JWV365" s="120"/>
      <c r="JWW365" s="120"/>
      <c r="JWX365" s="120"/>
      <c r="JWY365" s="120"/>
      <c r="JWZ365" s="120"/>
      <c r="JXA365" s="120"/>
      <c r="JXB365" s="120"/>
      <c r="JXC365" s="120"/>
      <c r="JXD365" s="120"/>
      <c r="JXE365" s="120"/>
      <c r="JXF365" s="120"/>
      <c r="JXG365" s="120"/>
      <c r="JXH365" s="120"/>
      <c r="JXI365" s="120"/>
      <c r="JXJ365" s="120"/>
      <c r="JXK365" s="120"/>
      <c r="JXL365" s="120"/>
      <c r="JXM365" s="120"/>
      <c r="JXN365" s="120"/>
      <c r="JXO365" s="120"/>
      <c r="JXP365" s="120"/>
      <c r="JXQ365" s="120"/>
      <c r="JXR365" s="120"/>
      <c r="JXS365" s="120"/>
      <c r="JXT365" s="120"/>
      <c r="JXU365" s="120"/>
      <c r="JXV365" s="120"/>
      <c r="JXW365" s="120"/>
      <c r="JXX365" s="120"/>
      <c r="JXY365" s="120"/>
      <c r="JXZ365" s="120"/>
      <c r="JYA365" s="120"/>
      <c r="JYB365" s="120"/>
      <c r="JYC365" s="120"/>
      <c r="JYD365" s="120"/>
      <c r="JYE365" s="120"/>
      <c r="JYF365" s="120"/>
      <c r="JYG365" s="120"/>
      <c r="JYH365" s="120"/>
      <c r="JYI365" s="120"/>
      <c r="JYJ365" s="120"/>
      <c r="JYK365" s="120"/>
      <c r="JYL365" s="120"/>
      <c r="JYM365" s="120"/>
      <c r="JYN365" s="120"/>
      <c r="JYO365" s="120"/>
      <c r="JYP365" s="120"/>
      <c r="JYQ365" s="120"/>
      <c r="JYR365" s="120"/>
      <c r="JYS365" s="120"/>
      <c r="JYT365" s="120"/>
      <c r="JYU365" s="120"/>
      <c r="JYV365" s="120"/>
      <c r="JYW365" s="120"/>
      <c r="JYX365" s="120"/>
      <c r="JYY365" s="120"/>
      <c r="JYZ365" s="120"/>
      <c r="JZA365" s="120"/>
      <c r="JZB365" s="120"/>
      <c r="JZC365" s="120"/>
      <c r="JZD365" s="120"/>
      <c r="JZE365" s="120"/>
      <c r="JZF365" s="120"/>
      <c r="JZG365" s="120"/>
      <c r="JZH365" s="120"/>
      <c r="JZI365" s="120"/>
      <c r="JZJ365" s="120"/>
      <c r="JZK365" s="120"/>
      <c r="JZL365" s="120"/>
      <c r="JZM365" s="120"/>
      <c r="JZN365" s="120"/>
      <c r="JZO365" s="120"/>
      <c r="JZP365" s="120"/>
      <c r="JZQ365" s="120"/>
      <c r="JZR365" s="120"/>
      <c r="JZS365" s="120"/>
      <c r="JZT365" s="120"/>
      <c r="JZU365" s="120"/>
      <c r="JZV365" s="120"/>
      <c r="JZW365" s="120"/>
      <c r="JZX365" s="120"/>
      <c r="JZY365" s="120"/>
      <c r="JZZ365" s="120"/>
      <c r="KAA365" s="120"/>
      <c r="KAB365" s="120"/>
      <c r="KAC365" s="120"/>
      <c r="KAD365" s="120"/>
      <c r="KAE365" s="120"/>
      <c r="KAF365" s="120"/>
      <c r="KAG365" s="120"/>
      <c r="KAH365" s="120"/>
      <c r="KAI365" s="120"/>
      <c r="KAJ365" s="120"/>
      <c r="KAK365" s="120"/>
      <c r="KAL365" s="120"/>
      <c r="KAM365" s="120"/>
      <c r="KAN365" s="120"/>
      <c r="KAO365" s="120"/>
      <c r="KAP365" s="120"/>
      <c r="KAQ365" s="120"/>
      <c r="KAR365" s="120"/>
      <c r="KAS365" s="120"/>
      <c r="KAT365" s="120"/>
      <c r="KAU365" s="120"/>
      <c r="KAV365" s="120"/>
      <c r="KAW365" s="120"/>
      <c r="KAX365" s="120"/>
      <c r="KAY365" s="120"/>
      <c r="KAZ365" s="120"/>
      <c r="KBA365" s="120"/>
      <c r="KBB365" s="120"/>
      <c r="KBC365" s="120"/>
      <c r="KBD365" s="120"/>
      <c r="KBE365" s="120"/>
      <c r="KBF365" s="120"/>
      <c r="KBG365" s="120"/>
      <c r="KBH365" s="120"/>
      <c r="KBI365" s="120"/>
      <c r="KBJ365" s="120"/>
      <c r="KBK365" s="120"/>
      <c r="KBL365" s="120"/>
      <c r="KBM365" s="120"/>
      <c r="KBN365" s="120"/>
      <c r="KBO365" s="120"/>
      <c r="KBP365" s="120"/>
      <c r="KBQ365" s="120"/>
      <c r="KBR365" s="120"/>
      <c r="KBS365" s="120"/>
      <c r="KBT365" s="120"/>
      <c r="KBU365" s="120"/>
      <c r="KBV365" s="120"/>
      <c r="KBW365" s="120"/>
      <c r="KBX365" s="120"/>
      <c r="KBY365" s="120"/>
      <c r="KBZ365" s="120"/>
      <c r="KCA365" s="120"/>
      <c r="KCB365" s="120"/>
      <c r="KCC365" s="120"/>
      <c r="KCD365" s="120"/>
      <c r="KCE365" s="120"/>
      <c r="KCF365" s="120"/>
      <c r="KCG365" s="120"/>
      <c r="KCH365" s="120"/>
      <c r="KCI365" s="120"/>
      <c r="KCJ365" s="120"/>
      <c r="KCK365" s="120"/>
      <c r="KCL365" s="120"/>
      <c r="KCM365" s="120"/>
      <c r="KCN365" s="120"/>
      <c r="KCO365" s="120"/>
      <c r="KCP365" s="120"/>
      <c r="KCQ365" s="120"/>
      <c r="KCR365" s="120"/>
      <c r="KCS365" s="120"/>
      <c r="KCT365" s="120"/>
      <c r="KCU365" s="120"/>
      <c r="KCV365" s="120"/>
      <c r="KCW365" s="120"/>
      <c r="KCX365" s="120"/>
      <c r="KCY365" s="120"/>
      <c r="KCZ365" s="120"/>
      <c r="KDA365" s="120"/>
      <c r="KDB365" s="120"/>
      <c r="KDC365" s="120"/>
      <c r="KDD365" s="120"/>
      <c r="KDE365" s="120"/>
      <c r="KDF365" s="120"/>
      <c r="KDG365" s="120"/>
      <c r="KDH365" s="120"/>
      <c r="KDI365" s="120"/>
      <c r="KDJ365" s="120"/>
      <c r="KDK365" s="120"/>
      <c r="KDL365" s="120"/>
      <c r="KDM365" s="120"/>
      <c r="KDN365" s="120"/>
      <c r="KDO365" s="120"/>
      <c r="KDP365" s="120"/>
      <c r="KDQ365" s="120"/>
      <c r="KDR365" s="120"/>
      <c r="KDS365" s="120"/>
      <c r="KDT365" s="120"/>
      <c r="KDU365" s="120"/>
      <c r="KDV365" s="120"/>
      <c r="KDW365" s="120"/>
      <c r="KDX365" s="120"/>
      <c r="KDY365" s="120"/>
      <c r="KDZ365" s="120"/>
      <c r="KEA365" s="120"/>
      <c r="KEB365" s="120"/>
      <c r="KEC365" s="120"/>
      <c r="KED365" s="120"/>
      <c r="KEE365" s="120"/>
      <c r="KEF365" s="120"/>
      <c r="KEG365" s="120"/>
      <c r="KEH365" s="120"/>
      <c r="KEI365" s="120"/>
      <c r="KEJ365" s="120"/>
      <c r="KEK365" s="120"/>
      <c r="KEL365" s="120"/>
      <c r="KEM365" s="120"/>
      <c r="KEN365" s="120"/>
      <c r="KEO365" s="120"/>
      <c r="KEP365" s="120"/>
      <c r="KEQ365" s="120"/>
      <c r="KER365" s="120"/>
      <c r="KES365" s="120"/>
      <c r="KET365" s="120"/>
      <c r="KEU365" s="120"/>
      <c r="KEV365" s="120"/>
      <c r="KEW365" s="120"/>
      <c r="KEX365" s="120"/>
      <c r="KEY365" s="120"/>
      <c r="KEZ365" s="120"/>
      <c r="KFA365" s="120"/>
      <c r="KFB365" s="120"/>
      <c r="KFC365" s="120"/>
      <c r="KFD365" s="120"/>
      <c r="KFE365" s="120"/>
      <c r="KFF365" s="120"/>
      <c r="KFG365" s="120"/>
      <c r="KFH365" s="120"/>
      <c r="KFI365" s="120"/>
      <c r="KFJ365" s="120"/>
      <c r="KFK365" s="120"/>
      <c r="KFL365" s="120"/>
      <c r="KFM365" s="120"/>
      <c r="KFN365" s="120"/>
      <c r="KFO365" s="120"/>
      <c r="KFP365" s="120"/>
      <c r="KFQ365" s="120"/>
      <c r="KFR365" s="120"/>
      <c r="KFS365" s="120"/>
      <c r="KFT365" s="120"/>
      <c r="KFU365" s="120"/>
      <c r="KFV365" s="120"/>
      <c r="KFW365" s="120"/>
      <c r="KFX365" s="120"/>
      <c r="KFY365" s="120"/>
      <c r="KFZ365" s="120"/>
      <c r="KGA365" s="120"/>
      <c r="KGB365" s="120"/>
      <c r="KGC365" s="120"/>
      <c r="KGD365" s="120"/>
      <c r="KGE365" s="120"/>
      <c r="KGF365" s="120"/>
      <c r="KGG365" s="120"/>
      <c r="KGH365" s="120"/>
      <c r="KGI365" s="120"/>
      <c r="KGJ365" s="120"/>
      <c r="KGK365" s="120"/>
      <c r="KGL365" s="120"/>
      <c r="KGM365" s="120"/>
      <c r="KGN365" s="120"/>
      <c r="KGO365" s="120"/>
      <c r="KGP365" s="120"/>
      <c r="KGQ365" s="120"/>
      <c r="KGR365" s="120"/>
      <c r="KGS365" s="120"/>
      <c r="KGT365" s="120"/>
      <c r="KGU365" s="120"/>
      <c r="KGV365" s="120"/>
      <c r="KGW365" s="120"/>
      <c r="KGX365" s="120"/>
      <c r="KGY365" s="120"/>
      <c r="KGZ365" s="120"/>
      <c r="KHA365" s="120"/>
      <c r="KHB365" s="120"/>
      <c r="KHC365" s="120"/>
      <c r="KHD365" s="120"/>
      <c r="KHE365" s="120"/>
      <c r="KHF365" s="120"/>
      <c r="KHG365" s="120"/>
      <c r="KHH365" s="120"/>
      <c r="KHI365" s="120"/>
      <c r="KHJ365" s="120"/>
      <c r="KHK365" s="120"/>
      <c r="KHL365" s="120"/>
      <c r="KHM365" s="120"/>
      <c r="KHN365" s="120"/>
      <c r="KHO365" s="120"/>
      <c r="KHP365" s="120"/>
      <c r="KHQ365" s="120"/>
      <c r="KHR365" s="120"/>
      <c r="KHS365" s="120"/>
      <c r="KHT365" s="120"/>
      <c r="KHU365" s="120"/>
      <c r="KHV365" s="120"/>
      <c r="KHW365" s="120"/>
      <c r="KHX365" s="120"/>
      <c r="KHY365" s="120"/>
      <c r="KHZ365" s="120"/>
      <c r="KIA365" s="120"/>
      <c r="KIB365" s="120"/>
      <c r="KIC365" s="120"/>
      <c r="KID365" s="120"/>
      <c r="KIE365" s="120"/>
      <c r="KIF365" s="120"/>
      <c r="KIG365" s="120"/>
      <c r="KIH365" s="120"/>
      <c r="KII365" s="120"/>
      <c r="KIJ365" s="120"/>
      <c r="KIK365" s="120"/>
      <c r="KIL365" s="120"/>
      <c r="KIM365" s="120"/>
      <c r="KIN365" s="120"/>
      <c r="KIO365" s="120"/>
      <c r="KIP365" s="120"/>
      <c r="KIQ365" s="120"/>
      <c r="KIR365" s="120"/>
      <c r="KIS365" s="120"/>
      <c r="KIT365" s="120"/>
      <c r="KIU365" s="120"/>
      <c r="KIV365" s="120"/>
      <c r="KIW365" s="120"/>
      <c r="KIX365" s="120"/>
      <c r="KIY365" s="120"/>
      <c r="KIZ365" s="120"/>
      <c r="KJA365" s="120"/>
      <c r="KJB365" s="120"/>
      <c r="KJC365" s="120"/>
      <c r="KJD365" s="120"/>
      <c r="KJE365" s="120"/>
      <c r="KJF365" s="120"/>
      <c r="KJG365" s="120"/>
      <c r="KJH365" s="120"/>
      <c r="KJI365" s="120"/>
      <c r="KJJ365" s="120"/>
      <c r="KJK365" s="120"/>
      <c r="KJL365" s="120"/>
      <c r="KJM365" s="120"/>
      <c r="KJN365" s="120"/>
      <c r="KJO365" s="120"/>
      <c r="KJP365" s="120"/>
      <c r="KJQ365" s="120"/>
      <c r="KJR365" s="120"/>
      <c r="KJS365" s="120"/>
      <c r="KJT365" s="120"/>
      <c r="KJU365" s="120"/>
      <c r="KJV365" s="120"/>
      <c r="KJW365" s="120"/>
      <c r="KJX365" s="120"/>
      <c r="KJY365" s="120"/>
      <c r="KJZ365" s="120"/>
      <c r="KKA365" s="120"/>
      <c r="KKB365" s="120"/>
      <c r="KKC365" s="120"/>
      <c r="KKD365" s="120"/>
      <c r="KKE365" s="120"/>
      <c r="KKF365" s="120"/>
      <c r="KKG365" s="120"/>
      <c r="KKH365" s="120"/>
      <c r="KKI365" s="120"/>
      <c r="KKJ365" s="120"/>
      <c r="KKK365" s="120"/>
      <c r="KKL365" s="120"/>
      <c r="KKM365" s="120"/>
      <c r="KKN365" s="120"/>
      <c r="KKO365" s="120"/>
      <c r="KKP365" s="120"/>
      <c r="KKQ365" s="120"/>
      <c r="KKR365" s="120"/>
      <c r="KKS365" s="120"/>
      <c r="KKT365" s="120"/>
      <c r="KKU365" s="120"/>
      <c r="KKV365" s="120"/>
      <c r="KKW365" s="120"/>
      <c r="KKX365" s="120"/>
      <c r="KKY365" s="120"/>
      <c r="KKZ365" s="120"/>
      <c r="KLA365" s="120"/>
      <c r="KLB365" s="120"/>
      <c r="KLC365" s="120"/>
      <c r="KLD365" s="120"/>
      <c r="KLE365" s="120"/>
      <c r="KLF365" s="120"/>
      <c r="KLG365" s="120"/>
      <c r="KLH365" s="120"/>
      <c r="KLI365" s="120"/>
      <c r="KLJ365" s="120"/>
      <c r="KLK365" s="120"/>
      <c r="KLL365" s="120"/>
      <c r="KLM365" s="120"/>
      <c r="KLN365" s="120"/>
      <c r="KLO365" s="120"/>
      <c r="KLP365" s="120"/>
      <c r="KLQ365" s="120"/>
      <c r="KLR365" s="120"/>
      <c r="KLS365" s="120"/>
      <c r="KLT365" s="120"/>
      <c r="KLU365" s="120"/>
      <c r="KLV365" s="120"/>
      <c r="KLW365" s="120"/>
      <c r="KLX365" s="120"/>
      <c r="KLY365" s="120"/>
      <c r="KLZ365" s="120"/>
      <c r="KMA365" s="120"/>
      <c r="KMB365" s="120"/>
      <c r="KMC365" s="120"/>
      <c r="KMD365" s="120"/>
      <c r="KME365" s="120"/>
      <c r="KMF365" s="120"/>
      <c r="KMG365" s="120"/>
      <c r="KMH365" s="120"/>
      <c r="KMI365" s="120"/>
      <c r="KMJ365" s="120"/>
      <c r="KMK365" s="120"/>
      <c r="KML365" s="120"/>
      <c r="KMM365" s="120"/>
      <c r="KMN365" s="120"/>
      <c r="KMO365" s="120"/>
      <c r="KMP365" s="120"/>
      <c r="KMQ365" s="120"/>
      <c r="KMR365" s="120"/>
      <c r="KMS365" s="120"/>
      <c r="KMT365" s="120"/>
      <c r="KMU365" s="120"/>
      <c r="KMV365" s="120"/>
      <c r="KMW365" s="120"/>
      <c r="KMX365" s="120"/>
      <c r="KMY365" s="120"/>
      <c r="KMZ365" s="120"/>
      <c r="KNA365" s="120"/>
      <c r="KNB365" s="120"/>
      <c r="KNC365" s="120"/>
      <c r="KND365" s="120"/>
      <c r="KNE365" s="120"/>
      <c r="KNF365" s="120"/>
      <c r="KNG365" s="120"/>
      <c r="KNH365" s="120"/>
      <c r="KNI365" s="120"/>
      <c r="KNJ365" s="120"/>
      <c r="KNK365" s="120"/>
      <c r="KNL365" s="120"/>
      <c r="KNM365" s="120"/>
      <c r="KNN365" s="120"/>
      <c r="KNO365" s="120"/>
      <c r="KNP365" s="120"/>
      <c r="KNQ365" s="120"/>
      <c r="KNR365" s="120"/>
      <c r="KNS365" s="120"/>
      <c r="KNT365" s="120"/>
      <c r="KNU365" s="120"/>
      <c r="KNV365" s="120"/>
      <c r="KNW365" s="120"/>
      <c r="KNX365" s="120"/>
      <c r="KNY365" s="120"/>
      <c r="KNZ365" s="120"/>
      <c r="KOA365" s="120"/>
      <c r="KOB365" s="120"/>
      <c r="KOC365" s="120"/>
      <c r="KOD365" s="120"/>
      <c r="KOE365" s="120"/>
      <c r="KOF365" s="120"/>
      <c r="KOG365" s="120"/>
      <c r="KOH365" s="120"/>
      <c r="KOI365" s="120"/>
      <c r="KOJ365" s="120"/>
      <c r="KOK365" s="120"/>
      <c r="KOL365" s="120"/>
      <c r="KOM365" s="120"/>
      <c r="KON365" s="120"/>
      <c r="KOO365" s="120"/>
      <c r="KOP365" s="120"/>
      <c r="KOQ365" s="120"/>
      <c r="KOR365" s="120"/>
      <c r="KOS365" s="120"/>
      <c r="KOT365" s="120"/>
      <c r="KOU365" s="120"/>
      <c r="KOV365" s="120"/>
      <c r="KOW365" s="120"/>
      <c r="KOX365" s="120"/>
      <c r="KOY365" s="120"/>
      <c r="KOZ365" s="120"/>
      <c r="KPA365" s="120"/>
      <c r="KPB365" s="120"/>
      <c r="KPC365" s="120"/>
      <c r="KPD365" s="120"/>
      <c r="KPE365" s="120"/>
      <c r="KPF365" s="120"/>
      <c r="KPG365" s="120"/>
      <c r="KPH365" s="120"/>
      <c r="KPI365" s="120"/>
      <c r="KPJ365" s="120"/>
      <c r="KPK365" s="120"/>
      <c r="KPL365" s="120"/>
      <c r="KPM365" s="120"/>
      <c r="KPN365" s="120"/>
      <c r="KPO365" s="120"/>
      <c r="KPP365" s="120"/>
      <c r="KPQ365" s="120"/>
      <c r="KPR365" s="120"/>
      <c r="KPS365" s="120"/>
      <c r="KPT365" s="120"/>
      <c r="KPU365" s="120"/>
      <c r="KPV365" s="120"/>
      <c r="KPW365" s="120"/>
      <c r="KPX365" s="120"/>
      <c r="KPY365" s="120"/>
      <c r="KPZ365" s="120"/>
      <c r="KQA365" s="120"/>
      <c r="KQB365" s="120"/>
      <c r="KQC365" s="120"/>
      <c r="KQD365" s="120"/>
      <c r="KQE365" s="120"/>
      <c r="KQF365" s="120"/>
      <c r="KQG365" s="120"/>
      <c r="KQH365" s="120"/>
      <c r="KQI365" s="120"/>
      <c r="KQJ365" s="120"/>
      <c r="KQK365" s="120"/>
      <c r="KQL365" s="120"/>
      <c r="KQM365" s="120"/>
      <c r="KQN365" s="120"/>
      <c r="KQO365" s="120"/>
      <c r="KQP365" s="120"/>
      <c r="KQQ365" s="120"/>
      <c r="KQR365" s="120"/>
      <c r="KQS365" s="120"/>
      <c r="KQT365" s="120"/>
      <c r="KQU365" s="120"/>
      <c r="KQV365" s="120"/>
      <c r="KQW365" s="120"/>
      <c r="KQX365" s="120"/>
      <c r="KQY365" s="120"/>
      <c r="KQZ365" s="120"/>
      <c r="KRA365" s="120"/>
      <c r="KRB365" s="120"/>
      <c r="KRC365" s="120"/>
      <c r="KRD365" s="120"/>
      <c r="KRE365" s="120"/>
      <c r="KRF365" s="120"/>
      <c r="KRG365" s="120"/>
      <c r="KRH365" s="120"/>
      <c r="KRI365" s="120"/>
      <c r="KRJ365" s="120"/>
      <c r="KRK365" s="120"/>
      <c r="KRL365" s="120"/>
      <c r="KRM365" s="120"/>
      <c r="KRN365" s="120"/>
      <c r="KRO365" s="120"/>
      <c r="KRP365" s="120"/>
      <c r="KRQ365" s="120"/>
      <c r="KRR365" s="120"/>
      <c r="KRS365" s="120"/>
      <c r="KRT365" s="120"/>
      <c r="KRU365" s="120"/>
      <c r="KRV365" s="120"/>
      <c r="KRW365" s="120"/>
      <c r="KRX365" s="120"/>
      <c r="KRY365" s="120"/>
      <c r="KRZ365" s="120"/>
      <c r="KSA365" s="120"/>
      <c r="KSB365" s="120"/>
      <c r="KSC365" s="120"/>
      <c r="KSD365" s="120"/>
      <c r="KSE365" s="120"/>
      <c r="KSF365" s="120"/>
      <c r="KSG365" s="120"/>
      <c r="KSH365" s="120"/>
      <c r="KSI365" s="120"/>
      <c r="KSJ365" s="120"/>
      <c r="KSK365" s="120"/>
      <c r="KSL365" s="120"/>
      <c r="KSM365" s="120"/>
      <c r="KSN365" s="120"/>
      <c r="KSO365" s="120"/>
      <c r="KSP365" s="120"/>
      <c r="KSQ365" s="120"/>
      <c r="KSR365" s="120"/>
      <c r="KSS365" s="120"/>
      <c r="KST365" s="120"/>
      <c r="KSU365" s="120"/>
      <c r="KSV365" s="120"/>
      <c r="KSW365" s="120"/>
      <c r="KSX365" s="120"/>
      <c r="KSY365" s="120"/>
      <c r="KSZ365" s="120"/>
      <c r="KTA365" s="120"/>
      <c r="KTB365" s="120"/>
      <c r="KTC365" s="120"/>
      <c r="KTD365" s="120"/>
      <c r="KTE365" s="120"/>
      <c r="KTF365" s="120"/>
      <c r="KTG365" s="120"/>
      <c r="KTH365" s="120"/>
      <c r="KTI365" s="120"/>
      <c r="KTJ365" s="120"/>
      <c r="KTK365" s="120"/>
      <c r="KTL365" s="120"/>
      <c r="KTM365" s="120"/>
      <c r="KTN365" s="120"/>
      <c r="KTO365" s="120"/>
      <c r="KTP365" s="120"/>
      <c r="KTQ365" s="120"/>
      <c r="KTR365" s="120"/>
      <c r="KTS365" s="120"/>
      <c r="KTT365" s="120"/>
      <c r="KTU365" s="120"/>
      <c r="KTV365" s="120"/>
      <c r="KTW365" s="120"/>
      <c r="KTX365" s="120"/>
      <c r="KTY365" s="120"/>
      <c r="KTZ365" s="120"/>
      <c r="KUA365" s="120"/>
      <c r="KUB365" s="120"/>
      <c r="KUC365" s="120"/>
      <c r="KUD365" s="120"/>
      <c r="KUE365" s="120"/>
      <c r="KUF365" s="120"/>
      <c r="KUG365" s="120"/>
      <c r="KUH365" s="120"/>
      <c r="KUI365" s="120"/>
      <c r="KUJ365" s="120"/>
      <c r="KUK365" s="120"/>
      <c r="KUL365" s="120"/>
      <c r="KUM365" s="120"/>
      <c r="KUN365" s="120"/>
      <c r="KUO365" s="120"/>
      <c r="KUP365" s="120"/>
      <c r="KUQ365" s="120"/>
      <c r="KUR365" s="120"/>
      <c r="KUS365" s="120"/>
      <c r="KUT365" s="120"/>
      <c r="KUU365" s="120"/>
      <c r="KUV365" s="120"/>
      <c r="KUW365" s="120"/>
      <c r="KUX365" s="120"/>
      <c r="KUY365" s="120"/>
      <c r="KUZ365" s="120"/>
      <c r="KVA365" s="120"/>
      <c r="KVB365" s="120"/>
      <c r="KVC365" s="120"/>
      <c r="KVD365" s="120"/>
      <c r="KVE365" s="120"/>
      <c r="KVF365" s="120"/>
      <c r="KVG365" s="120"/>
      <c r="KVH365" s="120"/>
      <c r="KVI365" s="120"/>
      <c r="KVJ365" s="120"/>
      <c r="KVK365" s="120"/>
      <c r="KVL365" s="120"/>
      <c r="KVM365" s="120"/>
      <c r="KVN365" s="120"/>
      <c r="KVO365" s="120"/>
      <c r="KVP365" s="120"/>
      <c r="KVQ365" s="120"/>
      <c r="KVR365" s="120"/>
      <c r="KVS365" s="120"/>
      <c r="KVT365" s="120"/>
      <c r="KVU365" s="120"/>
      <c r="KVV365" s="120"/>
      <c r="KVW365" s="120"/>
      <c r="KVX365" s="120"/>
      <c r="KVY365" s="120"/>
      <c r="KVZ365" s="120"/>
      <c r="KWA365" s="120"/>
      <c r="KWB365" s="120"/>
      <c r="KWC365" s="120"/>
      <c r="KWD365" s="120"/>
      <c r="KWE365" s="120"/>
      <c r="KWF365" s="120"/>
      <c r="KWG365" s="120"/>
      <c r="KWH365" s="120"/>
      <c r="KWI365" s="120"/>
      <c r="KWJ365" s="120"/>
      <c r="KWK365" s="120"/>
      <c r="KWL365" s="120"/>
      <c r="KWM365" s="120"/>
      <c r="KWN365" s="120"/>
      <c r="KWO365" s="120"/>
      <c r="KWP365" s="120"/>
      <c r="KWQ365" s="120"/>
      <c r="KWR365" s="120"/>
      <c r="KWS365" s="120"/>
      <c r="KWT365" s="120"/>
      <c r="KWU365" s="120"/>
      <c r="KWV365" s="120"/>
      <c r="KWW365" s="120"/>
      <c r="KWX365" s="120"/>
      <c r="KWY365" s="120"/>
      <c r="KWZ365" s="120"/>
      <c r="KXA365" s="120"/>
      <c r="KXB365" s="120"/>
      <c r="KXC365" s="120"/>
      <c r="KXD365" s="120"/>
      <c r="KXE365" s="120"/>
      <c r="KXF365" s="120"/>
      <c r="KXG365" s="120"/>
      <c r="KXH365" s="120"/>
      <c r="KXI365" s="120"/>
      <c r="KXJ365" s="120"/>
      <c r="KXK365" s="120"/>
      <c r="KXL365" s="120"/>
      <c r="KXM365" s="120"/>
      <c r="KXN365" s="120"/>
      <c r="KXO365" s="120"/>
      <c r="KXP365" s="120"/>
      <c r="KXQ365" s="120"/>
      <c r="KXR365" s="120"/>
      <c r="KXS365" s="120"/>
      <c r="KXT365" s="120"/>
      <c r="KXU365" s="120"/>
      <c r="KXV365" s="120"/>
      <c r="KXW365" s="120"/>
      <c r="KXX365" s="120"/>
      <c r="KXY365" s="120"/>
      <c r="KXZ365" s="120"/>
      <c r="KYA365" s="120"/>
      <c r="KYB365" s="120"/>
      <c r="KYC365" s="120"/>
      <c r="KYD365" s="120"/>
      <c r="KYE365" s="120"/>
      <c r="KYF365" s="120"/>
      <c r="KYG365" s="120"/>
      <c r="KYH365" s="120"/>
      <c r="KYI365" s="120"/>
      <c r="KYJ365" s="120"/>
      <c r="KYK365" s="120"/>
      <c r="KYL365" s="120"/>
      <c r="KYM365" s="120"/>
      <c r="KYN365" s="120"/>
      <c r="KYO365" s="120"/>
      <c r="KYP365" s="120"/>
      <c r="KYQ365" s="120"/>
      <c r="KYR365" s="120"/>
      <c r="KYS365" s="120"/>
      <c r="KYT365" s="120"/>
      <c r="KYU365" s="120"/>
      <c r="KYV365" s="120"/>
      <c r="KYW365" s="120"/>
      <c r="KYX365" s="120"/>
      <c r="KYY365" s="120"/>
      <c r="KYZ365" s="120"/>
      <c r="KZA365" s="120"/>
      <c r="KZB365" s="120"/>
      <c r="KZC365" s="120"/>
      <c r="KZD365" s="120"/>
      <c r="KZE365" s="120"/>
      <c r="KZF365" s="120"/>
      <c r="KZG365" s="120"/>
      <c r="KZH365" s="120"/>
      <c r="KZI365" s="120"/>
      <c r="KZJ365" s="120"/>
      <c r="KZK365" s="120"/>
      <c r="KZL365" s="120"/>
      <c r="KZM365" s="120"/>
      <c r="KZN365" s="120"/>
      <c r="KZO365" s="120"/>
      <c r="KZP365" s="120"/>
      <c r="KZQ365" s="120"/>
      <c r="KZR365" s="120"/>
      <c r="KZS365" s="120"/>
      <c r="KZT365" s="120"/>
      <c r="KZU365" s="120"/>
      <c r="KZV365" s="120"/>
      <c r="KZW365" s="120"/>
      <c r="KZX365" s="120"/>
      <c r="KZY365" s="120"/>
      <c r="KZZ365" s="120"/>
      <c r="LAA365" s="120"/>
      <c r="LAB365" s="120"/>
      <c r="LAC365" s="120"/>
      <c r="LAD365" s="120"/>
      <c r="LAE365" s="120"/>
      <c r="LAF365" s="120"/>
      <c r="LAG365" s="120"/>
      <c r="LAH365" s="120"/>
      <c r="LAI365" s="120"/>
      <c r="LAJ365" s="120"/>
      <c r="LAK365" s="120"/>
      <c r="LAL365" s="120"/>
      <c r="LAM365" s="120"/>
      <c r="LAN365" s="120"/>
      <c r="LAO365" s="120"/>
      <c r="LAP365" s="120"/>
      <c r="LAQ365" s="120"/>
      <c r="LAR365" s="120"/>
      <c r="LAS365" s="120"/>
      <c r="LAT365" s="120"/>
      <c r="LAU365" s="120"/>
      <c r="LAV365" s="120"/>
      <c r="LAW365" s="120"/>
      <c r="LAX365" s="120"/>
      <c r="LAY365" s="120"/>
      <c r="LAZ365" s="120"/>
      <c r="LBA365" s="120"/>
      <c r="LBB365" s="120"/>
      <c r="LBC365" s="120"/>
      <c r="LBD365" s="120"/>
      <c r="LBE365" s="120"/>
      <c r="LBF365" s="120"/>
      <c r="LBG365" s="120"/>
      <c r="LBH365" s="120"/>
      <c r="LBI365" s="120"/>
      <c r="LBJ365" s="120"/>
      <c r="LBK365" s="120"/>
      <c r="LBL365" s="120"/>
      <c r="LBM365" s="120"/>
      <c r="LBN365" s="120"/>
      <c r="LBO365" s="120"/>
      <c r="LBP365" s="120"/>
      <c r="LBQ365" s="120"/>
      <c r="LBR365" s="120"/>
      <c r="LBS365" s="120"/>
      <c r="LBT365" s="120"/>
      <c r="LBU365" s="120"/>
      <c r="LBV365" s="120"/>
      <c r="LBW365" s="120"/>
      <c r="LBX365" s="120"/>
      <c r="LBY365" s="120"/>
      <c r="LBZ365" s="120"/>
      <c r="LCA365" s="120"/>
      <c r="LCB365" s="120"/>
      <c r="LCC365" s="120"/>
      <c r="LCD365" s="120"/>
      <c r="LCE365" s="120"/>
      <c r="LCF365" s="120"/>
      <c r="LCG365" s="120"/>
      <c r="LCH365" s="120"/>
      <c r="LCI365" s="120"/>
      <c r="LCJ365" s="120"/>
      <c r="LCK365" s="120"/>
      <c r="LCL365" s="120"/>
      <c r="LCM365" s="120"/>
      <c r="LCN365" s="120"/>
      <c r="LCO365" s="120"/>
      <c r="LCP365" s="120"/>
      <c r="LCQ365" s="120"/>
      <c r="LCR365" s="120"/>
      <c r="LCS365" s="120"/>
      <c r="LCT365" s="120"/>
      <c r="LCU365" s="120"/>
      <c r="LCV365" s="120"/>
      <c r="LCW365" s="120"/>
      <c r="LCX365" s="120"/>
      <c r="LCY365" s="120"/>
      <c r="LCZ365" s="120"/>
      <c r="LDA365" s="120"/>
      <c r="LDB365" s="120"/>
      <c r="LDC365" s="120"/>
      <c r="LDD365" s="120"/>
      <c r="LDE365" s="120"/>
      <c r="LDF365" s="120"/>
      <c r="LDG365" s="120"/>
      <c r="LDH365" s="120"/>
      <c r="LDI365" s="120"/>
      <c r="LDJ365" s="120"/>
      <c r="LDK365" s="120"/>
      <c r="LDL365" s="120"/>
      <c r="LDM365" s="120"/>
      <c r="LDN365" s="120"/>
      <c r="LDO365" s="120"/>
      <c r="LDP365" s="120"/>
      <c r="LDQ365" s="120"/>
      <c r="LDR365" s="120"/>
      <c r="LDS365" s="120"/>
      <c r="LDT365" s="120"/>
      <c r="LDU365" s="120"/>
      <c r="LDV365" s="120"/>
      <c r="LDW365" s="120"/>
      <c r="LDX365" s="120"/>
      <c r="LDY365" s="120"/>
      <c r="LDZ365" s="120"/>
      <c r="LEA365" s="120"/>
      <c r="LEB365" s="120"/>
      <c r="LEC365" s="120"/>
      <c r="LED365" s="120"/>
      <c r="LEE365" s="120"/>
      <c r="LEF365" s="120"/>
      <c r="LEG365" s="120"/>
      <c r="LEH365" s="120"/>
      <c r="LEI365" s="120"/>
      <c r="LEJ365" s="120"/>
      <c r="LEK365" s="120"/>
      <c r="LEL365" s="120"/>
      <c r="LEM365" s="120"/>
      <c r="LEN365" s="120"/>
      <c r="LEO365" s="120"/>
      <c r="LEP365" s="120"/>
      <c r="LEQ365" s="120"/>
      <c r="LER365" s="120"/>
      <c r="LES365" s="120"/>
      <c r="LET365" s="120"/>
      <c r="LEU365" s="120"/>
      <c r="LEV365" s="120"/>
      <c r="LEW365" s="120"/>
      <c r="LEX365" s="120"/>
      <c r="LEY365" s="120"/>
      <c r="LEZ365" s="120"/>
      <c r="LFA365" s="120"/>
      <c r="LFB365" s="120"/>
      <c r="LFC365" s="120"/>
      <c r="LFD365" s="120"/>
      <c r="LFE365" s="120"/>
      <c r="LFF365" s="120"/>
      <c r="LFG365" s="120"/>
      <c r="LFH365" s="120"/>
      <c r="LFI365" s="120"/>
      <c r="LFJ365" s="120"/>
      <c r="LFK365" s="120"/>
      <c r="LFL365" s="120"/>
      <c r="LFM365" s="120"/>
      <c r="LFN365" s="120"/>
      <c r="LFO365" s="120"/>
      <c r="LFP365" s="120"/>
      <c r="LFQ365" s="120"/>
      <c r="LFR365" s="120"/>
      <c r="LFS365" s="120"/>
      <c r="LFT365" s="120"/>
      <c r="LFU365" s="120"/>
      <c r="LFV365" s="120"/>
      <c r="LFW365" s="120"/>
      <c r="LFX365" s="120"/>
      <c r="LFY365" s="120"/>
      <c r="LFZ365" s="120"/>
      <c r="LGA365" s="120"/>
      <c r="LGB365" s="120"/>
      <c r="LGC365" s="120"/>
      <c r="LGD365" s="120"/>
      <c r="LGE365" s="120"/>
      <c r="LGF365" s="120"/>
      <c r="LGG365" s="120"/>
      <c r="LGH365" s="120"/>
      <c r="LGI365" s="120"/>
      <c r="LGJ365" s="120"/>
      <c r="LGK365" s="120"/>
      <c r="LGL365" s="120"/>
      <c r="LGM365" s="120"/>
      <c r="LGN365" s="120"/>
      <c r="LGO365" s="120"/>
      <c r="LGP365" s="120"/>
      <c r="LGQ365" s="120"/>
      <c r="LGR365" s="120"/>
      <c r="LGS365" s="120"/>
      <c r="LGT365" s="120"/>
      <c r="LGU365" s="120"/>
      <c r="LGV365" s="120"/>
      <c r="LGW365" s="120"/>
      <c r="LGX365" s="120"/>
      <c r="LGY365" s="120"/>
      <c r="LGZ365" s="120"/>
      <c r="LHA365" s="120"/>
      <c r="LHB365" s="120"/>
      <c r="LHC365" s="120"/>
      <c r="LHD365" s="120"/>
      <c r="LHE365" s="120"/>
      <c r="LHF365" s="120"/>
      <c r="LHG365" s="120"/>
      <c r="LHH365" s="120"/>
      <c r="LHI365" s="120"/>
      <c r="LHJ365" s="120"/>
      <c r="LHK365" s="120"/>
      <c r="LHL365" s="120"/>
      <c r="LHM365" s="120"/>
      <c r="LHN365" s="120"/>
      <c r="LHO365" s="120"/>
      <c r="LHP365" s="120"/>
      <c r="LHQ365" s="120"/>
      <c r="LHR365" s="120"/>
      <c r="LHS365" s="120"/>
      <c r="LHT365" s="120"/>
      <c r="LHU365" s="120"/>
      <c r="LHV365" s="120"/>
      <c r="LHW365" s="120"/>
      <c r="LHX365" s="120"/>
      <c r="LHY365" s="120"/>
      <c r="LHZ365" s="120"/>
      <c r="LIA365" s="120"/>
      <c r="LIB365" s="120"/>
      <c r="LIC365" s="120"/>
      <c r="LID365" s="120"/>
      <c r="LIE365" s="120"/>
      <c r="LIF365" s="120"/>
      <c r="LIG365" s="120"/>
      <c r="LIH365" s="120"/>
      <c r="LII365" s="120"/>
      <c r="LIJ365" s="120"/>
      <c r="LIK365" s="120"/>
      <c r="LIL365" s="120"/>
      <c r="LIM365" s="120"/>
      <c r="LIN365" s="120"/>
      <c r="LIO365" s="120"/>
      <c r="LIP365" s="120"/>
      <c r="LIQ365" s="120"/>
      <c r="LIR365" s="120"/>
      <c r="LIS365" s="120"/>
      <c r="LIT365" s="120"/>
      <c r="LIU365" s="120"/>
      <c r="LIV365" s="120"/>
      <c r="LIW365" s="120"/>
      <c r="LIX365" s="120"/>
      <c r="LIY365" s="120"/>
      <c r="LIZ365" s="120"/>
      <c r="LJA365" s="120"/>
      <c r="LJB365" s="120"/>
      <c r="LJC365" s="120"/>
      <c r="LJD365" s="120"/>
      <c r="LJE365" s="120"/>
      <c r="LJF365" s="120"/>
      <c r="LJG365" s="120"/>
      <c r="LJH365" s="120"/>
      <c r="LJI365" s="120"/>
      <c r="LJJ365" s="120"/>
      <c r="LJK365" s="120"/>
      <c r="LJL365" s="120"/>
      <c r="LJM365" s="120"/>
      <c r="LJN365" s="120"/>
      <c r="LJO365" s="120"/>
      <c r="LJP365" s="120"/>
      <c r="LJQ365" s="120"/>
      <c r="LJR365" s="120"/>
      <c r="LJS365" s="120"/>
      <c r="LJT365" s="120"/>
      <c r="LJU365" s="120"/>
      <c r="LJV365" s="120"/>
      <c r="LJW365" s="120"/>
      <c r="LJX365" s="120"/>
      <c r="LJY365" s="120"/>
      <c r="LJZ365" s="120"/>
      <c r="LKA365" s="120"/>
      <c r="LKB365" s="120"/>
      <c r="LKC365" s="120"/>
      <c r="LKD365" s="120"/>
      <c r="LKE365" s="120"/>
      <c r="LKF365" s="120"/>
      <c r="LKG365" s="120"/>
      <c r="LKH365" s="120"/>
      <c r="LKI365" s="120"/>
      <c r="LKJ365" s="120"/>
      <c r="LKK365" s="120"/>
      <c r="LKL365" s="120"/>
      <c r="LKM365" s="120"/>
      <c r="LKN365" s="120"/>
      <c r="LKO365" s="120"/>
      <c r="LKP365" s="120"/>
      <c r="LKQ365" s="120"/>
      <c r="LKR365" s="120"/>
      <c r="LKS365" s="120"/>
      <c r="LKT365" s="120"/>
      <c r="LKU365" s="120"/>
      <c r="LKV365" s="120"/>
      <c r="LKW365" s="120"/>
      <c r="LKX365" s="120"/>
      <c r="LKY365" s="120"/>
      <c r="LKZ365" s="120"/>
      <c r="LLA365" s="120"/>
      <c r="LLB365" s="120"/>
      <c r="LLC365" s="120"/>
      <c r="LLD365" s="120"/>
      <c r="LLE365" s="120"/>
      <c r="LLF365" s="120"/>
      <c r="LLG365" s="120"/>
      <c r="LLH365" s="120"/>
      <c r="LLI365" s="120"/>
      <c r="LLJ365" s="120"/>
      <c r="LLK365" s="120"/>
      <c r="LLL365" s="120"/>
      <c r="LLM365" s="120"/>
      <c r="LLN365" s="120"/>
      <c r="LLO365" s="120"/>
      <c r="LLP365" s="120"/>
      <c r="LLQ365" s="120"/>
      <c r="LLR365" s="120"/>
      <c r="LLS365" s="120"/>
      <c r="LLT365" s="120"/>
      <c r="LLU365" s="120"/>
      <c r="LLV365" s="120"/>
      <c r="LLW365" s="120"/>
      <c r="LLX365" s="120"/>
      <c r="LLY365" s="120"/>
      <c r="LLZ365" s="120"/>
      <c r="LMA365" s="120"/>
      <c r="LMB365" s="120"/>
      <c r="LMC365" s="120"/>
      <c r="LMD365" s="120"/>
      <c r="LME365" s="120"/>
      <c r="LMF365" s="120"/>
      <c r="LMG365" s="120"/>
      <c r="LMH365" s="120"/>
      <c r="LMI365" s="120"/>
      <c r="LMJ365" s="120"/>
      <c r="LMK365" s="120"/>
      <c r="LML365" s="120"/>
      <c r="LMM365" s="120"/>
      <c r="LMN365" s="120"/>
      <c r="LMO365" s="120"/>
      <c r="LMP365" s="120"/>
      <c r="LMQ365" s="120"/>
      <c r="LMR365" s="120"/>
      <c r="LMS365" s="120"/>
      <c r="LMT365" s="120"/>
      <c r="LMU365" s="120"/>
      <c r="LMV365" s="120"/>
      <c r="LMW365" s="120"/>
      <c r="LMX365" s="120"/>
      <c r="LMY365" s="120"/>
      <c r="LMZ365" s="120"/>
      <c r="LNA365" s="120"/>
      <c r="LNB365" s="120"/>
      <c r="LNC365" s="120"/>
      <c r="LND365" s="120"/>
      <c r="LNE365" s="120"/>
      <c r="LNF365" s="120"/>
      <c r="LNG365" s="120"/>
      <c r="LNH365" s="120"/>
      <c r="LNI365" s="120"/>
      <c r="LNJ365" s="120"/>
      <c r="LNK365" s="120"/>
      <c r="LNL365" s="120"/>
      <c r="LNM365" s="120"/>
      <c r="LNN365" s="120"/>
      <c r="LNO365" s="120"/>
      <c r="LNP365" s="120"/>
      <c r="LNQ365" s="120"/>
      <c r="LNR365" s="120"/>
      <c r="LNS365" s="120"/>
      <c r="LNT365" s="120"/>
      <c r="LNU365" s="120"/>
      <c r="LNV365" s="120"/>
      <c r="LNW365" s="120"/>
      <c r="LNX365" s="120"/>
      <c r="LNY365" s="120"/>
      <c r="LNZ365" s="120"/>
      <c r="LOA365" s="120"/>
      <c r="LOB365" s="120"/>
      <c r="LOC365" s="120"/>
      <c r="LOD365" s="120"/>
      <c r="LOE365" s="120"/>
      <c r="LOF365" s="120"/>
      <c r="LOG365" s="120"/>
      <c r="LOH365" s="120"/>
      <c r="LOI365" s="120"/>
      <c r="LOJ365" s="120"/>
      <c r="LOK365" s="120"/>
      <c r="LOL365" s="120"/>
      <c r="LOM365" s="120"/>
      <c r="LON365" s="120"/>
      <c r="LOO365" s="120"/>
      <c r="LOP365" s="120"/>
      <c r="LOQ365" s="120"/>
      <c r="LOR365" s="120"/>
      <c r="LOS365" s="120"/>
      <c r="LOT365" s="120"/>
      <c r="LOU365" s="120"/>
      <c r="LOV365" s="120"/>
      <c r="LOW365" s="120"/>
      <c r="LOX365" s="120"/>
      <c r="LOY365" s="120"/>
      <c r="LOZ365" s="120"/>
      <c r="LPA365" s="120"/>
      <c r="LPB365" s="120"/>
      <c r="LPC365" s="120"/>
      <c r="LPD365" s="120"/>
      <c r="LPE365" s="120"/>
      <c r="LPF365" s="120"/>
      <c r="LPG365" s="120"/>
      <c r="LPH365" s="120"/>
      <c r="LPI365" s="120"/>
      <c r="LPJ365" s="120"/>
      <c r="LPK365" s="120"/>
      <c r="LPL365" s="120"/>
      <c r="LPM365" s="120"/>
      <c r="LPN365" s="120"/>
      <c r="LPO365" s="120"/>
      <c r="LPP365" s="120"/>
      <c r="LPQ365" s="120"/>
      <c r="LPR365" s="120"/>
      <c r="LPS365" s="120"/>
      <c r="LPT365" s="120"/>
      <c r="LPU365" s="120"/>
      <c r="LPV365" s="120"/>
      <c r="LPW365" s="120"/>
      <c r="LPX365" s="120"/>
      <c r="LPY365" s="120"/>
      <c r="LPZ365" s="120"/>
      <c r="LQA365" s="120"/>
      <c r="LQB365" s="120"/>
      <c r="LQC365" s="120"/>
      <c r="LQD365" s="120"/>
      <c r="LQE365" s="120"/>
      <c r="LQF365" s="120"/>
      <c r="LQG365" s="120"/>
      <c r="LQH365" s="120"/>
      <c r="LQI365" s="120"/>
      <c r="LQJ365" s="120"/>
      <c r="LQK365" s="120"/>
      <c r="LQL365" s="120"/>
      <c r="LQM365" s="120"/>
      <c r="LQN365" s="120"/>
      <c r="LQO365" s="120"/>
      <c r="LQP365" s="120"/>
      <c r="LQQ365" s="120"/>
      <c r="LQR365" s="120"/>
      <c r="LQS365" s="120"/>
      <c r="LQT365" s="120"/>
      <c r="LQU365" s="120"/>
      <c r="LQV365" s="120"/>
      <c r="LQW365" s="120"/>
      <c r="LQX365" s="120"/>
      <c r="LQY365" s="120"/>
      <c r="LQZ365" s="120"/>
      <c r="LRA365" s="120"/>
      <c r="LRB365" s="120"/>
      <c r="LRC365" s="120"/>
      <c r="LRD365" s="120"/>
      <c r="LRE365" s="120"/>
      <c r="LRF365" s="120"/>
      <c r="LRG365" s="120"/>
      <c r="LRH365" s="120"/>
      <c r="LRI365" s="120"/>
      <c r="LRJ365" s="120"/>
      <c r="LRK365" s="120"/>
      <c r="LRL365" s="120"/>
      <c r="LRM365" s="120"/>
      <c r="LRN365" s="120"/>
      <c r="LRO365" s="120"/>
      <c r="LRP365" s="120"/>
      <c r="LRQ365" s="120"/>
      <c r="LRR365" s="120"/>
      <c r="LRS365" s="120"/>
      <c r="LRT365" s="120"/>
      <c r="LRU365" s="120"/>
      <c r="LRV365" s="120"/>
      <c r="LRW365" s="120"/>
      <c r="LRX365" s="120"/>
      <c r="LRY365" s="120"/>
      <c r="LRZ365" s="120"/>
      <c r="LSA365" s="120"/>
      <c r="LSB365" s="120"/>
      <c r="LSC365" s="120"/>
      <c r="LSD365" s="120"/>
      <c r="LSE365" s="120"/>
      <c r="LSF365" s="120"/>
      <c r="LSG365" s="120"/>
      <c r="LSH365" s="120"/>
      <c r="LSI365" s="120"/>
      <c r="LSJ365" s="120"/>
      <c r="LSK365" s="120"/>
      <c r="LSL365" s="120"/>
      <c r="LSM365" s="120"/>
      <c r="LSN365" s="120"/>
      <c r="LSO365" s="120"/>
      <c r="LSP365" s="120"/>
      <c r="LSQ365" s="120"/>
      <c r="LSR365" s="120"/>
      <c r="LSS365" s="120"/>
      <c r="LST365" s="120"/>
      <c r="LSU365" s="120"/>
      <c r="LSV365" s="120"/>
      <c r="LSW365" s="120"/>
      <c r="LSX365" s="120"/>
      <c r="LSY365" s="120"/>
      <c r="LSZ365" s="120"/>
      <c r="LTA365" s="120"/>
      <c r="LTB365" s="120"/>
      <c r="LTC365" s="120"/>
      <c r="LTD365" s="120"/>
      <c r="LTE365" s="120"/>
      <c r="LTF365" s="120"/>
      <c r="LTG365" s="120"/>
      <c r="LTH365" s="120"/>
      <c r="LTI365" s="120"/>
      <c r="LTJ365" s="120"/>
      <c r="LTK365" s="120"/>
      <c r="LTL365" s="120"/>
      <c r="LTM365" s="120"/>
      <c r="LTN365" s="120"/>
      <c r="LTO365" s="120"/>
      <c r="LTP365" s="120"/>
      <c r="LTQ365" s="120"/>
      <c r="LTR365" s="120"/>
      <c r="LTS365" s="120"/>
      <c r="LTT365" s="120"/>
      <c r="LTU365" s="120"/>
      <c r="LTV365" s="120"/>
      <c r="LTW365" s="120"/>
      <c r="LTX365" s="120"/>
      <c r="LTY365" s="120"/>
      <c r="LTZ365" s="120"/>
      <c r="LUA365" s="120"/>
      <c r="LUB365" s="120"/>
      <c r="LUC365" s="120"/>
      <c r="LUD365" s="120"/>
      <c r="LUE365" s="120"/>
      <c r="LUF365" s="120"/>
      <c r="LUG365" s="120"/>
      <c r="LUH365" s="120"/>
      <c r="LUI365" s="120"/>
      <c r="LUJ365" s="120"/>
      <c r="LUK365" s="120"/>
      <c r="LUL365" s="120"/>
      <c r="LUM365" s="120"/>
      <c r="LUN365" s="120"/>
      <c r="LUO365" s="120"/>
      <c r="LUP365" s="120"/>
      <c r="LUQ365" s="120"/>
      <c r="LUR365" s="120"/>
      <c r="LUS365" s="120"/>
      <c r="LUT365" s="120"/>
      <c r="LUU365" s="120"/>
      <c r="LUV365" s="120"/>
      <c r="LUW365" s="120"/>
      <c r="LUX365" s="120"/>
      <c r="LUY365" s="120"/>
      <c r="LUZ365" s="120"/>
      <c r="LVA365" s="120"/>
      <c r="LVB365" s="120"/>
      <c r="LVC365" s="120"/>
      <c r="LVD365" s="120"/>
      <c r="LVE365" s="120"/>
      <c r="LVF365" s="120"/>
      <c r="LVG365" s="120"/>
      <c r="LVH365" s="120"/>
      <c r="LVI365" s="120"/>
      <c r="LVJ365" s="120"/>
      <c r="LVK365" s="120"/>
      <c r="LVL365" s="120"/>
      <c r="LVM365" s="120"/>
      <c r="LVN365" s="120"/>
      <c r="LVO365" s="120"/>
      <c r="LVP365" s="120"/>
      <c r="LVQ365" s="120"/>
      <c r="LVR365" s="120"/>
      <c r="LVS365" s="120"/>
      <c r="LVT365" s="120"/>
      <c r="LVU365" s="120"/>
      <c r="LVV365" s="120"/>
      <c r="LVW365" s="120"/>
      <c r="LVX365" s="120"/>
      <c r="LVY365" s="120"/>
      <c r="LVZ365" s="120"/>
      <c r="LWA365" s="120"/>
      <c r="LWB365" s="120"/>
      <c r="LWC365" s="120"/>
      <c r="LWD365" s="120"/>
      <c r="LWE365" s="120"/>
      <c r="LWF365" s="120"/>
      <c r="LWG365" s="120"/>
      <c r="LWH365" s="120"/>
      <c r="LWI365" s="120"/>
      <c r="LWJ365" s="120"/>
      <c r="LWK365" s="120"/>
      <c r="LWL365" s="120"/>
      <c r="LWM365" s="120"/>
      <c r="LWN365" s="120"/>
      <c r="LWO365" s="120"/>
      <c r="LWP365" s="120"/>
      <c r="LWQ365" s="120"/>
      <c r="LWR365" s="120"/>
      <c r="LWS365" s="120"/>
      <c r="LWT365" s="120"/>
      <c r="LWU365" s="120"/>
      <c r="LWV365" s="120"/>
      <c r="LWW365" s="120"/>
      <c r="LWX365" s="120"/>
      <c r="LWY365" s="120"/>
      <c r="LWZ365" s="120"/>
      <c r="LXA365" s="120"/>
      <c r="LXB365" s="120"/>
      <c r="LXC365" s="120"/>
      <c r="LXD365" s="120"/>
      <c r="LXE365" s="120"/>
      <c r="LXF365" s="120"/>
      <c r="LXG365" s="120"/>
      <c r="LXH365" s="120"/>
      <c r="LXI365" s="120"/>
      <c r="LXJ365" s="120"/>
      <c r="LXK365" s="120"/>
      <c r="LXL365" s="120"/>
      <c r="LXM365" s="120"/>
      <c r="LXN365" s="120"/>
      <c r="LXO365" s="120"/>
      <c r="LXP365" s="120"/>
      <c r="LXQ365" s="120"/>
      <c r="LXR365" s="120"/>
      <c r="LXS365" s="120"/>
      <c r="LXT365" s="120"/>
      <c r="LXU365" s="120"/>
      <c r="LXV365" s="120"/>
      <c r="LXW365" s="120"/>
      <c r="LXX365" s="120"/>
      <c r="LXY365" s="120"/>
      <c r="LXZ365" s="120"/>
      <c r="LYA365" s="120"/>
      <c r="LYB365" s="120"/>
      <c r="LYC365" s="120"/>
      <c r="LYD365" s="120"/>
      <c r="LYE365" s="120"/>
      <c r="LYF365" s="120"/>
      <c r="LYG365" s="120"/>
      <c r="LYH365" s="120"/>
      <c r="LYI365" s="120"/>
      <c r="LYJ365" s="120"/>
      <c r="LYK365" s="120"/>
      <c r="LYL365" s="120"/>
      <c r="LYM365" s="120"/>
      <c r="LYN365" s="120"/>
      <c r="LYO365" s="120"/>
      <c r="LYP365" s="120"/>
      <c r="LYQ365" s="120"/>
      <c r="LYR365" s="120"/>
      <c r="LYS365" s="120"/>
      <c r="LYT365" s="120"/>
      <c r="LYU365" s="120"/>
      <c r="LYV365" s="120"/>
      <c r="LYW365" s="120"/>
      <c r="LYX365" s="120"/>
      <c r="LYY365" s="120"/>
      <c r="LYZ365" s="120"/>
      <c r="LZA365" s="120"/>
      <c r="LZB365" s="120"/>
      <c r="LZC365" s="120"/>
      <c r="LZD365" s="120"/>
      <c r="LZE365" s="120"/>
      <c r="LZF365" s="120"/>
      <c r="LZG365" s="120"/>
      <c r="LZH365" s="120"/>
      <c r="LZI365" s="120"/>
      <c r="LZJ365" s="120"/>
      <c r="LZK365" s="120"/>
      <c r="LZL365" s="120"/>
      <c r="LZM365" s="120"/>
      <c r="LZN365" s="120"/>
      <c r="LZO365" s="120"/>
      <c r="LZP365" s="120"/>
      <c r="LZQ365" s="120"/>
      <c r="LZR365" s="120"/>
      <c r="LZS365" s="120"/>
      <c r="LZT365" s="120"/>
      <c r="LZU365" s="120"/>
      <c r="LZV365" s="120"/>
      <c r="LZW365" s="120"/>
      <c r="LZX365" s="120"/>
      <c r="LZY365" s="120"/>
      <c r="LZZ365" s="120"/>
      <c r="MAA365" s="120"/>
      <c r="MAB365" s="120"/>
      <c r="MAC365" s="120"/>
      <c r="MAD365" s="120"/>
      <c r="MAE365" s="120"/>
      <c r="MAF365" s="120"/>
      <c r="MAG365" s="120"/>
      <c r="MAH365" s="120"/>
      <c r="MAI365" s="120"/>
      <c r="MAJ365" s="120"/>
      <c r="MAK365" s="120"/>
      <c r="MAL365" s="120"/>
      <c r="MAM365" s="120"/>
      <c r="MAN365" s="120"/>
      <c r="MAO365" s="120"/>
      <c r="MAP365" s="120"/>
      <c r="MAQ365" s="120"/>
      <c r="MAR365" s="120"/>
      <c r="MAS365" s="120"/>
      <c r="MAT365" s="120"/>
      <c r="MAU365" s="120"/>
      <c r="MAV365" s="120"/>
      <c r="MAW365" s="120"/>
      <c r="MAX365" s="120"/>
      <c r="MAY365" s="120"/>
      <c r="MAZ365" s="120"/>
      <c r="MBA365" s="120"/>
      <c r="MBB365" s="120"/>
      <c r="MBC365" s="120"/>
      <c r="MBD365" s="120"/>
      <c r="MBE365" s="120"/>
      <c r="MBF365" s="120"/>
      <c r="MBG365" s="120"/>
      <c r="MBH365" s="120"/>
      <c r="MBI365" s="120"/>
      <c r="MBJ365" s="120"/>
      <c r="MBK365" s="120"/>
      <c r="MBL365" s="120"/>
      <c r="MBM365" s="120"/>
      <c r="MBN365" s="120"/>
      <c r="MBO365" s="120"/>
      <c r="MBP365" s="120"/>
      <c r="MBQ365" s="120"/>
      <c r="MBR365" s="120"/>
      <c r="MBS365" s="120"/>
      <c r="MBT365" s="120"/>
      <c r="MBU365" s="120"/>
      <c r="MBV365" s="120"/>
      <c r="MBW365" s="120"/>
      <c r="MBX365" s="120"/>
      <c r="MBY365" s="120"/>
      <c r="MBZ365" s="120"/>
      <c r="MCA365" s="120"/>
      <c r="MCB365" s="120"/>
      <c r="MCC365" s="120"/>
      <c r="MCD365" s="120"/>
      <c r="MCE365" s="120"/>
      <c r="MCF365" s="120"/>
      <c r="MCG365" s="120"/>
      <c r="MCH365" s="120"/>
      <c r="MCI365" s="120"/>
      <c r="MCJ365" s="120"/>
      <c r="MCK365" s="120"/>
      <c r="MCL365" s="120"/>
      <c r="MCM365" s="120"/>
      <c r="MCN365" s="120"/>
      <c r="MCO365" s="120"/>
      <c r="MCP365" s="120"/>
      <c r="MCQ365" s="120"/>
      <c r="MCR365" s="120"/>
      <c r="MCS365" s="120"/>
      <c r="MCT365" s="120"/>
      <c r="MCU365" s="120"/>
      <c r="MCV365" s="120"/>
      <c r="MCW365" s="120"/>
      <c r="MCX365" s="120"/>
      <c r="MCY365" s="120"/>
      <c r="MCZ365" s="120"/>
      <c r="MDA365" s="120"/>
      <c r="MDB365" s="120"/>
      <c r="MDC365" s="120"/>
      <c r="MDD365" s="120"/>
      <c r="MDE365" s="120"/>
      <c r="MDF365" s="120"/>
      <c r="MDG365" s="120"/>
      <c r="MDH365" s="120"/>
      <c r="MDI365" s="120"/>
      <c r="MDJ365" s="120"/>
      <c r="MDK365" s="120"/>
      <c r="MDL365" s="120"/>
      <c r="MDM365" s="120"/>
      <c r="MDN365" s="120"/>
      <c r="MDO365" s="120"/>
      <c r="MDP365" s="120"/>
      <c r="MDQ365" s="120"/>
      <c r="MDR365" s="120"/>
      <c r="MDS365" s="120"/>
      <c r="MDT365" s="120"/>
      <c r="MDU365" s="120"/>
      <c r="MDV365" s="120"/>
      <c r="MDW365" s="120"/>
      <c r="MDX365" s="120"/>
      <c r="MDY365" s="120"/>
      <c r="MDZ365" s="120"/>
      <c r="MEA365" s="120"/>
      <c r="MEB365" s="120"/>
      <c r="MEC365" s="120"/>
      <c r="MED365" s="120"/>
      <c r="MEE365" s="120"/>
      <c r="MEF365" s="120"/>
      <c r="MEG365" s="120"/>
      <c r="MEH365" s="120"/>
      <c r="MEI365" s="120"/>
      <c r="MEJ365" s="120"/>
      <c r="MEK365" s="120"/>
      <c r="MEL365" s="120"/>
      <c r="MEM365" s="120"/>
      <c r="MEN365" s="120"/>
      <c r="MEO365" s="120"/>
      <c r="MEP365" s="120"/>
      <c r="MEQ365" s="120"/>
      <c r="MER365" s="120"/>
      <c r="MES365" s="120"/>
      <c r="MET365" s="120"/>
      <c r="MEU365" s="120"/>
      <c r="MEV365" s="120"/>
      <c r="MEW365" s="120"/>
      <c r="MEX365" s="120"/>
      <c r="MEY365" s="120"/>
      <c r="MEZ365" s="120"/>
      <c r="MFA365" s="120"/>
      <c r="MFB365" s="120"/>
      <c r="MFC365" s="120"/>
      <c r="MFD365" s="120"/>
      <c r="MFE365" s="120"/>
      <c r="MFF365" s="120"/>
      <c r="MFG365" s="120"/>
      <c r="MFH365" s="120"/>
      <c r="MFI365" s="120"/>
      <c r="MFJ365" s="120"/>
      <c r="MFK365" s="120"/>
      <c r="MFL365" s="120"/>
      <c r="MFM365" s="120"/>
      <c r="MFN365" s="120"/>
      <c r="MFO365" s="120"/>
      <c r="MFP365" s="120"/>
      <c r="MFQ365" s="120"/>
      <c r="MFR365" s="120"/>
      <c r="MFS365" s="120"/>
      <c r="MFT365" s="120"/>
      <c r="MFU365" s="120"/>
      <c r="MFV365" s="120"/>
      <c r="MFW365" s="120"/>
      <c r="MFX365" s="120"/>
      <c r="MFY365" s="120"/>
      <c r="MFZ365" s="120"/>
      <c r="MGA365" s="120"/>
      <c r="MGB365" s="120"/>
      <c r="MGC365" s="120"/>
      <c r="MGD365" s="120"/>
      <c r="MGE365" s="120"/>
      <c r="MGF365" s="120"/>
      <c r="MGG365" s="120"/>
      <c r="MGH365" s="120"/>
      <c r="MGI365" s="120"/>
      <c r="MGJ365" s="120"/>
      <c r="MGK365" s="120"/>
      <c r="MGL365" s="120"/>
      <c r="MGM365" s="120"/>
      <c r="MGN365" s="120"/>
      <c r="MGO365" s="120"/>
      <c r="MGP365" s="120"/>
      <c r="MGQ365" s="120"/>
      <c r="MGR365" s="120"/>
      <c r="MGS365" s="120"/>
      <c r="MGT365" s="120"/>
      <c r="MGU365" s="120"/>
      <c r="MGV365" s="120"/>
      <c r="MGW365" s="120"/>
      <c r="MGX365" s="120"/>
      <c r="MGY365" s="120"/>
      <c r="MGZ365" s="120"/>
      <c r="MHA365" s="120"/>
      <c r="MHB365" s="120"/>
      <c r="MHC365" s="120"/>
      <c r="MHD365" s="120"/>
      <c r="MHE365" s="120"/>
      <c r="MHF365" s="120"/>
      <c r="MHG365" s="120"/>
      <c r="MHH365" s="120"/>
      <c r="MHI365" s="120"/>
      <c r="MHJ365" s="120"/>
      <c r="MHK365" s="120"/>
      <c r="MHL365" s="120"/>
      <c r="MHM365" s="120"/>
      <c r="MHN365" s="120"/>
      <c r="MHO365" s="120"/>
      <c r="MHP365" s="120"/>
      <c r="MHQ365" s="120"/>
      <c r="MHR365" s="120"/>
      <c r="MHS365" s="120"/>
      <c r="MHT365" s="120"/>
      <c r="MHU365" s="120"/>
      <c r="MHV365" s="120"/>
      <c r="MHW365" s="120"/>
      <c r="MHX365" s="120"/>
      <c r="MHY365" s="120"/>
      <c r="MHZ365" s="120"/>
      <c r="MIA365" s="120"/>
      <c r="MIB365" s="120"/>
      <c r="MIC365" s="120"/>
      <c r="MID365" s="120"/>
      <c r="MIE365" s="120"/>
      <c r="MIF365" s="120"/>
      <c r="MIG365" s="120"/>
      <c r="MIH365" s="120"/>
      <c r="MII365" s="120"/>
      <c r="MIJ365" s="120"/>
      <c r="MIK365" s="120"/>
      <c r="MIL365" s="120"/>
      <c r="MIM365" s="120"/>
      <c r="MIN365" s="120"/>
      <c r="MIO365" s="120"/>
      <c r="MIP365" s="120"/>
      <c r="MIQ365" s="120"/>
      <c r="MIR365" s="120"/>
      <c r="MIS365" s="120"/>
      <c r="MIT365" s="120"/>
      <c r="MIU365" s="120"/>
      <c r="MIV365" s="120"/>
      <c r="MIW365" s="120"/>
      <c r="MIX365" s="120"/>
      <c r="MIY365" s="120"/>
      <c r="MIZ365" s="120"/>
      <c r="MJA365" s="120"/>
      <c r="MJB365" s="120"/>
      <c r="MJC365" s="120"/>
      <c r="MJD365" s="120"/>
      <c r="MJE365" s="120"/>
      <c r="MJF365" s="120"/>
      <c r="MJG365" s="120"/>
      <c r="MJH365" s="120"/>
      <c r="MJI365" s="120"/>
      <c r="MJJ365" s="120"/>
      <c r="MJK365" s="120"/>
      <c r="MJL365" s="120"/>
      <c r="MJM365" s="120"/>
      <c r="MJN365" s="120"/>
      <c r="MJO365" s="120"/>
      <c r="MJP365" s="120"/>
      <c r="MJQ365" s="120"/>
      <c r="MJR365" s="120"/>
      <c r="MJS365" s="120"/>
      <c r="MJT365" s="120"/>
      <c r="MJU365" s="120"/>
      <c r="MJV365" s="120"/>
      <c r="MJW365" s="120"/>
      <c r="MJX365" s="120"/>
      <c r="MJY365" s="120"/>
      <c r="MJZ365" s="120"/>
      <c r="MKA365" s="120"/>
      <c r="MKB365" s="120"/>
      <c r="MKC365" s="120"/>
      <c r="MKD365" s="120"/>
      <c r="MKE365" s="120"/>
      <c r="MKF365" s="120"/>
      <c r="MKG365" s="120"/>
      <c r="MKH365" s="120"/>
      <c r="MKI365" s="120"/>
      <c r="MKJ365" s="120"/>
      <c r="MKK365" s="120"/>
      <c r="MKL365" s="120"/>
      <c r="MKM365" s="120"/>
      <c r="MKN365" s="120"/>
      <c r="MKO365" s="120"/>
      <c r="MKP365" s="120"/>
      <c r="MKQ365" s="120"/>
      <c r="MKR365" s="120"/>
      <c r="MKS365" s="120"/>
      <c r="MKT365" s="120"/>
      <c r="MKU365" s="120"/>
      <c r="MKV365" s="120"/>
      <c r="MKW365" s="120"/>
      <c r="MKX365" s="120"/>
      <c r="MKY365" s="120"/>
      <c r="MKZ365" s="120"/>
      <c r="MLA365" s="120"/>
      <c r="MLB365" s="120"/>
      <c r="MLC365" s="120"/>
      <c r="MLD365" s="120"/>
      <c r="MLE365" s="120"/>
      <c r="MLF365" s="120"/>
      <c r="MLG365" s="120"/>
      <c r="MLH365" s="120"/>
      <c r="MLI365" s="120"/>
      <c r="MLJ365" s="120"/>
      <c r="MLK365" s="120"/>
      <c r="MLL365" s="120"/>
      <c r="MLM365" s="120"/>
      <c r="MLN365" s="120"/>
      <c r="MLO365" s="120"/>
      <c r="MLP365" s="120"/>
      <c r="MLQ365" s="120"/>
      <c r="MLR365" s="120"/>
      <c r="MLS365" s="120"/>
      <c r="MLT365" s="120"/>
      <c r="MLU365" s="120"/>
      <c r="MLV365" s="120"/>
      <c r="MLW365" s="120"/>
      <c r="MLX365" s="120"/>
      <c r="MLY365" s="120"/>
      <c r="MLZ365" s="120"/>
      <c r="MMA365" s="120"/>
      <c r="MMB365" s="120"/>
      <c r="MMC365" s="120"/>
      <c r="MMD365" s="120"/>
      <c r="MME365" s="120"/>
      <c r="MMF365" s="120"/>
      <c r="MMG365" s="120"/>
      <c r="MMH365" s="120"/>
      <c r="MMI365" s="120"/>
      <c r="MMJ365" s="120"/>
      <c r="MMK365" s="120"/>
      <c r="MML365" s="120"/>
      <c r="MMM365" s="120"/>
      <c r="MMN365" s="120"/>
      <c r="MMO365" s="120"/>
      <c r="MMP365" s="120"/>
      <c r="MMQ365" s="120"/>
      <c r="MMR365" s="120"/>
      <c r="MMS365" s="120"/>
      <c r="MMT365" s="120"/>
      <c r="MMU365" s="120"/>
      <c r="MMV365" s="120"/>
      <c r="MMW365" s="120"/>
      <c r="MMX365" s="120"/>
      <c r="MMY365" s="120"/>
      <c r="MMZ365" s="120"/>
      <c r="MNA365" s="120"/>
      <c r="MNB365" s="120"/>
      <c r="MNC365" s="120"/>
      <c r="MND365" s="120"/>
      <c r="MNE365" s="120"/>
      <c r="MNF365" s="120"/>
      <c r="MNG365" s="120"/>
      <c r="MNH365" s="120"/>
      <c r="MNI365" s="120"/>
      <c r="MNJ365" s="120"/>
      <c r="MNK365" s="120"/>
      <c r="MNL365" s="120"/>
      <c r="MNM365" s="120"/>
      <c r="MNN365" s="120"/>
      <c r="MNO365" s="120"/>
      <c r="MNP365" s="120"/>
      <c r="MNQ365" s="120"/>
      <c r="MNR365" s="120"/>
      <c r="MNS365" s="120"/>
      <c r="MNT365" s="120"/>
      <c r="MNU365" s="120"/>
      <c r="MNV365" s="120"/>
      <c r="MNW365" s="120"/>
      <c r="MNX365" s="120"/>
      <c r="MNY365" s="120"/>
      <c r="MNZ365" s="120"/>
      <c r="MOA365" s="120"/>
      <c r="MOB365" s="120"/>
      <c r="MOC365" s="120"/>
      <c r="MOD365" s="120"/>
      <c r="MOE365" s="120"/>
      <c r="MOF365" s="120"/>
      <c r="MOG365" s="120"/>
      <c r="MOH365" s="120"/>
      <c r="MOI365" s="120"/>
      <c r="MOJ365" s="120"/>
      <c r="MOK365" s="120"/>
      <c r="MOL365" s="120"/>
      <c r="MOM365" s="120"/>
      <c r="MON365" s="120"/>
      <c r="MOO365" s="120"/>
      <c r="MOP365" s="120"/>
      <c r="MOQ365" s="120"/>
      <c r="MOR365" s="120"/>
      <c r="MOS365" s="120"/>
      <c r="MOT365" s="120"/>
      <c r="MOU365" s="120"/>
      <c r="MOV365" s="120"/>
      <c r="MOW365" s="120"/>
      <c r="MOX365" s="120"/>
      <c r="MOY365" s="120"/>
      <c r="MOZ365" s="120"/>
      <c r="MPA365" s="120"/>
      <c r="MPB365" s="120"/>
      <c r="MPC365" s="120"/>
      <c r="MPD365" s="120"/>
      <c r="MPE365" s="120"/>
      <c r="MPF365" s="120"/>
      <c r="MPG365" s="120"/>
      <c r="MPH365" s="120"/>
      <c r="MPI365" s="120"/>
      <c r="MPJ365" s="120"/>
      <c r="MPK365" s="120"/>
      <c r="MPL365" s="120"/>
      <c r="MPM365" s="120"/>
      <c r="MPN365" s="120"/>
      <c r="MPO365" s="120"/>
      <c r="MPP365" s="120"/>
      <c r="MPQ365" s="120"/>
      <c r="MPR365" s="120"/>
      <c r="MPS365" s="120"/>
      <c r="MPT365" s="120"/>
      <c r="MPU365" s="120"/>
      <c r="MPV365" s="120"/>
      <c r="MPW365" s="120"/>
      <c r="MPX365" s="120"/>
      <c r="MPY365" s="120"/>
      <c r="MPZ365" s="120"/>
      <c r="MQA365" s="120"/>
      <c r="MQB365" s="120"/>
      <c r="MQC365" s="120"/>
      <c r="MQD365" s="120"/>
      <c r="MQE365" s="120"/>
      <c r="MQF365" s="120"/>
      <c r="MQG365" s="120"/>
      <c r="MQH365" s="120"/>
      <c r="MQI365" s="120"/>
      <c r="MQJ365" s="120"/>
      <c r="MQK365" s="120"/>
      <c r="MQL365" s="120"/>
      <c r="MQM365" s="120"/>
      <c r="MQN365" s="120"/>
      <c r="MQO365" s="120"/>
      <c r="MQP365" s="120"/>
      <c r="MQQ365" s="120"/>
      <c r="MQR365" s="120"/>
      <c r="MQS365" s="120"/>
      <c r="MQT365" s="120"/>
      <c r="MQU365" s="120"/>
      <c r="MQV365" s="120"/>
      <c r="MQW365" s="120"/>
      <c r="MQX365" s="120"/>
      <c r="MQY365" s="120"/>
      <c r="MQZ365" s="120"/>
      <c r="MRA365" s="120"/>
      <c r="MRB365" s="120"/>
      <c r="MRC365" s="120"/>
      <c r="MRD365" s="120"/>
      <c r="MRE365" s="120"/>
      <c r="MRF365" s="120"/>
      <c r="MRG365" s="120"/>
      <c r="MRH365" s="120"/>
      <c r="MRI365" s="120"/>
      <c r="MRJ365" s="120"/>
      <c r="MRK365" s="120"/>
      <c r="MRL365" s="120"/>
      <c r="MRM365" s="120"/>
      <c r="MRN365" s="120"/>
      <c r="MRO365" s="120"/>
      <c r="MRP365" s="120"/>
      <c r="MRQ365" s="120"/>
      <c r="MRR365" s="120"/>
      <c r="MRS365" s="120"/>
      <c r="MRT365" s="120"/>
      <c r="MRU365" s="120"/>
      <c r="MRV365" s="120"/>
      <c r="MRW365" s="120"/>
      <c r="MRX365" s="120"/>
      <c r="MRY365" s="120"/>
      <c r="MRZ365" s="120"/>
      <c r="MSA365" s="120"/>
      <c r="MSB365" s="120"/>
      <c r="MSC365" s="120"/>
      <c r="MSD365" s="120"/>
      <c r="MSE365" s="120"/>
      <c r="MSF365" s="120"/>
      <c r="MSG365" s="120"/>
      <c r="MSH365" s="120"/>
      <c r="MSI365" s="120"/>
      <c r="MSJ365" s="120"/>
      <c r="MSK365" s="120"/>
      <c r="MSL365" s="120"/>
      <c r="MSM365" s="120"/>
      <c r="MSN365" s="120"/>
      <c r="MSO365" s="120"/>
      <c r="MSP365" s="120"/>
      <c r="MSQ365" s="120"/>
      <c r="MSR365" s="120"/>
      <c r="MSS365" s="120"/>
      <c r="MST365" s="120"/>
      <c r="MSU365" s="120"/>
      <c r="MSV365" s="120"/>
      <c r="MSW365" s="120"/>
      <c r="MSX365" s="120"/>
      <c r="MSY365" s="120"/>
      <c r="MSZ365" s="120"/>
      <c r="MTA365" s="120"/>
      <c r="MTB365" s="120"/>
      <c r="MTC365" s="120"/>
      <c r="MTD365" s="120"/>
      <c r="MTE365" s="120"/>
      <c r="MTF365" s="120"/>
      <c r="MTG365" s="120"/>
      <c r="MTH365" s="120"/>
      <c r="MTI365" s="120"/>
      <c r="MTJ365" s="120"/>
      <c r="MTK365" s="120"/>
      <c r="MTL365" s="120"/>
      <c r="MTM365" s="120"/>
      <c r="MTN365" s="120"/>
      <c r="MTO365" s="120"/>
      <c r="MTP365" s="120"/>
      <c r="MTQ365" s="120"/>
      <c r="MTR365" s="120"/>
      <c r="MTS365" s="120"/>
      <c r="MTT365" s="120"/>
      <c r="MTU365" s="120"/>
      <c r="MTV365" s="120"/>
      <c r="MTW365" s="120"/>
      <c r="MTX365" s="120"/>
      <c r="MTY365" s="120"/>
      <c r="MTZ365" s="120"/>
      <c r="MUA365" s="120"/>
      <c r="MUB365" s="120"/>
      <c r="MUC365" s="120"/>
      <c r="MUD365" s="120"/>
      <c r="MUE365" s="120"/>
      <c r="MUF365" s="120"/>
      <c r="MUG365" s="120"/>
      <c r="MUH365" s="120"/>
      <c r="MUI365" s="120"/>
      <c r="MUJ365" s="120"/>
      <c r="MUK365" s="120"/>
      <c r="MUL365" s="120"/>
      <c r="MUM365" s="120"/>
      <c r="MUN365" s="120"/>
      <c r="MUO365" s="120"/>
      <c r="MUP365" s="120"/>
      <c r="MUQ365" s="120"/>
      <c r="MUR365" s="120"/>
      <c r="MUS365" s="120"/>
      <c r="MUT365" s="120"/>
      <c r="MUU365" s="120"/>
      <c r="MUV365" s="120"/>
      <c r="MUW365" s="120"/>
      <c r="MUX365" s="120"/>
      <c r="MUY365" s="120"/>
      <c r="MUZ365" s="120"/>
      <c r="MVA365" s="120"/>
      <c r="MVB365" s="120"/>
      <c r="MVC365" s="120"/>
      <c r="MVD365" s="120"/>
      <c r="MVE365" s="120"/>
      <c r="MVF365" s="120"/>
      <c r="MVG365" s="120"/>
      <c r="MVH365" s="120"/>
      <c r="MVI365" s="120"/>
      <c r="MVJ365" s="120"/>
      <c r="MVK365" s="120"/>
      <c r="MVL365" s="120"/>
      <c r="MVM365" s="120"/>
      <c r="MVN365" s="120"/>
      <c r="MVO365" s="120"/>
      <c r="MVP365" s="120"/>
      <c r="MVQ365" s="120"/>
      <c r="MVR365" s="120"/>
      <c r="MVS365" s="120"/>
      <c r="MVT365" s="120"/>
      <c r="MVU365" s="120"/>
      <c r="MVV365" s="120"/>
      <c r="MVW365" s="120"/>
      <c r="MVX365" s="120"/>
      <c r="MVY365" s="120"/>
      <c r="MVZ365" s="120"/>
      <c r="MWA365" s="120"/>
      <c r="MWB365" s="120"/>
      <c r="MWC365" s="120"/>
      <c r="MWD365" s="120"/>
      <c r="MWE365" s="120"/>
      <c r="MWF365" s="120"/>
      <c r="MWG365" s="120"/>
      <c r="MWH365" s="120"/>
      <c r="MWI365" s="120"/>
      <c r="MWJ365" s="120"/>
      <c r="MWK365" s="120"/>
      <c r="MWL365" s="120"/>
      <c r="MWM365" s="120"/>
      <c r="MWN365" s="120"/>
      <c r="MWO365" s="120"/>
      <c r="MWP365" s="120"/>
      <c r="MWQ365" s="120"/>
      <c r="MWR365" s="120"/>
      <c r="MWS365" s="120"/>
      <c r="MWT365" s="120"/>
      <c r="MWU365" s="120"/>
      <c r="MWV365" s="120"/>
      <c r="MWW365" s="120"/>
      <c r="MWX365" s="120"/>
      <c r="MWY365" s="120"/>
      <c r="MWZ365" s="120"/>
      <c r="MXA365" s="120"/>
      <c r="MXB365" s="120"/>
      <c r="MXC365" s="120"/>
      <c r="MXD365" s="120"/>
      <c r="MXE365" s="120"/>
      <c r="MXF365" s="120"/>
      <c r="MXG365" s="120"/>
      <c r="MXH365" s="120"/>
      <c r="MXI365" s="120"/>
      <c r="MXJ365" s="120"/>
      <c r="MXK365" s="120"/>
      <c r="MXL365" s="120"/>
      <c r="MXM365" s="120"/>
      <c r="MXN365" s="120"/>
      <c r="MXO365" s="120"/>
      <c r="MXP365" s="120"/>
      <c r="MXQ365" s="120"/>
      <c r="MXR365" s="120"/>
      <c r="MXS365" s="120"/>
      <c r="MXT365" s="120"/>
      <c r="MXU365" s="120"/>
      <c r="MXV365" s="120"/>
      <c r="MXW365" s="120"/>
      <c r="MXX365" s="120"/>
      <c r="MXY365" s="120"/>
      <c r="MXZ365" s="120"/>
      <c r="MYA365" s="120"/>
      <c r="MYB365" s="120"/>
      <c r="MYC365" s="120"/>
      <c r="MYD365" s="120"/>
      <c r="MYE365" s="120"/>
      <c r="MYF365" s="120"/>
      <c r="MYG365" s="120"/>
      <c r="MYH365" s="120"/>
      <c r="MYI365" s="120"/>
      <c r="MYJ365" s="120"/>
      <c r="MYK365" s="120"/>
      <c r="MYL365" s="120"/>
      <c r="MYM365" s="120"/>
      <c r="MYN365" s="120"/>
      <c r="MYO365" s="120"/>
      <c r="MYP365" s="120"/>
      <c r="MYQ365" s="120"/>
      <c r="MYR365" s="120"/>
      <c r="MYS365" s="120"/>
      <c r="MYT365" s="120"/>
      <c r="MYU365" s="120"/>
      <c r="MYV365" s="120"/>
      <c r="MYW365" s="120"/>
      <c r="MYX365" s="120"/>
      <c r="MYY365" s="120"/>
      <c r="MYZ365" s="120"/>
      <c r="MZA365" s="120"/>
      <c r="MZB365" s="120"/>
      <c r="MZC365" s="120"/>
      <c r="MZD365" s="120"/>
      <c r="MZE365" s="120"/>
      <c r="MZF365" s="120"/>
      <c r="MZG365" s="120"/>
      <c r="MZH365" s="120"/>
      <c r="MZI365" s="120"/>
      <c r="MZJ365" s="120"/>
      <c r="MZK365" s="120"/>
      <c r="MZL365" s="120"/>
      <c r="MZM365" s="120"/>
      <c r="MZN365" s="120"/>
      <c r="MZO365" s="120"/>
      <c r="MZP365" s="120"/>
      <c r="MZQ365" s="120"/>
      <c r="MZR365" s="120"/>
      <c r="MZS365" s="120"/>
      <c r="MZT365" s="120"/>
      <c r="MZU365" s="120"/>
      <c r="MZV365" s="120"/>
      <c r="MZW365" s="120"/>
      <c r="MZX365" s="120"/>
      <c r="MZY365" s="120"/>
      <c r="MZZ365" s="120"/>
      <c r="NAA365" s="120"/>
      <c r="NAB365" s="120"/>
      <c r="NAC365" s="120"/>
      <c r="NAD365" s="120"/>
      <c r="NAE365" s="120"/>
      <c r="NAF365" s="120"/>
      <c r="NAG365" s="120"/>
      <c r="NAH365" s="120"/>
      <c r="NAI365" s="120"/>
      <c r="NAJ365" s="120"/>
      <c r="NAK365" s="120"/>
      <c r="NAL365" s="120"/>
      <c r="NAM365" s="120"/>
      <c r="NAN365" s="120"/>
      <c r="NAO365" s="120"/>
      <c r="NAP365" s="120"/>
      <c r="NAQ365" s="120"/>
      <c r="NAR365" s="120"/>
      <c r="NAS365" s="120"/>
      <c r="NAT365" s="120"/>
      <c r="NAU365" s="120"/>
      <c r="NAV365" s="120"/>
      <c r="NAW365" s="120"/>
      <c r="NAX365" s="120"/>
      <c r="NAY365" s="120"/>
      <c r="NAZ365" s="120"/>
      <c r="NBA365" s="120"/>
      <c r="NBB365" s="120"/>
      <c r="NBC365" s="120"/>
      <c r="NBD365" s="120"/>
      <c r="NBE365" s="120"/>
      <c r="NBF365" s="120"/>
      <c r="NBG365" s="120"/>
      <c r="NBH365" s="120"/>
      <c r="NBI365" s="120"/>
      <c r="NBJ365" s="120"/>
      <c r="NBK365" s="120"/>
      <c r="NBL365" s="120"/>
      <c r="NBM365" s="120"/>
      <c r="NBN365" s="120"/>
      <c r="NBO365" s="120"/>
      <c r="NBP365" s="120"/>
      <c r="NBQ365" s="120"/>
      <c r="NBR365" s="120"/>
      <c r="NBS365" s="120"/>
      <c r="NBT365" s="120"/>
      <c r="NBU365" s="120"/>
      <c r="NBV365" s="120"/>
      <c r="NBW365" s="120"/>
      <c r="NBX365" s="120"/>
      <c r="NBY365" s="120"/>
      <c r="NBZ365" s="120"/>
      <c r="NCA365" s="120"/>
      <c r="NCB365" s="120"/>
      <c r="NCC365" s="120"/>
      <c r="NCD365" s="120"/>
      <c r="NCE365" s="120"/>
      <c r="NCF365" s="120"/>
      <c r="NCG365" s="120"/>
      <c r="NCH365" s="120"/>
      <c r="NCI365" s="120"/>
      <c r="NCJ365" s="120"/>
      <c r="NCK365" s="120"/>
      <c r="NCL365" s="120"/>
      <c r="NCM365" s="120"/>
      <c r="NCN365" s="120"/>
      <c r="NCO365" s="120"/>
      <c r="NCP365" s="120"/>
      <c r="NCQ365" s="120"/>
      <c r="NCR365" s="120"/>
      <c r="NCS365" s="120"/>
      <c r="NCT365" s="120"/>
      <c r="NCU365" s="120"/>
      <c r="NCV365" s="120"/>
      <c r="NCW365" s="120"/>
      <c r="NCX365" s="120"/>
      <c r="NCY365" s="120"/>
      <c r="NCZ365" s="120"/>
      <c r="NDA365" s="120"/>
      <c r="NDB365" s="120"/>
      <c r="NDC365" s="120"/>
      <c r="NDD365" s="120"/>
      <c r="NDE365" s="120"/>
      <c r="NDF365" s="120"/>
      <c r="NDG365" s="120"/>
      <c r="NDH365" s="120"/>
      <c r="NDI365" s="120"/>
      <c r="NDJ365" s="120"/>
      <c r="NDK365" s="120"/>
      <c r="NDL365" s="120"/>
      <c r="NDM365" s="120"/>
      <c r="NDN365" s="120"/>
      <c r="NDO365" s="120"/>
      <c r="NDP365" s="120"/>
      <c r="NDQ365" s="120"/>
      <c r="NDR365" s="120"/>
      <c r="NDS365" s="120"/>
      <c r="NDT365" s="120"/>
      <c r="NDU365" s="120"/>
      <c r="NDV365" s="120"/>
      <c r="NDW365" s="120"/>
      <c r="NDX365" s="120"/>
      <c r="NDY365" s="120"/>
      <c r="NDZ365" s="120"/>
      <c r="NEA365" s="120"/>
      <c r="NEB365" s="120"/>
      <c r="NEC365" s="120"/>
      <c r="NED365" s="120"/>
      <c r="NEE365" s="120"/>
      <c r="NEF365" s="120"/>
      <c r="NEG365" s="120"/>
      <c r="NEH365" s="120"/>
      <c r="NEI365" s="120"/>
      <c r="NEJ365" s="120"/>
      <c r="NEK365" s="120"/>
      <c r="NEL365" s="120"/>
      <c r="NEM365" s="120"/>
      <c r="NEN365" s="120"/>
      <c r="NEO365" s="120"/>
      <c r="NEP365" s="120"/>
      <c r="NEQ365" s="120"/>
      <c r="NER365" s="120"/>
      <c r="NES365" s="120"/>
      <c r="NET365" s="120"/>
      <c r="NEU365" s="120"/>
      <c r="NEV365" s="120"/>
      <c r="NEW365" s="120"/>
      <c r="NEX365" s="120"/>
      <c r="NEY365" s="120"/>
      <c r="NEZ365" s="120"/>
      <c r="NFA365" s="120"/>
      <c r="NFB365" s="120"/>
      <c r="NFC365" s="120"/>
      <c r="NFD365" s="120"/>
      <c r="NFE365" s="120"/>
      <c r="NFF365" s="120"/>
      <c r="NFG365" s="120"/>
      <c r="NFH365" s="120"/>
      <c r="NFI365" s="120"/>
      <c r="NFJ365" s="120"/>
      <c r="NFK365" s="120"/>
      <c r="NFL365" s="120"/>
      <c r="NFM365" s="120"/>
      <c r="NFN365" s="120"/>
      <c r="NFO365" s="120"/>
      <c r="NFP365" s="120"/>
      <c r="NFQ365" s="120"/>
      <c r="NFR365" s="120"/>
      <c r="NFS365" s="120"/>
      <c r="NFT365" s="120"/>
      <c r="NFU365" s="120"/>
      <c r="NFV365" s="120"/>
      <c r="NFW365" s="120"/>
      <c r="NFX365" s="120"/>
      <c r="NFY365" s="120"/>
      <c r="NFZ365" s="120"/>
      <c r="NGA365" s="120"/>
      <c r="NGB365" s="120"/>
      <c r="NGC365" s="120"/>
      <c r="NGD365" s="120"/>
      <c r="NGE365" s="120"/>
      <c r="NGF365" s="120"/>
      <c r="NGG365" s="120"/>
      <c r="NGH365" s="120"/>
      <c r="NGI365" s="120"/>
      <c r="NGJ365" s="120"/>
      <c r="NGK365" s="120"/>
      <c r="NGL365" s="120"/>
      <c r="NGM365" s="120"/>
      <c r="NGN365" s="120"/>
      <c r="NGO365" s="120"/>
      <c r="NGP365" s="120"/>
      <c r="NGQ365" s="120"/>
      <c r="NGR365" s="120"/>
      <c r="NGS365" s="120"/>
      <c r="NGT365" s="120"/>
      <c r="NGU365" s="120"/>
      <c r="NGV365" s="120"/>
      <c r="NGW365" s="120"/>
      <c r="NGX365" s="120"/>
      <c r="NGY365" s="120"/>
      <c r="NGZ365" s="120"/>
      <c r="NHA365" s="120"/>
      <c r="NHB365" s="120"/>
      <c r="NHC365" s="120"/>
      <c r="NHD365" s="120"/>
      <c r="NHE365" s="120"/>
      <c r="NHF365" s="120"/>
      <c r="NHG365" s="120"/>
      <c r="NHH365" s="120"/>
      <c r="NHI365" s="120"/>
      <c r="NHJ365" s="120"/>
      <c r="NHK365" s="120"/>
      <c r="NHL365" s="120"/>
      <c r="NHM365" s="120"/>
      <c r="NHN365" s="120"/>
      <c r="NHO365" s="120"/>
      <c r="NHP365" s="120"/>
      <c r="NHQ365" s="120"/>
      <c r="NHR365" s="120"/>
      <c r="NHS365" s="120"/>
      <c r="NHT365" s="120"/>
      <c r="NHU365" s="120"/>
      <c r="NHV365" s="120"/>
      <c r="NHW365" s="120"/>
      <c r="NHX365" s="120"/>
      <c r="NHY365" s="120"/>
      <c r="NHZ365" s="120"/>
      <c r="NIA365" s="120"/>
      <c r="NIB365" s="120"/>
      <c r="NIC365" s="120"/>
      <c r="NID365" s="120"/>
      <c r="NIE365" s="120"/>
      <c r="NIF365" s="120"/>
      <c r="NIG365" s="120"/>
      <c r="NIH365" s="120"/>
      <c r="NII365" s="120"/>
      <c r="NIJ365" s="120"/>
      <c r="NIK365" s="120"/>
      <c r="NIL365" s="120"/>
      <c r="NIM365" s="120"/>
      <c r="NIN365" s="120"/>
      <c r="NIO365" s="120"/>
      <c r="NIP365" s="120"/>
      <c r="NIQ365" s="120"/>
      <c r="NIR365" s="120"/>
      <c r="NIS365" s="120"/>
      <c r="NIT365" s="120"/>
      <c r="NIU365" s="120"/>
      <c r="NIV365" s="120"/>
      <c r="NIW365" s="120"/>
      <c r="NIX365" s="120"/>
      <c r="NIY365" s="120"/>
      <c r="NIZ365" s="120"/>
      <c r="NJA365" s="120"/>
      <c r="NJB365" s="120"/>
      <c r="NJC365" s="120"/>
      <c r="NJD365" s="120"/>
      <c r="NJE365" s="120"/>
      <c r="NJF365" s="120"/>
      <c r="NJG365" s="120"/>
      <c r="NJH365" s="120"/>
      <c r="NJI365" s="120"/>
      <c r="NJJ365" s="120"/>
      <c r="NJK365" s="120"/>
      <c r="NJL365" s="120"/>
      <c r="NJM365" s="120"/>
      <c r="NJN365" s="120"/>
      <c r="NJO365" s="120"/>
      <c r="NJP365" s="120"/>
      <c r="NJQ365" s="120"/>
      <c r="NJR365" s="120"/>
      <c r="NJS365" s="120"/>
      <c r="NJT365" s="120"/>
      <c r="NJU365" s="120"/>
      <c r="NJV365" s="120"/>
      <c r="NJW365" s="120"/>
      <c r="NJX365" s="120"/>
      <c r="NJY365" s="120"/>
      <c r="NJZ365" s="120"/>
      <c r="NKA365" s="120"/>
      <c r="NKB365" s="120"/>
      <c r="NKC365" s="120"/>
      <c r="NKD365" s="120"/>
      <c r="NKE365" s="120"/>
      <c r="NKF365" s="120"/>
      <c r="NKG365" s="120"/>
      <c r="NKH365" s="120"/>
      <c r="NKI365" s="120"/>
      <c r="NKJ365" s="120"/>
      <c r="NKK365" s="120"/>
      <c r="NKL365" s="120"/>
      <c r="NKM365" s="120"/>
      <c r="NKN365" s="120"/>
      <c r="NKO365" s="120"/>
      <c r="NKP365" s="120"/>
      <c r="NKQ365" s="120"/>
      <c r="NKR365" s="120"/>
      <c r="NKS365" s="120"/>
      <c r="NKT365" s="120"/>
      <c r="NKU365" s="120"/>
      <c r="NKV365" s="120"/>
      <c r="NKW365" s="120"/>
      <c r="NKX365" s="120"/>
      <c r="NKY365" s="120"/>
      <c r="NKZ365" s="120"/>
      <c r="NLA365" s="120"/>
      <c r="NLB365" s="120"/>
      <c r="NLC365" s="120"/>
      <c r="NLD365" s="120"/>
      <c r="NLE365" s="120"/>
      <c r="NLF365" s="120"/>
      <c r="NLG365" s="120"/>
      <c r="NLH365" s="120"/>
      <c r="NLI365" s="120"/>
      <c r="NLJ365" s="120"/>
      <c r="NLK365" s="120"/>
      <c r="NLL365" s="120"/>
      <c r="NLM365" s="120"/>
      <c r="NLN365" s="120"/>
      <c r="NLO365" s="120"/>
      <c r="NLP365" s="120"/>
      <c r="NLQ365" s="120"/>
      <c r="NLR365" s="120"/>
      <c r="NLS365" s="120"/>
      <c r="NLT365" s="120"/>
      <c r="NLU365" s="120"/>
      <c r="NLV365" s="120"/>
      <c r="NLW365" s="120"/>
      <c r="NLX365" s="120"/>
      <c r="NLY365" s="120"/>
      <c r="NLZ365" s="120"/>
      <c r="NMA365" s="120"/>
      <c r="NMB365" s="120"/>
      <c r="NMC365" s="120"/>
      <c r="NMD365" s="120"/>
      <c r="NME365" s="120"/>
      <c r="NMF365" s="120"/>
      <c r="NMG365" s="120"/>
      <c r="NMH365" s="120"/>
      <c r="NMI365" s="120"/>
      <c r="NMJ365" s="120"/>
      <c r="NMK365" s="120"/>
      <c r="NML365" s="120"/>
      <c r="NMM365" s="120"/>
      <c r="NMN365" s="120"/>
      <c r="NMO365" s="120"/>
      <c r="NMP365" s="120"/>
      <c r="NMQ365" s="120"/>
      <c r="NMR365" s="120"/>
      <c r="NMS365" s="120"/>
      <c r="NMT365" s="120"/>
      <c r="NMU365" s="120"/>
      <c r="NMV365" s="120"/>
      <c r="NMW365" s="120"/>
      <c r="NMX365" s="120"/>
      <c r="NMY365" s="120"/>
      <c r="NMZ365" s="120"/>
      <c r="NNA365" s="120"/>
      <c r="NNB365" s="120"/>
      <c r="NNC365" s="120"/>
      <c r="NND365" s="120"/>
      <c r="NNE365" s="120"/>
      <c r="NNF365" s="120"/>
      <c r="NNG365" s="120"/>
      <c r="NNH365" s="120"/>
      <c r="NNI365" s="120"/>
      <c r="NNJ365" s="120"/>
      <c r="NNK365" s="120"/>
      <c r="NNL365" s="120"/>
      <c r="NNM365" s="120"/>
      <c r="NNN365" s="120"/>
      <c r="NNO365" s="120"/>
      <c r="NNP365" s="120"/>
      <c r="NNQ365" s="120"/>
      <c r="NNR365" s="120"/>
      <c r="NNS365" s="120"/>
      <c r="NNT365" s="120"/>
      <c r="NNU365" s="120"/>
      <c r="NNV365" s="120"/>
      <c r="NNW365" s="120"/>
      <c r="NNX365" s="120"/>
      <c r="NNY365" s="120"/>
      <c r="NNZ365" s="120"/>
      <c r="NOA365" s="120"/>
      <c r="NOB365" s="120"/>
      <c r="NOC365" s="120"/>
      <c r="NOD365" s="120"/>
      <c r="NOE365" s="120"/>
      <c r="NOF365" s="120"/>
      <c r="NOG365" s="120"/>
      <c r="NOH365" s="120"/>
      <c r="NOI365" s="120"/>
      <c r="NOJ365" s="120"/>
      <c r="NOK365" s="120"/>
      <c r="NOL365" s="120"/>
      <c r="NOM365" s="120"/>
      <c r="NON365" s="120"/>
      <c r="NOO365" s="120"/>
      <c r="NOP365" s="120"/>
      <c r="NOQ365" s="120"/>
      <c r="NOR365" s="120"/>
      <c r="NOS365" s="120"/>
      <c r="NOT365" s="120"/>
      <c r="NOU365" s="120"/>
      <c r="NOV365" s="120"/>
      <c r="NOW365" s="120"/>
      <c r="NOX365" s="120"/>
      <c r="NOY365" s="120"/>
      <c r="NOZ365" s="120"/>
      <c r="NPA365" s="120"/>
      <c r="NPB365" s="120"/>
      <c r="NPC365" s="120"/>
      <c r="NPD365" s="120"/>
      <c r="NPE365" s="120"/>
      <c r="NPF365" s="120"/>
      <c r="NPG365" s="120"/>
      <c r="NPH365" s="120"/>
      <c r="NPI365" s="120"/>
      <c r="NPJ365" s="120"/>
      <c r="NPK365" s="120"/>
      <c r="NPL365" s="120"/>
      <c r="NPM365" s="120"/>
      <c r="NPN365" s="120"/>
      <c r="NPO365" s="120"/>
      <c r="NPP365" s="120"/>
      <c r="NPQ365" s="120"/>
      <c r="NPR365" s="120"/>
      <c r="NPS365" s="120"/>
      <c r="NPT365" s="120"/>
      <c r="NPU365" s="120"/>
      <c r="NPV365" s="120"/>
      <c r="NPW365" s="120"/>
      <c r="NPX365" s="120"/>
      <c r="NPY365" s="120"/>
      <c r="NPZ365" s="120"/>
      <c r="NQA365" s="120"/>
      <c r="NQB365" s="120"/>
      <c r="NQC365" s="120"/>
      <c r="NQD365" s="120"/>
      <c r="NQE365" s="120"/>
      <c r="NQF365" s="120"/>
      <c r="NQG365" s="120"/>
      <c r="NQH365" s="120"/>
      <c r="NQI365" s="120"/>
      <c r="NQJ365" s="120"/>
      <c r="NQK365" s="120"/>
      <c r="NQL365" s="120"/>
      <c r="NQM365" s="120"/>
      <c r="NQN365" s="120"/>
      <c r="NQO365" s="120"/>
      <c r="NQP365" s="120"/>
      <c r="NQQ365" s="120"/>
      <c r="NQR365" s="120"/>
      <c r="NQS365" s="120"/>
      <c r="NQT365" s="120"/>
      <c r="NQU365" s="120"/>
      <c r="NQV365" s="120"/>
      <c r="NQW365" s="120"/>
      <c r="NQX365" s="120"/>
      <c r="NQY365" s="120"/>
      <c r="NQZ365" s="120"/>
      <c r="NRA365" s="120"/>
      <c r="NRB365" s="120"/>
      <c r="NRC365" s="120"/>
      <c r="NRD365" s="120"/>
      <c r="NRE365" s="120"/>
      <c r="NRF365" s="120"/>
      <c r="NRG365" s="120"/>
      <c r="NRH365" s="120"/>
      <c r="NRI365" s="120"/>
      <c r="NRJ365" s="120"/>
      <c r="NRK365" s="120"/>
      <c r="NRL365" s="120"/>
      <c r="NRM365" s="120"/>
      <c r="NRN365" s="120"/>
      <c r="NRO365" s="120"/>
      <c r="NRP365" s="120"/>
      <c r="NRQ365" s="120"/>
      <c r="NRR365" s="120"/>
      <c r="NRS365" s="120"/>
      <c r="NRT365" s="120"/>
      <c r="NRU365" s="120"/>
      <c r="NRV365" s="120"/>
      <c r="NRW365" s="120"/>
      <c r="NRX365" s="120"/>
      <c r="NRY365" s="120"/>
      <c r="NRZ365" s="120"/>
      <c r="NSA365" s="120"/>
      <c r="NSB365" s="120"/>
      <c r="NSC365" s="120"/>
      <c r="NSD365" s="120"/>
      <c r="NSE365" s="120"/>
      <c r="NSF365" s="120"/>
      <c r="NSG365" s="120"/>
      <c r="NSH365" s="120"/>
      <c r="NSI365" s="120"/>
      <c r="NSJ365" s="120"/>
      <c r="NSK365" s="120"/>
      <c r="NSL365" s="120"/>
      <c r="NSM365" s="120"/>
      <c r="NSN365" s="120"/>
      <c r="NSO365" s="120"/>
      <c r="NSP365" s="120"/>
      <c r="NSQ365" s="120"/>
      <c r="NSR365" s="120"/>
      <c r="NSS365" s="120"/>
      <c r="NST365" s="120"/>
      <c r="NSU365" s="120"/>
      <c r="NSV365" s="120"/>
      <c r="NSW365" s="120"/>
      <c r="NSX365" s="120"/>
      <c r="NSY365" s="120"/>
      <c r="NSZ365" s="120"/>
      <c r="NTA365" s="120"/>
      <c r="NTB365" s="120"/>
      <c r="NTC365" s="120"/>
      <c r="NTD365" s="120"/>
      <c r="NTE365" s="120"/>
      <c r="NTF365" s="120"/>
      <c r="NTG365" s="120"/>
      <c r="NTH365" s="120"/>
      <c r="NTI365" s="120"/>
      <c r="NTJ365" s="120"/>
      <c r="NTK365" s="120"/>
      <c r="NTL365" s="120"/>
      <c r="NTM365" s="120"/>
      <c r="NTN365" s="120"/>
      <c r="NTO365" s="120"/>
      <c r="NTP365" s="120"/>
      <c r="NTQ365" s="120"/>
      <c r="NTR365" s="120"/>
      <c r="NTS365" s="120"/>
      <c r="NTT365" s="120"/>
      <c r="NTU365" s="120"/>
      <c r="NTV365" s="120"/>
      <c r="NTW365" s="120"/>
      <c r="NTX365" s="120"/>
      <c r="NTY365" s="120"/>
      <c r="NTZ365" s="120"/>
      <c r="NUA365" s="120"/>
      <c r="NUB365" s="120"/>
      <c r="NUC365" s="120"/>
      <c r="NUD365" s="120"/>
      <c r="NUE365" s="120"/>
      <c r="NUF365" s="120"/>
      <c r="NUG365" s="120"/>
      <c r="NUH365" s="120"/>
      <c r="NUI365" s="120"/>
      <c r="NUJ365" s="120"/>
      <c r="NUK365" s="120"/>
      <c r="NUL365" s="120"/>
      <c r="NUM365" s="120"/>
      <c r="NUN365" s="120"/>
      <c r="NUO365" s="120"/>
      <c r="NUP365" s="120"/>
      <c r="NUQ365" s="120"/>
      <c r="NUR365" s="120"/>
      <c r="NUS365" s="120"/>
      <c r="NUT365" s="120"/>
      <c r="NUU365" s="120"/>
      <c r="NUV365" s="120"/>
      <c r="NUW365" s="120"/>
      <c r="NUX365" s="120"/>
      <c r="NUY365" s="120"/>
      <c r="NUZ365" s="120"/>
      <c r="NVA365" s="120"/>
      <c r="NVB365" s="120"/>
      <c r="NVC365" s="120"/>
      <c r="NVD365" s="120"/>
      <c r="NVE365" s="120"/>
      <c r="NVF365" s="120"/>
      <c r="NVG365" s="120"/>
      <c r="NVH365" s="120"/>
      <c r="NVI365" s="120"/>
      <c r="NVJ365" s="120"/>
      <c r="NVK365" s="120"/>
      <c r="NVL365" s="120"/>
      <c r="NVM365" s="120"/>
      <c r="NVN365" s="120"/>
      <c r="NVO365" s="120"/>
      <c r="NVP365" s="120"/>
      <c r="NVQ365" s="120"/>
      <c r="NVR365" s="120"/>
      <c r="NVS365" s="120"/>
      <c r="NVT365" s="120"/>
      <c r="NVU365" s="120"/>
      <c r="NVV365" s="120"/>
      <c r="NVW365" s="120"/>
      <c r="NVX365" s="120"/>
      <c r="NVY365" s="120"/>
      <c r="NVZ365" s="120"/>
      <c r="NWA365" s="120"/>
      <c r="NWB365" s="120"/>
      <c r="NWC365" s="120"/>
      <c r="NWD365" s="120"/>
      <c r="NWE365" s="120"/>
      <c r="NWF365" s="120"/>
      <c r="NWG365" s="120"/>
      <c r="NWH365" s="120"/>
      <c r="NWI365" s="120"/>
      <c r="NWJ365" s="120"/>
      <c r="NWK365" s="120"/>
      <c r="NWL365" s="120"/>
      <c r="NWM365" s="120"/>
      <c r="NWN365" s="120"/>
      <c r="NWO365" s="120"/>
      <c r="NWP365" s="120"/>
      <c r="NWQ365" s="120"/>
      <c r="NWR365" s="120"/>
      <c r="NWS365" s="120"/>
      <c r="NWT365" s="120"/>
      <c r="NWU365" s="120"/>
      <c r="NWV365" s="120"/>
      <c r="NWW365" s="120"/>
      <c r="NWX365" s="120"/>
      <c r="NWY365" s="120"/>
      <c r="NWZ365" s="120"/>
      <c r="NXA365" s="120"/>
      <c r="NXB365" s="120"/>
      <c r="NXC365" s="120"/>
      <c r="NXD365" s="120"/>
      <c r="NXE365" s="120"/>
      <c r="NXF365" s="120"/>
      <c r="NXG365" s="120"/>
      <c r="NXH365" s="120"/>
      <c r="NXI365" s="120"/>
      <c r="NXJ365" s="120"/>
      <c r="NXK365" s="120"/>
      <c r="NXL365" s="120"/>
      <c r="NXM365" s="120"/>
      <c r="NXN365" s="120"/>
      <c r="NXO365" s="120"/>
      <c r="NXP365" s="120"/>
      <c r="NXQ365" s="120"/>
      <c r="NXR365" s="120"/>
      <c r="NXS365" s="120"/>
      <c r="NXT365" s="120"/>
      <c r="NXU365" s="120"/>
      <c r="NXV365" s="120"/>
      <c r="NXW365" s="120"/>
      <c r="NXX365" s="120"/>
      <c r="NXY365" s="120"/>
      <c r="NXZ365" s="120"/>
      <c r="NYA365" s="120"/>
      <c r="NYB365" s="120"/>
      <c r="NYC365" s="120"/>
      <c r="NYD365" s="120"/>
      <c r="NYE365" s="120"/>
      <c r="NYF365" s="120"/>
      <c r="NYG365" s="120"/>
      <c r="NYH365" s="120"/>
      <c r="NYI365" s="120"/>
      <c r="NYJ365" s="120"/>
      <c r="NYK365" s="120"/>
      <c r="NYL365" s="120"/>
      <c r="NYM365" s="120"/>
      <c r="NYN365" s="120"/>
      <c r="NYO365" s="120"/>
      <c r="NYP365" s="120"/>
      <c r="NYQ365" s="120"/>
      <c r="NYR365" s="120"/>
      <c r="NYS365" s="120"/>
      <c r="NYT365" s="120"/>
      <c r="NYU365" s="120"/>
      <c r="NYV365" s="120"/>
      <c r="NYW365" s="120"/>
      <c r="NYX365" s="120"/>
      <c r="NYY365" s="120"/>
      <c r="NYZ365" s="120"/>
      <c r="NZA365" s="120"/>
      <c r="NZB365" s="120"/>
      <c r="NZC365" s="120"/>
      <c r="NZD365" s="120"/>
      <c r="NZE365" s="120"/>
      <c r="NZF365" s="120"/>
      <c r="NZG365" s="120"/>
      <c r="NZH365" s="120"/>
      <c r="NZI365" s="120"/>
      <c r="NZJ365" s="120"/>
      <c r="NZK365" s="120"/>
      <c r="NZL365" s="120"/>
      <c r="NZM365" s="120"/>
      <c r="NZN365" s="120"/>
      <c r="NZO365" s="120"/>
      <c r="NZP365" s="120"/>
      <c r="NZQ365" s="120"/>
      <c r="NZR365" s="120"/>
      <c r="NZS365" s="120"/>
      <c r="NZT365" s="120"/>
      <c r="NZU365" s="120"/>
      <c r="NZV365" s="120"/>
      <c r="NZW365" s="120"/>
      <c r="NZX365" s="120"/>
      <c r="NZY365" s="120"/>
      <c r="NZZ365" s="120"/>
      <c r="OAA365" s="120"/>
      <c r="OAB365" s="120"/>
      <c r="OAC365" s="120"/>
      <c r="OAD365" s="120"/>
      <c r="OAE365" s="120"/>
      <c r="OAF365" s="120"/>
      <c r="OAG365" s="120"/>
      <c r="OAH365" s="120"/>
      <c r="OAI365" s="120"/>
      <c r="OAJ365" s="120"/>
      <c r="OAK365" s="120"/>
      <c r="OAL365" s="120"/>
      <c r="OAM365" s="120"/>
      <c r="OAN365" s="120"/>
      <c r="OAO365" s="120"/>
      <c r="OAP365" s="120"/>
      <c r="OAQ365" s="120"/>
      <c r="OAR365" s="120"/>
      <c r="OAS365" s="120"/>
      <c r="OAT365" s="120"/>
      <c r="OAU365" s="120"/>
      <c r="OAV365" s="120"/>
      <c r="OAW365" s="120"/>
      <c r="OAX365" s="120"/>
      <c r="OAY365" s="120"/>
      <c r="OAZ365" s="120"/>
      <c r="OBA365" s="120"/>
      <c r="OBB365" s="120"/>
      <c r="OBC365" s="120"/>
      <c r="OBD365" s="120"/>
      <c r="OBE365" s="120"/>
      <c r="OBF365" s="120"/>
      <c r="OBG365" s="120"/>
      <c r="OBH365" s="120"/>
      <c r="OBI365" s="120"/>
      <c r="OBJ365" s="120"/>
      <c r="OBK365" s="120"/>
      <c r="OBL365" s="120"/>
      <c r="OBM365" s="120"/>
      <c r="OBN365" s="120"/>
      <c r="OBO365" s="120"/>
      <c r="OBP365" s="120"/>
      <c r="OBQ365" s="120"/>
      <c r="OBR365" s="120"/>
      <c r="OBS365" s="120"/>
      <c r="OBT365" s="120"/>
      <c r="OBU365" s="120"/>
      <c r="OBV365" s="120"/>
      <c r="OBW365" s="120"/>
      <c r="OBX365" s="120"/>
      <c r="OBY365" s="120"/>
      <c r="OBZ365" s="120"/>
      <c r="OCA365" s="120"/>
      <c r="OCB365" s="120"/>
      <c r="OCC365" s="120"/>
      <c r="OCD365" s="120"/>
      <c r="OCE365" s="120"/>
      <c r="OCF365" s="120"/>
      <c r="OCG365" s="120"/>
      <c r="OCH365" s="120"/>
      <c r="OCI365" s="120"/>
      <c r="OCJ365" s="120"/>
      <c r="OCK365" s="120"/>
      <c r="OCL365" s="120"/>
      <c r="OCM365" s="120"/>
      <c r="OCN365" s="120"/>
      <c r="OCO365" s="120"/>
      <c r="OCP365" s="120"/>
      <c r="OCQ365" s="120"/>
      <c r="OCR365" s="120"/>
      <c r="OCS365" s="120"/>
      <c r="OCT365" s="120"/>
      <c r="OCU365" s="120"/>
      <c r="OCV365" s="120"/>
      <c r="OCW365" s="120"/>
      <c r="OCX365" s="120"/>
      <c r="OCY365" s="120"/>
      <c r="OCZ365" s="120"/>
      <c r="ODA365" s="120"/>
      <c r="ODB365" s="120"/>
      <c r="ODC365" s="120"/>
      <c r="ODD365" s="120"/>
      <c r="ODE365" s="120"/>
      <c r="ODF365" s="120"/>
      <c r="ODG365" s="120"/>
      <c r="ODH365" s="120"/>
      <c r="ODI365" s="120"/>
      <c r="ODJ365" s="120"/>
      <c r="ODK365" s="120"/>
      <c r="ODL365" s="120"/>
      <c r="ODM365" s="120"/>
      <c r="ODN365" s="120"/>
      <c r="ODO365" s="120"/>
      <c r="ODP365" s="120"/>
      <c r="ODQ365" s="120"/>
      <c r="ODR365" s="120"/>
      <c r="ODS365" s="120"/>
      <c r="ODT365" s="120"/>
      <c r="ODU365" s="120"/>
      <c r="ODV365" s="120"/>
      <c r="ODW365" s="120"/>
      <c r="ODX365" s="120"/>
      <c r="ODY365" s="120"/>
      <c r="ODZ365" s="120"/>
      <c r="OEA365" s="120"/>
      <c r="OEB365" s="120"/>
      <c r="OEC365" s="120"/>
      <c r="OED365" s="120"/>
      <c r="OEE365" s="120"/>
      <c r="OEF365" s="120"/>
      <c r="OEG365" s="120"/>
      <c r="OEH365" s="120"/>
      <c r="OEI365" s="120"/>
      <c r="OEJ365" s="120"/>
      <c r="OEK365" s="120"/>
      <c r="OEL365" s="120"/>
      <c r="OEM365" s="120"/>
      <c r="OEN365" s="120"/>
      <c r="OEO365" s="120"/>
      <c r="OEP365" s="120"/>
      <c r="OEQ365" s="120"/>
      <c r="OER365" s="120"/>
      <c r="OES365" s="120"/>
      <c r="OET365" s="120"/>
      <c r="OEU365" s="120"/>
      <c r="OEV365" s="120"/>
      <c r="OEW365" s="120"/>
      <c r="OEX365" s="120"/>
      <c r="OEY365" s="120"/>
      <c r="OEZ365" s="120"/>
      <c r="OFA365" s="120"/>
      <c r="OFB365" s="120"/>
      <c r="OFC365" s="120"/>
      <c r="OFD365" s="120"/>
      <c r="OFE365" s="120"/>
      <c r="OFF365" s="120"/>
      <c r="OFG365" s="120"/>
      <c r="OFH365" s="120"/>
      <c r="OFI365" s="120"/>
      <c r="OFJ365" s="120"/>
      <c r="OFK365" s="120"/>
      <c r="OFL365" s="120"/>
      <c r="OFM365" s="120"/>
      <c r="OFN365" s="120"/>
      <c r="OFO365" s="120"/>
      <c r="OFP365" s="120"/>
      <c r="OFQ365" s="120"/>
      <c r="OFR365" s="120"/>
      <c r="OFS365" s="120"/>
      <c r="OFT365" s="120"/>
      <c r="OFU365" s="120"/>
      <c r="OFV365" s="120"/>
      <c r="OFW365" s="120"/>
      <c r="OFX365" s="120"/>
      <c r="OFY365" s="120"/>
      <c r="OFZ365" s="120"/>
      <c r="OGA365" s="120"/>
      <c r="OGB365" s="120"/>
      <c r="OGC365" s="120"/>
      <c r="OGD365" s="120"/>
      <c r="OGE365" s="120"/>
      <c r="OGF365" s="120"/>
      <c r="OGG365" s="120"/>
      <c r="OGH365" s="120"/>
      <c r="OGI365" s="120"/>
      <c r="OGJ365" s="120"/>
      <c r="OGK365" s="120"/>
      <c r="OGL365" s="120"/>
      <c r="OGM365" s="120"/>
      <c r="OGN365" s="120"/>
      <c r="OGO365" s="120"/>
      <c r="OGP365" s="120"/>
      <c r="OGQ365" s="120"/>
      <c r="OGR365" s="120"/>
      <c r="OGS365" s="120"/>
      <c r="OGT365" s="120"/>
      <c r="OGU365" s="120"/>
      <c r="OGV365" s="120"/>
      <c r="OGW365" s="120"/>
      <c r="OGX365" s="120"/>
      <c r="OGY365" s="120"/>
      <c r="OGZ365" s="120"/>
      <c r="OHA365" s="120"/>
      <c r="OHB365" s="120"/>
      <c r="OHC365" s="120"/>
      <c r="OHD365" s="120"/>
      <c r="OHE365" s="120"/>
      <c r="OHF365" s="120"/>
      <c r="OHG365" s="120"/>
      <c r="OHH365" s="120"/>
      <c r="OHI365" s="120"/>
      <c r="OHJ365" s="120"/>
      <c r="OHK365" s="120"/>
      <c r="OHL365" s="120"/>
      <c r="OHM365" s="120"/>
      <c r="OHN365" s="120"/>
      <c r="OHO365" s="120"/>
      <c r="OHP365" s="120"/>
      <c r="OHQ365" s="120"/>
      <c r="OHR365" s="120"/>
      <c r="OHS365" s="120"/>
      <c r="OHT365" s="120"/>
      <c r="OHU365" s="120"/>
      <c r="OHV365" s="120"/>
      <c r="OHW365" s="120"/>
      <c r="OHX365" s="120"/>
      <c r="OHY365" s="120"/>
      <c r="OHZ365" s="120"/>
      <c r="OIA365" s="120"/>
      <c r="OIB365" s="120"/>
      <c r="OIC365" s="120"/>
      <c r="OID365" s="120"/>
      <c r="OIE365" s="120"/>
      <c r="OIF365" s="120"/>
      <c r="OIG365" s="120"/>
      <c r="OIH365" s="120"/>
      <c r="OII365" s="120"/>
      <c r="OIJ365" s="120"/>
      <c r="OIK365" s="120"/>
      <c r="OIL365" s="120"/>
      <c r="OIM365" s="120"/>
      <c r="OIN365" s="120"/>
      <c r="OIO365" s="120"/>
      <c r="OIP365" s="120"/>
      <c r="OIQ365" s="120"/>
      <c r="OIR365" s="120"/>
      <c r="OIS365" s="120"/>
      <c r="OIT365" s="120"/>
      <c r="OIU365" s="120"/>
      <c r="OIV365" s="120"/>
      <c r="OIW365" s="120"/>
      <c r="OIX365" s="120"/>
      <c r="OIY365" s="120"/>
      <c r="OIZ365" s="120"/>
      <c r="OJA365" s="120"/>
      <c r="OJB365" s="120"/>
      <c r="OJC365" s="120"/>
      <c r="OJD365" s="120"/>
      <c r="OJE365" s="120"/>
      <c r="OJF365" s="120"/>
      <c r="OJG365" s="120"/>
      <c r="OJH365" s="120"/>
      <c r="OJI365" s="120"/>
      <c r="OJJ365" s="120"/>
      <c r="OJK365" s="120"/>
      <c r="OJL365" s="120"/>
      <c r="OJM365" s="120"/>
      <c r="OJN365" s="120"/>
      <c r="OJO365" s="120"/>
      <c r="OJP365" s="120"/>
      <c r="OJQ365" s="120"/>
      <c r="OJR365" s="120"/>
      <c r="OJS365" s="120"/>
      <c r="OJT365" s="120"/>
      <c r="OJU365" s="120"/>
      <c r="OJV365" s="120"/>
      <c r="OJW365" s="120"/>
      <c r="OJX365" s="120"/>
      <c r="OJY365" s="120"/>
      <c r="OJZ365" s="120"/>
      <c r="OKA365" s="120"/>
      <c r="OKB365" s="120"/>
      <c r="OKC365" s="120"/>
      <c r="OKD365" s="120"/>
      <c r="OKE365" s="120"/>
      <c r="OKF365" s="120"/>
      <c r="OKG365" s="120"/>
      <c r="OKH365" s="120"/>
      <c r="OKI365" s="120"/>
      <c r="OKJ365" s="120"/>
      <c r="OKK365" s="120"/>
      <c r="OKL365" s="120"/>
      <c r="OKM365" s="120"/>
      <c r="OKN365" s="120"/>
      <c r="OKO365" s="120"/>
      <c r="OKP365" s="120"/>
      <c r="OKQ365" s="120"/>
      <c r="OKR365" s="120"/>
      <c r="OKS365" s="120"/>
      <c r="OKT365" s="120"/>
      <c r="OKU365" s="120"/>
      <c r="OKV365" s="120"/>
      <c r="OKW365" s="120"/>
      <c r="OKX365" s="120"/>
      <c r="OKY365" s="120"/>
      <c r="OKZ365" s="120"/>
      <c r="OLA365" s="120"/>
      <c r="OLB365" s="120"/>
      <c r="OLC365" s="120"/>
      <c r="OLD365" s="120"/>
      <c r="OLE365" s="120"/>
      <c r="OLF365" s="120"/>
      <c r="OLG365" s="120"/>
      <c r="OLH365" s="120"/>
      <c r="OLI365" s="120"/>
      <c r="OLJ365" s="120"/>
      <c r="OLK365" s="120"/>
      <c r="OLL365" s="120"/>
      <c r="OLM365" s="120"/>
      <c r="OLN365" s="120"/>
      <c r="OLO365" s="120"/>
      <c r="OLP365" s="120"/>
      <c r="OLQ365" s="120"/>
      <c r="OLR365" s="120"/>
      <c r="OLS365" s="120"/>
      <c r="OLT365" s="120"/>
      <c r="OLU365" s="120"/>
      <c r="OLV365" s="120"/>
      <c r="OLW365" s="120"/>
      <c r="OLX365" s="120"/>
      <c r="OLY365" s="120"/>
      <c r="OLZ365" s="120"/>
      <c r="OMA365" s="120"/>
      <c r="OMB365" s="120"/>
      <c r="OMC365" s="120"/>
      <c r="OMD365" s="120"/>
      <c r="OME365" s="120"/>
      <c r="OMF365" s="120"/>
      <c r="OMG365" s="120"/>
      <c r="OMH365" s="120"/>
      <c r="OMI365" s="120"/>
      <c r="OMJ365" s="120"/>
      <c r="OMK365" s="120"/>
      <c r="OML365" s="120"/>
      <c r="OMM365" s="120"/>
      <c r="OMN365" s="120"/>
      <c r="OMO365" s="120"/>
      <c r="OMP365" s="120"/>
      <c r="OMQ365" s="120"/>
      <c r="OMR365" s="120"/>
      <c r="OMS365" s="120"/>
      <c r="OMT365" s="120"/>
      <c r="OMU365" s="120"/>
      <c r="OMV365" s="120"/>
      <c r="OMW365" s="120"/>
      <c r="OMX365" s="120"/>
      <c r="OMY365" s="120"/>
      <c r="OMZ365" s="120"/>
      <c r="ONA365" s="120"/>
      <c r="ONB365" s="120"/>
      <c r="ONC365" s="120"/>
      <c r="OND365" s="120"/>
      <c r="ONE365" s="120"/>
      <c r="ONF365" s="120"/>
      <c r="ONG365" s="120"/>
      <c r="ONH365" s="120"/>
      <c r="ONI365" s="120"/>
      <c r="ONJ365" s="120"/>
      <c r="ONK365" s="120"/>
      <c r="ONL365" s="120"/>
      <c r="ONM365" s="120"/>
      <c r="ONN365" s="120"/>
      <c r="ONO365" s="120"/>
      <c r="ONP365" s="120"/>
      <c r="ONQ365" s="120"/>
      <c r="ONR365" s="120"/>
      <c r="ONS365" s="120"/>
      <c r="ONT365" s="120"/>
      <c r="ONU365" s="120"/>
      <c r="ONV365" s="120"/>
      <c r="ONW365" s="120"/>
      <c r="ONX365" s="120"/>
      <c r="ONY365" s="120"/>
      <c r="ONZ365" s="120"/>
      <c r="OOA365" s="120"/>
      <c r="OOB365" s="120"/>
      <c r="OOC365" s="120"/>
      <c r="OOD365" s="120"/>
      <c r="OOE365" s="120"/>
      <c r="OOF365" s="120"/>
      <c r="OOG365" s="120"/>
      <c r="OOH365" s="120"/>
      <c r="OOI365" s="120"/>
      <c r="OOJ365" s="120"/>
      <c r="OOK365" s="120"/>
      <c r="OOL365" s="120"/>
      <c r="OOM365" s="120"/>
      <c r="OON365" s="120"/>
      <c r="OOO365" s="120"/>
      <c r="OOP365" s="120"/>
      <c r="OOQ365" s="120"/>
      <c r="OOR365" s="120"/>
      <c r="OOS365" s="120"/>
      <c r="OOT365" s="120"/>
      <c r="OOU365" s="120"/>
      <c r="OOV365" s="120"/>
      <c r="OOW365" s="120"/>
      <c r="OOX365" s="120"/>
      <c r="OOY365" s="120"/>
      <c r="OOZ365" s="120"/>
      <c r="OPA365" s="120"/>
      <c r="OPB365" s="120"/>
      <c r="OPC365" s="120"/>
      <c r="OPD365" s="120"/>
      <c r="OPE365" s="120"/>
      <c r="OPF365" s="120"/>
      <c r="OPG365" s="120"/>
      <c r="OPH365" s="120"/>
      <c r="OPI365" s="120"/>
      <c r="OPJ365" s="120"/>
      <c r="OPK365" s="120"/>
      <c r="OPL365" s="120"/>
      <c r="OPM365" s="120"/>
      <c r="OPN365" s="120"/>
      <c r="OPO365" s="120"/>
      <c r="OPP365" s="120"/>
      <c r="OPQ365" s="120"/>
      <c r="OPR365" s="120"/>
      <c r="OPS365" s="120"/>
      <c r="OPT365" s="120"/>
      <c r="OPU365" s="120"/>
      <c r="OPV365" s="120"/>
      <c r="OPW365" s="120"/>
      <c r="OPX365" s="120"/>
      <c r="OPY365" s="120"/>
      <c r="OPZ365" s="120"/>
      <c r="OQA365" s="120"/>
      <c r="OQB365" s="120"/>
      <c r="OQC365" s="120"/>
      <c r="OQD365" s="120"/>
      <c r="OQE365" s="120"/>
      <c r="OQF365" s="120"/>
      <c r="OQG365" s="120"/>
      <c r="OQH365" s="120"/>
      <c r="OQI365" s="120"/>
      <c r="OQJ365" s="120"/>
      <c r="OQK365" s="120"/>
      <c r="OQL365" s="120"/>
      <c r="OQM365" s="120"/>
      <c r="OQN365" s="120"/>
      <c r="OQO365" s="120"/>
      <c r="OQP365" s="120"/>
      <c r="OQQ365" s="120"/>
      <c r="OQR365" s="120"/>
      <c r="OQS365" s="120"/>
      <c r="OQT365" s="120"/>
      <c r="OQU365" s="120"/>
      <c r="OQV365" s="120"/>
      <c r="OQW365" s="120"/>
      <c r="OQX365" s="120"/>
      <c r="OQY365" s="120"/>
      <c r="OQZ365" s="120"/>
      <c r="ORA365" s="120"/>
      <c r="ORB365" s="120"/>
      <c r="ORC365" s="120"/>
      <c r="ORD365" s="120"/>
      <c r="ORE365" s="120"/>
      <c r="ORF365" s="120"/>
      <c r="ORG365" s="120"/>
      <c r="ORH365" s="120"/>
      <c r="ORI365" s="120"/>
      <c r="ORJ365" s="120"/>
      <c r="ORK365" s="120"/>
      <c r="ORL365" s="120"/>
      <c r="ORM365" s="120"/>
      <c r="ORN365" s="120"/>
      <c r="ORO365" s="120"/>
      <c r="ORP365" s="120"/>
      <c r="ORQ365" s="120"/>
      <c r="ORR365" s="120"/>
      <c r="ORS365" s="120"/>
      <c r="ORT365" s="120"/>
      <c r="ORU365" s="120"/>
      <c r="ORV365" s="120"/>
      <c r="ORW365" s="120"/>
      <c r="ORX365" s="120"/>
      <c r="ORY365" s="120"/>
      <c r="ORZ365" s="120"/>
      <c r="OSA365" s="120"/>
      <c r="OSB365" s="120"/>
      <c r="OSC365" s="120"/>
      <c r="OSD365" s="120"/>
      <c r="OSE365" s="120"/>
      <c r="OSF365" s="120"/>
      <c r="OSG365" s="120"/>
      <c r="OSH365" s="120"/>
      <c r="OSI365" s="120"/>
      <c r="OSJ365" s="120"/>
      <c r="OSK365" s="120"/>
      <c r="OSL365" s="120"/>
      <c r="OSM365" s="120"/>
      <c r="OSN365" s="120"/>
      <c r="OSO365" s="120"/>
      <c r="OSP365" s="120"/>
      <c r="OSQ365" s="120"/>
      <c r="OSR365" s="120"/>
      <c r="OSS365" s="120"/>
      <c r="OST365" s="120"/>
      <c r="OSU365" s="120"/>
      <c r="OSV365" s="120"/>
      <c r="OSW365" s="120"/>
      <c r="OSX365" s="120"/>
      <c r="OSY365" s="120"/>
      <c r="OSZ365" s="120"/>
      <c r="OTA365" s="120"/>
      <c r="OTB365" s="120"/>
      <c r="OTC365" s="120"/>
      <c r="OTD365" s="120"/>
      <c r="OTE365" s="120"/>
      <c r="OTF365" s="120"/>
      <c r="OTG365" s="120"/>
      <c r="OTH365" s="120"/>
      <c r="OTI365" s="120"/>
      <c r="OTJ365" s="120"/>
      <c r="OTK365" s="120"/>
      <c r="OTL365" s="120"/>
      <c r="OTM365" s="120"/>
      <c r="OTN365" s="120"/>
      <c r="OTO365" s="120"/>
      <c r="OTP365" s="120"/>
      <c r="OTQ365" s="120"/>
      <c r="OTR365" s="120"/>
      <c r="OTS365" s="120"/>
      <c r="OTT365" s="120"/>
      <c r="OTU365" s="120"/>
      <c r="OTV365" s="120"/>
      <c r="OTW365" s="120"/>
      <c r="OTX365" s="120"/>
      <c r="OTY365" s="120"/>
      <c r="OTZ365" s="120"/>
      <c r="OUA365" s="120"/>
      <c r="OUB365" s="120"/>
      <c r="OUC365" s="120"/>
      <c r="OUD365" s="120"/>
      <c r="OUE365" s="120"/>
      <c r="OUF365" s="120"/>
      <c r="OUG365" s="120"/>
      <c r="OUH365" s="120"/>
      <c r="OUI365" s="120"/>
      <c r="OUJ365" s="120"/>
      <c r="OUK365" s="120"/>
      <c r="OUL365" s="120"/>
      <c r="OUM365" s="120"/>
      <c r="OUN365" s="120"/>
      <c r="OUO365" s="120"/>
      <c r="OUP365" s="120"/>
      <c r="OUQ365" s="120"/>
      <c r="OUR365" s="120"/>
      <c r="OUS365" s="120"/>
      <c r="OUT365" s="120"/>
      <c r="OUU365" s="120"/>
      <c r="OUV365" s="120"/>
      <c r="OUW365" s="120"/>
      <c r="OUX365" s="120"/>
      <c r="OUY365" s="120"/>
      <c r="OUZ365" s="120"/>
      <c r="OVA365" s="120"/>
      <c r="OVB365" s="120"/>
      <c r="OVC365" s="120"/>
      <c r="OVD365" s="120"/>
      <c r="OVE365" s="120"/>
      <c r="OVF365" s="120"/>
      <c r="OVG365" s="120"/>
      <c r="OVH365" s="120"/>
      <c r="OVI365" s="120"/>
      <c r="OVJ365" s="120"/>
      <c r="OVK365" s="120"/>
      <c r="OVL365" s="120"/>
      <c r="OVM365" s="120"/>
      <c r="OVN365" s="120"/>
      <c r="OVO365" s="120"/>
      <c r="OVP365" s="120"/>
      <c r="OVQ365" s="120"/>
      <c r="OVR365" s="120"/>
      <c r="OVS365" s="120"/>
      <c r="OVT365" s="120"/>
      <c r="OVU365" s="120"/>
      <c r="OVV365" s="120"/>
      <c r="OVW365" s="120"/>
      <c r="OVX365" s="120"/>
      <c r="OVY365" s="120"/>
      <c r="OVZ365" s="120"/>
      <c r="OWA365" s="120"/>
      <c r="OWB365" s="120"/>
      <c r="OWC365" s="120"/>
      <c r="OWD365" s="120"/>
      <c r="OWE365" s="120"/>
      <c r="OWF365" s="120"/>
      <c r="OWG365" s="120"/>
      <c r="OWH365" s="120"/>
      <c r="OWI365" s="120"/>
      <c r="OWJ365" s="120"/>
      <c r="OWK365" s="120"/>
      <c r="OWL365" s="120"/>
      <c r="OWM365" s="120"/>
      <c r="OWN365" s="120"/>
      <c r="OWO365" s="120"/>
      <c r="OWP365" s="120"/>
      <c r="OWQ365" s="120"/>
      <c r="OWR365" s="120"/>
      <c r="OWS365" s="120"/>
      <c r="OWT365" s="120"/>
      <c r="OWU365" s="120"/>
      <c r="OWV365" s="120"/>
      <c r="OWW365" s="120"/>
      <c r="OWX365" s="120"/>
      <c r="OWY365" s="120"/>
      <c r="OWZ365" s="120"/>
      <c r="OXA365" s="120"/>
      <c r="OXB365" s="120"/>
      <c r="OXC365" s="120"/>
      <c r="OXD365" s="120"/>
      <c r="OXE365" s="120"/>
      <c r="OXF365" s="120"/>
      <c r="OXG365" s="120"/>
      <c r="OXH365" s="120"/>
      <c r="OXI365" s="120"/>
      <c r="OXJ365" s="120"/>
      <c r="OXK365" s="120"/>
      <c r="OXL365" s="120"/>
      <c r="OXM365" s="120"/>
      <c r="OXN365" s="120"/>
      <c r="OXO365" s="120"/>
      <c r="OXP365" s="120"/>
      <c r="OXQ365" s="120"/>
      <c r="OXR365" s="120"/>
      <c r="OXS365" s="120"/>
      <c r="OXT365" s="120"/>
      <c r="OXU365" s="120"/>
      <c r="OXV365" s="120"/>
      <c r="OXW365" s="120"/>
      <c r="OXX365" s="120"/>
      <c r="OXY365" s="120"/>
      <c r="OXZ365" s="120"/>
      <c r="OYA365" s="120"/>
      <c r="OYB365" s="120"/>
      <c r="OYC365" s="120"/>
      <c r="OYD365" s="120"/>
      <c r="OYE365" s="120"/>
      <c r="OYF365" s="120"/>
      <c r="OYG365" s="120"/>
      <c r="OYH365" s="120"/>
      <c r="OYI365" s="120"/>
      <c r="OYJ365" s="120"/>
      <c r="OYK365" s="120"/>
      <c r="OYL365" s="120"/>
      <c r="OYM365" s="120"/>
      <c r="OYN365" s="120"/>
      <c r="OYO365" s="120"/>
      <c r="OYP365" s="120"/>
      <c r="OYQ365" s="120"/>
      <c r="OYR365" s="120"/>
      <c r="OYS365" s="120"/>
      <c r="OYT365" s="120"/>
      <c r="OYU365" s="120"/>
      <c r="OYV365" s="120"/>
      <c r="OYW365" s="120"/>
      <c r="OYX365" s="120"/>
      <c r="OYY365" s="120"/>
      <c r="OYZ365" s="120"/>
      <c r="OZA365" s="120"/>
      <c r="OZB365" s="120"/>
      <c r="OZC365" s="120"/>
      <c r="OZD365" s="120"/>
      <c r="OZE365" s="120"/>
      <c r="OZF365" s="120"/>
      <c r="OZG365" s="120"/>
      <c r="OZH365" s="120"/>
      <c r="OZI365" s="120"/>
      <c r="OZJ365" s="120"/>
      <c r="OZK365" s="120"/>
      <c r="OZL365" s="120"/>
      <c r="OZM365" s="120"/>
      <c r="OZN365" s="120"/>
      <c r="OZO365" s="120"/>
      <c r="OZP365" s="120"/>
      <c r="OZQ365" s="120"/>
      <c r="OZR365" s="120"/>
      <c r="OZS365" s="120"/>
      <c r="OZT365" s="120"/>
      <c r="OZU365" s="120"/>
      <c r="OZV365" s="120"/>
      <c r="OZW365" s="120"/>
      <c r="OZX365" s="120"/>
      <c r="OZY365" s="120"/>
      <c r="OZZ365" s="120"/>
      <c r="PAA365" s="120"/>
      <c r="PAB365" s="120"/>
      <c r="PAC365" s="120"/>
      <c r="PAD365" s="120"/>
      <c r="PAE365" s="120"/>
      <c r="PAF365" s="120"/>
      <c r="PAG365" s="120"/>
      <c r="PAH365" s="120"/>
      <c r="PAI365" s="120"/>
      <c r="PAJ365" s="120"/>
      <c r="PAK365" s="120"/>
      <c r="PAL365" s="120"/>
      <c r="PAM365" s="120"/>
      <c r="PAN365" s="120"/>
      <c r="PAO365" s="120"/>
      <c r="PAP365" s="120"/>
      <c r="PAQ365" s="120"/>
      <c r="PAR365" s="120"/>
      <c r="PAS365" s="120"/>
      <c r="PAT365" s="120"/>
      <c r="PAU365" s="120"/>
      <c r="PAV365" s="120"/>
      <c r="PAW365" s="120"/>
      <c r="PAX365" s="120"/>
      <c r="PAY365" s="120"/>
      <c r="PAZ365" s="120"/>
      <c r="PBA365" s="120"/>
      <c r="PBB365" s="120"/>
      <c r="PBC365" s="120"/>
      <c r="PBD365" s="120"/>
      <c r="PBE365" s="120"/>
      <c r="PBF365" s="120"/>
      <c r="PBG365" s="120"/>
      <c r="PBH365" s="120"/>
      <c r="PBI365" s="120"/>
      <c r="PBJ365" s="120"/>
      <c r="PBK365" s="120"/>
      <c r="PBL365" s="120"/>
      <c r="PBM365" s="120"/>
      <c r="PBN365" s="120"/>
      <c r="PBO365" s="120"/>
      <c r="PBP365" s="120"/>
      <c r="PBQ365" s="120"/>
      <c r="PBR365" s="120"/>
      <c r="PBS365" s="120"/>
      <c r="PBT365" s="120"/>
      <c r="PBU365" s="120"/>
      <c r="PBV365" s="120"/>
      <c r="PBW365" s="120"/>
      <c r="PBX365" s="120"/>
      <c r="PBY365" s="120"/>
      <c r="PBZ365" s="120"/>
      <c r="PCA365" s="120"/>
      <c r="PCB365" s="120"/>
      <c r="PCC365" s="120"/>
      <c r="PCD365" s="120"/>
      <c r="PCE365" s="120"/>
      <c r="PCF365" s="120"/>
      <c r="PCG365" s="120"/>
      <c r="PCH365" s="120"/>
      <c r="PCI365" s="120"/>
      <c r="PCJ365" s="120"/>
      <c r="PCK365" s="120"/>
      <c r="PCL365" s="120"/>
      <c r="PCM365" s="120"/>
      <c r="PCN365" s="120"/>
      <c r="PCO365" s="120"/>
      <c r="PCP365" s="120"/>
      <c r="PCQ365" s="120"/>
      <c r="PCR365" s="120"/>
      <c r="PCS365" s="120"/>
      <c r="PCT365" s="120"/>
      <c r="PCU365" s="120"/>
      <c r="PCV365" s="120"/>
      <c r="PCW365" s="120"/>
      <c r="PCX365" s="120"/>
      <c r="PCY365" s="120"/>
      <c r="PCZ365" s="120"/>
      <c r="PDA365" s="120"/>
      <c r="PDB365" s="120"/>
      <c r="PDC365" s="120"/>
      <c r="PDD365" s="120"/>
      <c r="PDE365" s="120"/>
      <c r="PDF365" s="120"/>
      <c r="PDG365" s="120"/>
      <c r="PDH365" s="120"/>
      <c r="PDI365" s="120"/>
      <c r="PDJ365" s="120"/>
      <c r="PDK365" s="120"/>
      <c r="PDL365" s="120"/>
      <c r="PDM365" s="120"/>
      <c r="PDN365" s="120"/>
      <c r="PDO365" s="120"/>
      <c r="PDP365" s="120"/>
      <c r="PDQ365" s="120"/>
      <c r="PDR365" s="120"/>
      <c r="PDS365" s="120"/>
      <c r="PDT365" s="120"/>
      <c r="PDU365" s="120"/>
      <c r="PDV365" s="120"/>
      <c r="PDW365" s="120"/>
      <c r="PDX365" s="120"/>
      <c r="PDY365" s="120"/>
      <c r="PDZ365" s="120"/>
      <c r="PEA365" s="120"/>
      <c r="PEB365" s="120"/>
      <c r="PEC365" s="120"/>
      <c r="PED365" s="120"/>
      <c r="PEE365" s="120"/>
      <c r="PEF365" s="120"/>
      <c r="PEG365" s="120"/>
      <c r="PEH365" s="120"/>
      <c r="PEI365" s="120"/>
      <c r="PEJ365" s="120"/>
      <c r="PEK365" s="120"/>
      <c r="PEL365" s="120"/>
      <c r="PEM365" s="120"/>
      <c r="PEN365" s="120"/>
      <c r="PEO365" s="120"/>
      <c r="PEP365" s="120"/>
      <c r="PEQ365" s="120"/>
      <c r="PER365" s="120"/>
      <c r="PES365" s="120"/>
      <c r="PET365" s="120"/>
      <c r="PEU365" s="120"/>
      <c r="PEV365" s="120"/>
      <c r="PEW365" s="120"/>
      <c r="PEX365" s="120"/>
      <c r="PEY365" s="120"/>
      <c r="PEZ365" s="120"/>
      <c r="PFA365" s="120"/>
      <c r="PFB365" s="120"/>
      <c r="PFC365" s="120"/>
      <c r="PFD365" s="120"/>
      <c r="PFE365" s="120"/>
      <c r="PFF365" s="120"/>
      <c r="PFG365" s="120"/>
      <c r="PFH365" s="120"/>
      <c r="PFI365" s="120"/>
      <c r="PFJ365" s="120"/>
      <c r="PFK365" s="120"/>
      <c r="PFL365" s="120"/>
      <c r="PFM365" s="120"/>
      <c r="PFN365" s="120"/>
      <c r="PFO365" s="120"/>
      <c r="PFP365" s="120"/>
      <c r="PFQ365" s="120"/>
      <c r="PFR365" s="120"/>
      <c r="PFS365" s="120"/>
      <c r="PFT365" s="120"/>
      <c r="PFU365" s="120"/>
      <c r="PFV365" s="120"/>
      <c r="PFW365" s="120"/>
      <c r="PFX365" s="120"/>
      <c r="PFY365" s="120"/>
      <c r="PFZ365" s="120"/>
      <c r="PGA365" s="120"/>
      <c r="PGB365" s="120"/>
      <c r="PGC365" s="120"/>
      <c r="PGD365" s="120"/>
      <c r="PGE365" s="120"/>
      <c r="PGF365" s="120"/>
      <c r="PGG365" s="120"/>
      <c r="PGH365" s="120"/>
      <c r="PGI365" s="120"/>
      <c r="PGJ365" s="120"/>
      <c r="PGK365" s="120"/>
      <c r="PGL365" s="120"/>
      <c r="PGM365" s="120"/>
      <c r="PGN365" s="120"/>
      <c r="PGO365" s="120"/>
      <c r="PGP365" s="120"/>
      <c r="PGQ365" s="120"/>
      <c r="PGR365" s="120"/>
      <c r="PGS365" s="120"/>
      <c r="PGT365" s="120"/>
      <c r="PGU365" s="120"/>
      <c r="PGV365" s="120"/>
      <c r="PGW365" s="120"/>
      <c r="PGX365" s="120"/>
      <c r="PGY365" s="120"/>
      <c r="PGZ365" s="120"/>
      <c r="PHA365" s="120"/>
      <c r="PHB365" s="120"/>
      <c r="PHC365" s="120"/>
      <c r="PHD365" s="120"/>
      <c r="PHE365" s="120"/>
      <c r="PHF365" s="120"/>
      <c r="PHG365" s="120"/>
      <c r="PHH365" s="120"/>
      <c r="PHI365" s="120"/>
      <c r="PHJ365" s="120"/>
      <c r="PHK365" s="120"/>
      <c r="PHL365" s="120"/>
      <c r="PHM365" s="120"/>
      <c r="PHN365" s="120"/>
      <c r="PHO365" s="120"/>
      <c r="PHP365" s="120"/>
      <c r="PHQ365" s="120"/>
      <c r="PHR365" s="120"/>
      <c r="PHS365" s="120"/>
      <c r="PHT365" s="120"/>
      <c r="PHU365" s="120"/>
      <c r="PHV365" s="120"/>
      <c r="PHW365" s="120"/>
      <c r="PHX365" s="120"/>
      <c r="PHY365" s="120"/>
      <c r="PHZ365" s="120"/>
      <c r="PIA365" s="120"/>
      <c r="PIB365" s="120"/>
      <c r="PIC365" s="120"/>
      <c r="PID365" s="120"/>
      <c r="PIE365" s="120"/>
      <c r="PIF365" s="120"/>
      <c r="PIG365" s="120"/>
      <c r="PIH365" s="120"/>
      <c r="PII365" s="120"/>
      <c r="PIJ365" s="120"/>
      <c r="PIK365" s="120"/>
      <c r="PIL365" s="120"/>
      <c r="PIM365" s="120"/>
      <c r="PIN365" s="120"/>
      <c r="PIO365" s="120"/>
      <c r="PIP365" s="120"/>
      <c r="PIQ365" s="120"/>
      <c r="PIR365" s="120"/>
      <c r="PIS365" s="120"/>
      <c r="PIT365" s="120"/>
      <c r="PIU365" s="120"/>
      <c r="PIV365" s="120"/>
      <c r="PIW365" s="120"/>
      <c r="PIX365" s="120"/>
      <c r="PIY365" s="120"/>
      <c r="PIZ365" s="120"/>
      <c r="PJA365" s="120"/>
      <c r="PJB365" s="120"/>
      <c r="PJC365" s="120"/>
      <c r="PJD365" s="120"/>
      <c r="PJE365" s="120"/>
      <c r="PJF365" s="120"/>
      <c r="PJG365" s="120"/>
      <c r="PJH365" s="120"/>
      <c r="PJI365" s="120"/>
      <c r="PJJ365" s="120"/>
      <c r="PJK365" s="120"/>
      <c r="PJL365" s="120"/>
      <c r="PJM365" s="120"/>
      <c r="PJN365" s="120"/>
      <c r="PJO365" s="120"/>
      <c r="PJP365" s="120"/>
      <c r="PJQ365" s="120"/>
      <c r="PJR365" s="120"/>
      <c r="PJS365" s="120"/>
      <c r="PJT365" s="120"/>
      <c r="PJU365" s="120"/>
      <c r="PJV365" s="120"/>
      <c r="PJW365" s="120"/>
      <c r="PJX365" s="120"/>
      <c r="PJY365" s="120"/>
      <c r="PJZ365" s="120"/>
      <c r="PKA365" s="120"/>
      <c r="PKB365" s="120"/>
      <c r="PKC365" s="120"/>
      <c r="PKD365" s="120"/>
      <c r="PKE365" s="120"/>
      <c r="PKF365" s="120"/>
      <c r="PKG365" s="120"/>
      <c r="PKH365" s="120"/>
      <c r="PKI365" s="120"/>
      <c r="PKJ365" s="120"/>
      <c r="PKK365" s="120"/>
      <c r="PKL365" s="120"/>
      <c r="PKM365" s="120"/>
      <c r="PKN365" s="120"/>
      <c r="PKO365" s="120"/>
      <c r="PKP365" s="120"/>
      <c r="PKQ365" s="120"/>
      <c r="PKR365" s="120"/>
      <c r="PKS365" s="120"/>
      <c r="PKT365" s="120"/>
      <c r="PKU365" s="120"/>
      <c r="PKV365" s="120"/>
      <c r="PKW365" s="120"/>
      <c r="PKX365" s="120"/>
      <c r="PKY365" s="120"/>
      <c r="PKZ365" s="120"/>
      <c r="PLA365" s="120"/>
      <c r="PLB365" s="120"/>
      <c r="PLC365" s="120"/>
      <c r="PLD365" s="120"/>
      <c r="PLE365" s="120"/>
      <c r="PLF365" s="120"/>
      <c r="PLG365" s="120"/>
      <c r="PLH365" s="120"/>
      <c r="PLI365" s="120"/>
      <c r="PLJ365" s="120"/>
      <c r="PLK365" s="120"/>
      <c r="PLL365" s="120"/>
      <c r="PLM365" s="120"/>
      <c r="PLN365" s="120"/>
      <c r="PLO365" s="120"/>
      <c r="PLP365" s="120"/>
      <c r="PLQ365" s="120"/>
      <c r="PLR365" s="120"/>
      <c r="PLS365" s="120"/>
      <c r="PLT365" s="120"/>
      <c r="PLU365" s="120"/>
      <c r="PLV365" s="120"/>
      <c r="PLW365" s="120"/>
      <c r="PLX365" s="120"/>
      <c r="PLY365" s="120"/>
      <c r="PLZ365" s="120"/>
      <c r="PMA365" s="120"/>
      <c r="PMB365" s="120"/>
      <c r="PMC365" s="120"/>
      <c r="PMD365" s="120"/>
      <c r="PME365" s="120"/>
      <c r="PMF365" s="120"/>
      <c r="PMG365" s="120"/>
      <c r="PMH365" s="120"/>
      <c r="PMI365" s="120"/>
      <c r="PMJ365" s="120"/>
      <c r="PMK365" s="120"/>
      <c r="PML365" s="120"/>
      <c r="PMM365" s="120"/>
      <c r="PMN365" s="120"/>
      <c r="PMO365" s="120"/>
      <c r="PMP365" s="120"/>
      <c r="PMQ365" s="120"/>
      <c r="PMR365" s="120"/>
      <c r="PMS365" s="120"/>
      <c r="PMT365" s="120"/>
      <c r="PMU365" s="120"/>
      <c r="PMV365" s="120"/>
      <c r="PMW365" s="120"/>
      <c r="PMX365" s="120"/>
      <c r="PMY365" s="120"/>
      <c r="PMZ365" s="120"/>
      <c r="PNA365" s="120"/>
      <c r="PNB365" s="120"/>
      <c r="PNC365" s="120"/>
      <c r="PND365" s="120"/>
      <c r="PNE365" s="120"/>
      <c r="PNF365" s="120"/>
      <c r="PNG365" s="120"/>
      <c r="PNH365" s="120"/>
      <c r="PNI365" s="120"/>
      <c r="PNJ365" s="120"/>
      <c r="PNK365" s="120"/>
      <c r="PNL365" s="120"/>
      <c r="PNM365" s="120"/>
      <c r="PNN365" s="120"/>
      <c r="PNO365" s="120"/>
      <c r="PNP365" s="120"/>
      <c r="PNQ365" s="120"/>
      <c r="PNR365" s="120"/>
      <c r="PNS365" s="120"/>
      <c r="PNT365" s="120"/>
      <c r="PNU365" s="120"/>
      <c r="PNV365" s="120"/>
      <c r="PNW365" s="120"/>
      <c r="PNX365" s="120"/>
      <c r="PNY365" s="120"/>
      <c r="PNZ365" s="120"/>
      <c r="POA365" s="120"/>
      <c r="POB365" s="120"/>
      <c r="POC365" s="120"/>
      <c r="POD365" s="120"/>
      <c r="POE365" s="120"/>
      <c r="POF365" s="120"/>
      <c r="POG365" s="120"/>
      <c r="POH365" s="120"/>
      <c r="POI365" s="120"/>
      <c r="POJ365" s="120"/>
      <c r="POK365" s="120"/>
      <c r="POL365" s="120"/>
      <c r="POM365" s="120"/>
      <c r="PON365" s="120"/>
      <c r="POO365" s="120"/>
      <c r="POP365" s="120"/>
      <c r="POQ365" s="120"/>
      <c r="POR365" s="120"/>
      <c r="POS365" s="120"/>
      <c r="POT365" s="120"/>
      <c r="POU365" s="120"/>
      <c r="POV365" s="120"/>
      <c r="POW365" s="120"/>
      <c r="POX365" s="120"/>
      <c r="POY365" s="120"/>
      <c r="POZ365" s="120"/>
      <c r="PPA365" s="120"/>
      <c r="PPB365" s="120"/>
      <c r="PPC365" s="120"/>
      <c r="PPD365" s="120"/>
      <c r="PPE365" s="120"/>
      <c r="PPF365" s="120"/>
      <c r="PPG365" s="120"/>
      <c r="PPH365" s="120"/>
      <c r="PPI365" s="120"/>
      <c r="PPJ365" s="120"/>
      <c r="PPK365" s="120"/>
      <c r="PPL365" s="120"/>
      <c r="PPM365" s="120"/>
      <c r="PPN365" s="120"/>
      <c r="PPO365" s="120"/>
      <c r="PPP365" s="120"/>
      <c r="PPQ365" s="120"/>
      <c r="PPR365" s="120"/>
      <c r="PPS365" s="120"/>
      <c r="PPT365" s="120"/>
      <c r="PPU365" s="120"/>
      <c r="PPV365" s="120"/>
      <c r="PPW365" s="120"/>
      <c r="PPX365" s="120"/>
      <c r="PPY365" s="120"/>
      <c r="PPZ365" s="120"/>
      <c r="PQA365" s="120"/>
      <c r="PQB365" s="120"/>
      <c r="PQC365" s="120"/>
      <c r="PQD365" s="120"/>
      <c r="PQE365" s="120"/>
      <c r="PQF365" s="120"/>
      <c r="PQG365" s="120"/>
      <c r="PQH365" s="120"/>
      <c r="PQI365" s="120"/>
      <c r="PQJ365" s="120"/>
      <c r="PQK365" s="120"/>
      <c r="PQL365" s="120"/>
      <c r="PQM365" s="120"/>
      <c r="PQN365" s="120"/>
      <c r="PQO365" s="120"/>
      <c r="PQP365" s="120"/>
      <c r="PQQ365" s="120"/>
      <c r="PQR365" s="120"/>
      <c r="PQS365" s="120"/>
      <c r="PQT365" s="120"/>
      <c r="PQU365" s="120"/>
      <c r="PQV365" s="120"/>
      <c r="PQW365" s="120"/>
      <c r="PQX365" s="120"/>
      <c r="PQY365" s="120"/>
      <c r="PQZ365" s="120"/>
      <c r="PRA365" s="120"/>
      <c r="PRB365" s="120"/>
      <c r="PRC365" s="120"/>
      <c r="PRD365" s="120"/>
      <c r="PRE365" s="120"/>
      <c r="PRF365" s="120"/>
      <c r="PRG365" s="120"/>
      <c r="PRH365" s="120"/>
      <c r="PRI365" s="120"/>
      <c r="PRJ365" s="120"/>
      <c r="PRK365" s="120"/>
      <c r="PRL365" s="120"/>
      <c r="PRM365" s="120"/>
      <c r="PRN365" s="120"/>
      <c r="PRO365" s="120"/>
      <c r="PRP365" s="120"/>
      <c r="PRQ365" s="120"/>
      <c r="PRR365" s="120"/>
      <c r="PRS365" s="120"/>
      <c r="PRT365" s="120"/>
      <c r="PRU365" s="120"/>
      <c r="PRV365" s="120"/>
      <c r="PRW365" s="120"/>
      <c r="PRX365" s="120"/>
      <c r="PRY365" s="120"/>
      <c r="PRZ365" s="120"/>
      <c r="PSA365" s="120"/>
      <c r="PSB365" s="120"/>
      <c r="PSC365" s="120"/>
      <c r="PSD365" s="120"/>
      <c r="PSE365" s="120"/>
      <c r="PSF365" s="120"/>
      <c r="PSG365" s="120"/>
      <c r="PSH365" s="120"/>
      <c r="PSI365" s="120"/>
      <c r="PSJ365" s="120"/>
      <c r="PSK365" s="120"/>
      <c r="PSL365" s="120"/>
      <c r="PSM365" s="120"/>
      <c r="PSN365" s="120"/>
      <c r="PSO365" s="120"/>
      <c r="PSP365" s="120"/>
      <c r="PSQ365" s="120"/>
      <c r="PSR365" s="120"/>
      <c r="PSS365" s="120"/>
      <c r="PST365" s="120"/>
      <c r="PSU365" s="120"/>
      <c r="PSV365" s="120"/>
      <c r="PSW365" s="120"/>
      <c r="PSX365" s="120"/>
      <c r="PSY365" s="120"/>
      <c r="PSZ365" s="120"/>
      <c r="PTA365" s="120"/>
      <c r="PTB365" s="120"/>
      <c r="PTC365" s="120"/>
      <c r="PTD365" s="120"/>
      <c r="PTE365" s="120"/>
      <c r="PTF365" s="120"/>
      <c r="PTG365" s="120"/>
      <c r="PTH365" s="120"/>
      <c r="PTI365" s="120"/>
      <c r="PTJ365" s="120"/>
      <c r="PTK365" s="120"/>
      <c r="PTL365" s="120"/>
      <c r="PTM365" s="120"/>
      <c r="PTN365" s="120"/>
      <c r="PTO365" s="120"/>
      <c r="PTP365" s="120"/>
      <c r="PTQ365" s="120"/>
      <c r="PTR365" s="120"/>
      <c r="PTS365" s="120"/>
      <c r="PTT365" s="120"/>
      <c r="PTU365" s="120"/>
      <c r="PTV365" s="120"/>
      <c r="PTW365" s="120"/>
      <c r="PTX365" s="120"/>
      <c r="PTY365" s="120"/>
      <c r="PTZ365" s="120"/>
      <c r="PUA365" s="120"/>
      <c r="PUB365" s="120"/>
      <c r="PUC365" s="120"/>
      <c r="PUD365" s="120"/>
      <c r="PUE365" s="120"/>
      <c r="PUF365" s="120"/>
      <c r="PUG365" s="120"/>
      <c r="PUH365" s="120"/>
      <c r="PUI365" s="120"/>
      <c r="PUJ365" s="120"/>
      <c r="PUK365" s="120"/>
      <c r="PUL365" s="120"/>
      <c r="PUM365" s="120"/>
      <c r="PUN365" s="120"/>
      <c r="PUO365" s="120"/>
      <c r="PUP365" s="120"/>
      <c r="PUQ365" s="120"/>
      <c r="PUR365" s="120"/>
      <c r="PUS365" s="120"/>
      <c r="PUT365" s="120"/>
      <c r="PUU365" s="120"/>
      <c r="PUV365" s="120"/>
      <c r="PUW365" s="120"/>
      <c r="PUX365" s="120"/>
      <c r="PUY365" s="120"/>
      <c r="PUZ365" s="120"/>
      <c r="PVA365" s="120"/>
      <c r="PVB365" s="120"/>
      <c r="PVC365" s="120"/>
      <c r="PVD365" s="120"/>
      <c r="PVE365" s="120"/>
      <c r="PVF365" s="120"/>
      <c r="PVG365" s="120"/>
      <c r="PVH365" s="120"/>
      <c r="PVI365" s="120"/>
      <c r="PVJ365" s="120"/>
      <c r="PVK365" s="120"/>
      <c r="PVL365" s="120"/>
      <c r="PVM365" s="120"/>
      <c r="PVN365" s="120"/>
      <c r="PVO365" s="120"/>
      <c r="PVP365" s="120"/>
      <c r="PVQ365" s="120"/>
      <c r="PVR365" s="120"/>
      <c r="PVS365" s="120"/>
      <c r="PVT365" s="120"/>
      <c r="PVU365" s="120"/>
      <c r="PVV365" s="120"/>
      <c r="PVW365" s="120"/>
      <c r="PVX365" s="120"/>
      <c r="PVY365" s="120"/>
      <c r="PVZ365" s="120"/>
      <c r="PWA365" s="120"/>
      <c r="PWB365" s="120"/>
      <c r="PWC365" s="120"/>
      <c r="PWD365" s="120"/>
      <c r="PWE365" s="120"/>
      <c r="PWF365" s="120"/>
      <c r="PWG365" s="120"/>
      <c r="PWH365" s="120"/>
      <c r="PWI365" s="120"/>
      <c r="PWJ365" s="120"/>
      <c r="PWK365" s="120"/>
      <c r="PWL365" s="120"/>
      <c r="PWM365" s="120"/>
      <c r="PWN365" s="120"/>
      <c r="PWO365" s="120"/>
      <c r="PWP365" s="120"/>
      <c r="PWQ365" s="120"/>
      <c r="PWR365" s="120"/>
      <c r="PWS365" s="120"/>
      <c r="PWT365" s="120"/>
      <c r="PWU365" s="120"/>
      <c r="PWV365" s="120"/>
      <c r="PWW365" s="120"/>
      <c r="PWX365" s="120"/>
      <c r="PWY365" s="120"/>
      <c r="PWZ365" s="120"/>
      <c r="PXA365" s="120"/>
      <c r="PXB365" s="120"/>
      <c r="PXC365" s="120"/>
      <c r="PXD365" s="120"/>
      <c r="PXE365" s="120"/>
      <c r="PXF365" s="120"/>
      <c r="PXG365" s="120"/>
      <c r="PXH365" s="120"/>
      <c r="PXI365" s="120"/>
      <c r="PXJ365" s="120"/>
      <c r="PXK365" s="120"/>
      <c r="PXL365" s="120"/>
      <c r="PXM365" s="120"/>
      <c r="PXN365" s="120"/>
      <c r="PXO365" s="120"/>
      <c r="PXP365" s="120"/>
      <c r="PXQ365" s="120"/>
      <c r="PXR365" s="120"/>
      <c r="PXS365" s="120"/>
      <c r="PXT365" s="120"/>
      <c r="PXU365" s="120"/>
      <c r="PXV365" s="120"/>
      <c r="PXW365" s="120"/>
      <c r="PXX365" s="120"/>
      <c r="PXY365" s="120"/>
      <c r="PXZ365" s="120"/>
      <c r="PYA365" s="120"/>
      <c r="PYB365" s="120"/>
      <c r="PYC365" s="120"/>
      <c r="PYD365" s="120"/>
      <c r="PYE365" s="120"/>
      <c r="PYF365" s="120"/>
      <c r="PYG365" s="120"/>
      <c r="PYH365" s="120"/>
      <c r="PYI365" s="120"/>
      <c r="PYJ365" s="120"/>
      <c r="PYK365" s="120"/>
      <c r="PYL365" s="120"/>
      <c r="PYM365" s="120"/>
      <c r="PYN365" s="120"/>
      <c r="PYO365" s="120"/>
      <c r="PYP365" s="120"/>
      <c r="PYQ365" s="120"/>
      <c r="PYR365" s="120"/>
      <c r="PYS365" s="120"/>
      <c r="PYT365" s="120"/>
      <c r="PYU365" s="120"/>
      <c r="PYV365" s="120"/>
      <c r="PYW365" s="120"/>
      <c r="PYX365" s="120"/>
      <c r="PYY365" s="120"/>
      <c r="PYZ365" s="120"/>
      <c r="PZA365" s="120"/>
      <c r="PZB365" s="120"/>
      <c r="PZC365" s="120"/>
      <c r="PZD365" s="120"/>
      <c r="PZE365" s="120"/>
      <c r="PZF365" s="120"/>
      <c r="PZG365" s="120"/>
      <c r="PZH365" s="120"/>
      <c r="PZI365" s="120"/>
      <c r="PZJ365" s="120"/>
      <c r="PZK365" s="120"/>
      <c r="PZL365" s="120"/>
      <c r="PZM365" s="120"/>
      <c r="PZN365" s="120"/>
      <c r="PZO365" s="120"/>
      <c r="PZP365" s="120"/>
      <c r="PZQ365" s="120"/>
      <c r="PZR365" s="120"/>
      <c r="PZS365" s="120"/>
      <c r="PZT365" s="120"/>
      <c r="PZU365" s="120"/>
      <c r="PZV365" s="120"/>
      <c r="PZW365" s="120"/>
      <c r="PZX365" s="120"/>
      <c r="PZY365" s="120"/>
      <c r="PZZ365" s="120"/>
      <c r="QAA365" s="120"/>
      <c r="QAB365" s="120"/>
      <c r="QAC365" s="120"/>
      <c r="QAD365" s="120"/>
      <c r="QAE365" s="120"/>
      <c r="QAF365" s="120"/>
      <c r="QAG365" s="120"/>
      <c r="QAH365" s="120"/>
      <c r="QAI365" s="120"/>
      <c r="QAJ365" s="120"/>
      <c r="QAK365" s="120"/>
      <c r="QAL365" s="120"/>
      <c r="QAM365" s="120"/>
      <c r="QAN365" s="120"/>
      <c r="QAO365" s="120"/>
      <c r="QAP365" s="120"/>
      <c r="QAQ365" s="120"/>
      <c r="QAR365" s="120"/>
      <c r="QAS365" s="120"/>
      <c r="QAT365" s="120"/>
      <c r="QAU365" s="120"/>
      <c r="QAV365" s="120"/>
      <c r="QAW365" s="120"/>
      <c r="QAX365" s="120"/>
      <c r="QAY365" s="120"/>
      <c r="QAZ365" s="120"/>
      <c r="QBA365" s="120"/>
      <c r="QBB365" s="120"/>
      <c r="QBC365" s="120"/>
      <c r="QBD365" s="120"/>
      <c r="QBE365" s="120"/>
      <c r="QBF365" s="120"/>
      <c r="QBG365" s="120"/>
      <c r="QBH365" s="120"/>
      <c r="QBI365" s="120"/>
      <c r="QBJ365" s="120"/>
      <c r="QBK365" s="120"/>
      <c r="QBL365" s="120"/>
      <c r="QBM365" s="120"/>
      <c r="QBN365" s="120"/>
      <c r="QBO365" s="120"/>
      <c r="QBP365" s="120"/>
      <c r="QBQ365" s="120"/>
      <c r="QBR365" s="120"/>
      <c r="QBS365" s="120"/>
      <c r="QBT365" s="120"/>
      <c r="QBU365" s="120"/>
      <c r="QBV365" s="120"/>
      <c r="QBW365" s="120"/>
      <c r="QBX365" s="120"/>
      <c r="QBY365" s="120"/>
      <c r="QBZ365" s="120"/>
      <c r="QCA365" s="120"/>
      <c r="QCB365" s="120"/>
      <c r="QCC365" s="120"/>
      <c r="QCD365" s="120"/>
      <c r="QCE365" s="120"/>
      <c r="QCF365" s="120"/>
      <c r="QCG365" s="120"/>
      <c r="QCH365" s="120"/>
      <c r="QCI365" s="120"/>
      <c r="QCJ365" s="120"/>
      <c r="QCK365" s="120"/>
      <c r="QCL365" s="120"/>
      <c r="QCM365" s="120"/>
      <c r="QCN365" s="120"/>
      <c r="QCO365" s="120"/>
      <c r="QCP365" s="120"/>
      <c r="QCQ365" s="120"/>
      <c r="QCR365" s="120"/>
      <c r="QCS365" s="120"/>
      <c r="QCT365" s="120"/>
      <c r="QCU365" s="120"/>
      <c r="QCV365" s="120"/>
      <c r="QCW365" s="120"/>
      <c r="QCX365" s="120"/>
      <c r="QCY365" s="120"/>
      <c r="QCZ365" s="120"/>
      <c r="QDA365" s="120"/>
      <c r="QDB365" s="120"/>
      <c r="QDC365" s="120"/>
      <c r="QDD365" s="120"/>
      <c r="QDE365" s="120"/>
      <c r="QDF365" s="120"/>
      <c r="QDG365" s="120"/>
      <c r="QDH365" s="120"/>
      <c r="QDI365" s="120"/>
      <c r="QDJ365" s="120"/>
      <c r="QDK365" s="120"/>
      <c r="QDL365" s="120"/>
      <c r="QDM365" s="120"/>
      <c r="QDN365" s="120"/>
      <c r="QDO365" s="120"/>
      <c r="QDP365" s="120"/>
      <c r="QDQ365" s="120"/>
      <c r="QDR365" s="120"/>
      <c r="QDS365" s="120"/>
      <c r="QDT365" s="120"/>
      <c r="QDU365" s="120"/>
      <c r="QDV365" s="120"/>
      <c r="QDW365" s="120"/>
      <c r="QDX365" s="120"/>
      <c r="QDY365" s="120"/>
      <c r="QDZ365" s="120"/>
      <c r="QEA365" s="120"/>
      <c r="QEB365" s="120"/>
      <c r="QEC365" s="120"/>
      <c r="QED365" s="120"/>
      <c r="QEE365" s="120"/>
      <c r="QEF365" s="120"/>
      <c r="QEG365" s="120"/>
      <c r="QEH365" s="120"/>
      <c r="QEI365" s="120"/>
      <c r="QEJ365" s="120"/>
      <c r="QEK365" s="120"/>
      <c r="QEL365" s="120"/>
      <c r="QEM365" s="120"/>
      <c r="QEN365" s="120"/>
      <c r="QEO365" s="120"/>
      <c r="QEP365" s="120"/>
      <c r="QEQ365" s="120"/>
      <c r="QER365" s="120"/>
      <c r="QES365" s="120"/>
      <c r="QET365" s="120"/>
      <c r="QEU365" s="120"/>
      <c r="QEV365" s="120"/>
      <c r="QEW365" s="120"/>
      <c r="QEX365" s="120"/>
      <c r="QEY365" s="120"/>
      <c r="QEZ365" s="120"/>
      <c r="QFA365" s="120"/>
      <c r="QFB365" s="120"/>
      <c r="QFC365" s="120"/>
      <c r="QFD365" s="120"/>
      <c r="QFE365" s="120"/>
      <c r="QFF365" s="120"/>
      <c r="QFG365" s="120"/>
      <c r="QFH365" s="120"/>
      <c r="QFI365" s="120"/>
      <c r="QFJ365" s="120"/>
      <c r="QFK365" s="120"/>
      <c r="QFL365" s="120"/>
      <c r="QFM365" s="120"/>
      <c r="QFN365" s="120"/>
      <c r="QFO365" s="120"/>
      <c r="QFP365" s="120"/>
      <c r="QFQ365" s="120"/>
      <c r="QFR365" s="120"/>
      <c r="QFS365" s="120"/>
      <c r="QFT365" s="120"/>
      <c r="QFU365" s="120"/>
      <c r="QFV365" s="120"/>
      <c r="QFW365" s="120"/>
      <c r="QFX365" s="120"/>
      <c r="QFY365" s="120"/>
      <c r="QFZ365" s="120"/>
      <c r="QGA365" s="120"/>
      <c r="QGB365" s="120"/>
      <c r="QGC365" s="120"/>
      <c r="QGD365" s="120"/>
      <c r="QGE365" s="120"/>
      <c r="QGF365" s="120"/>
      <c r="QGG365" s="120"/>
      <c r="QGH365" s="120"/>
      <c r="QGI365" s="120"/>
      <c r="QGJ365" s="120"/>
      <c r="QGK365" s="120"/>
      <c r="QGL365" s="120"/>
      <c r="QGM365" s="120"/>
      <c r="QGN365" s="120"/>
      <c r="QGO365" s="120"/>
      <c r="QGP365" s="120"/>
      <c r="QGQ365" s="120"/>
      <c r="QGR365" s="120"/>
      <c r="QGS365" s="120"/>
      <c r="QGT365" s="120"/>
      <c r="QGU365" s="120"/>
      <c r="QGV365" s="120"/>
      <c r="QGW365" s="120"/>
      <c r="QGX365" s="120"/>
      <c r="QGY365" s="120"/>
      <c r="QGZ365" s="120"/>
      <c r="QHA365" s="120"/>
      <c r="QHB365" s="120"/>
      <c r="QHC365" s="120"/>
      <c r="QHD365" s="120"/>
      <c r="QHE365" s="120"/>
      <c r="QHF365" s="120"/>
      <c r="QHG365" s="120"/>
      <c r="QHH365" s="120"/>
      <c r="QHI365" s="120"/>
      <c r="QHJ365" s="120"/>
      <c r="QHK365" s="120"/>
      <c r="QHL365" s="120"/>
      <c r="QHM365" s="120"/>
      <c r="QHN365" s="120"/>
      <c r="QHO365" s="120"/>
      <c r="QHP365" s="120"/>
      <c r="QHQ365" s="120"/>
      <c r="QHR365" s="120"/>
      <c r="QHS365" s="120"/>
      <c r="QHT365" s="120"/>
      <c r="QHU365" s="120"/>
      <c r="QHV365" s="120"/>
      <c r="QHW365" s="120"/>
      <c r="QHX365" s="120"/>
      <c r="QHY365" s="120"/>
      <c r="QHZ365" s="120"/>
      <c r="QIA365" s="120"/>
      <c r="QIB365" s="120"/>
      <c r="QIC365" s="120"/>
      <c r="QID365" s="120"/>
      <c r="QIE365" s="120"/>
      <c r="QIF365" s="120"/>
      <c r="QIG365" s="120"/>
      <c r="QIH365" s="120"/>
      <c r="QII365" s="120"/>
      <c r="QIJ365" s="120"/>
      <c r="QIK365" s="120"/>
      <c r="QIL365" s="120"/>
      <c r="QIM365" s="120"/>
      <c r="QIN365" s="120"/>
      <c r="QIO365" s="120"/>
      <c r="QIP365" s="120"/>
      <c r="QIQ365" s="120"/>
      <c r="QIR365" s="120"/>
      <c r="QIS365" s="120"/>
      <c r="QIT365" s="120"/>
      <c r="QIU365" s="120"/>
      <c r="QIV365" s="120"/>
      <c r="QIW365" s="120"/>
      <c r="QIX365" s="120"/>
      <c r="QIY365" s="120"/>
      <c r="QIZ365" s="120"/>
      <c r="QJA365" s="120"/>
      <c r="QJB365" s="120"/>
      <c r="QJC365" s="120"/>
      <c r="QJD365" s="120"/>
      <c r="QJE365" s="120"/>
      <c r="QJF365" s="120"/>
      <c r="QJG365" s="120"/>
      <c r="QJH365" s="120"/>
      <c r="QJI365" s="120"/>
      <c r="QJJ365" s="120"/>
      <c r="QJK365" s="120"/>
      <c r="QJL365" s="120"/>
      <c r="QJM365" s="120"/>
      <c r="QJN365" s="120"/>
      <c r="QJO365" s="120"/>
      <c r="QJP365" s="120"/>
      <c r="QJQ365" s="120"/>
      <c r="QJR365" s="120"/>
      <c r="QJS365" s="120"/>
      <c r="QJT365" s="120"/>
      <c r="QJU365" s="120"/>
      <c r="QJV365" s="120"/>
      <c r="QJW365" s="120"/>
      <c r="QJX365" s="120"/>
      <c r="QJY365" s="120"/>
      <c r="QJZ365" s="120"/>
      <c r="QKA365" s="120"/>
      <c r="QKB365" s="120"/>
      <c r="QKC365" s="120"/>
      <c r="QKD365" s="120"/>
      <c r="QKE365" s="120"/>
      <c r="QKF365" s="120"/>
      <c r="QKG365" s="120"/>
      <c r="QKH365" s="120"/>
      <c r="QKI365" s="120"/>
      <c r="QKJ365" s="120"/>
      <c r="QKK365" s="120"/>
      <c r="QKL365" s="120"/>
      <c r="QKM365" s="120"/>
      <c r="QKN365" s="120"/>
      <c r="QKO365" s="120"/>
      <c r="QKP365" s="120"/>
      <c r="QKQ365" s="120"/>
      <c r="QKR365" s="120"/>
      <c r="QKS365" s="120"/>
      <c r="QKT365" s="120"/>
      <c r="QKU365" s="120"/>
      <c r="QKV365" s="120"/>
      <c r="QKW365" s="120"/>
      <c r="QKX365" s="120"/>
      <c r="QKY365" s="120"/>
      <c r="QKZ365" s="120"/>
      <c r="QLA365" s="120"/>
      <c r="QLB365" s="120"/>
      <c r="QLC365" s="120"/>
      <c r="QLD365" s="120"/>
      <c r="QLE365" s="120"/>
      <c r="QLF365" s="120"/>
      <c r="QLG365" s="120"/>
      <c r="QLH365" s="120"/>
      <c r="QLI365" s="120"/>
      <c r="QLJ365" s="120"/>
      <c r="QLK365" s="120"/>
      <c r="QLL365" s="120"/>
      <c r="QLM365" s="120"/>
      <c r="QLN365" s="120"/>
      <c r="QLO365" s="120"/>
      <c r="QLP365" s="120"/>
      <c r="QLQ365" s="120"/>
      <c r="QLR365" s="120"/>
      <c r="QLS365" s="120"/>
      <c r="QLT365" s="120"/>
      <c r="QLU365" s="120"/>
      <c r="QLV365" s="120"/>
      <c r="QLW365" s="120"/>
      <c r="QLX365" s="120"/>
      <c r="QLY365" s="120"/>
      <c r="QLZ365" s="120"/>
      <c r="QMA365" s="120"/>
      <c r="QMB365" s="120"/>
      <c r="QMC365" s="120"/>
      <c r="QMD365" s="120"/>
      <c r="QME365" s="120"/>
      <c r="QMF365" s="120"/>
      <c r="QMG365" s="120"/>
      <c r="QMH365" s="120"/>
      <c r="QMI365" s="120"/>
      <c r="QMJ365" s="120"/>
      <c r="QMK365" s="120"/>
      <c r="QML365" s="120"/>
      <c r="QMM365" s="120"/>
      <c r="QMN365" s="120"/>
      <c r="QMO365" s="120"/>
      <c r="QMP365" s="120"/>
      <c r="QMQ365" s="120"/>
      <c r="QMR365" s="120"/>
      <c r="QMS365" s="120"/>
      <c r="QMT365" s="120"/>
      <c r="QMU365" s="120"/>
      <c r="QMV365" s="120"/>
      <c r="QMW365" s="120"/>
      <c r="QMX365" s="120"/>
      <c r="QMY365" s="120"/>
      <c r="QMZ365" s="120"/>
      <c r="QNA365" s="120"/>
      <c r="QNB365" s="120"/>
      <c r="QNC365" s="120"/>
      <c r="QND365" s="120"/>
      <c r="QNE365" s="120"/>
      <c r="QNF365" s="120"/>
      <c r="QNG365" s="120"/>
      <c r="QNH365" s="120"/>
      <c r="QNI365" s="120"/>
      <c r="QNJ365" s="120"/>
      <c r="QNK365" s="120"/>
      <c r="QNL365" s="120"/>
      <c r="QNM365" s="120"/>
      <c r="QNN365" s="120"/>
      <c r="QNO365" s="120"/>
      <c r="QNP365" s="120"/>
      <c r="QNQ365" s="120"/>
      <c r="QNR365" s="120"/>
      <c r="QNS365" s="120"/>
      <c r="QNT365" s="120"/>
      <c r="QNU365" s="120"/>
      <c r="QNV365" s="120"/>
      <c r="QNW365" s="120"/>
      <c r="QNX365" s="120"/>
      <c r="QNY365" s="120"/>
      <c r="QNZ365" s="120"/>
      <c r="QOA365" s="120"/>
      <c r="QOB365" s="120"/>
      <c r="QOC365" s="120"/>
      <c r="QOD365" s="120"/>
      <c r="QOE365" s="120"/>
      <c r="QOF365" s="120"/>
      <c r="QOG365" s="120"/>
      <c r="QOH365" s="120"/>
      <c r="QOI365" s="120"/>
      <c r="QOJ365" s="120"/>
      <c r="QOK365" s="120"/>
      <c r="QOL365" s="120"/>
      <c r="QOM365" s="120"/>
      <c r="QON365" s="120"/>
      <c r="QOO365" s="120"/>
      <c r="QOP365" s="120"/>
      <c r="QOQ365" s="120"/>
      <c r="QOR365" s="120"/>
      <c r="QOS365" s="120"/>
      <c r="QOT365" s="120"/>
      <c r="QOU365" s="120"/>
      <c r="QOV365" s="120"/>
      <c r="QOW365" s="120"/>
      <c r="QOX365" s="120"/>
      <c r="QOY365" s="120"/>
      <c r="QOZ365" s="120"/>
      <c r="QPA365" s="120"/>
      <c r="QPB365" s="120"/>
      <c r="QPC365" s="120"/>
      <c r="QPD365" s="120"/>
      <c r="QPE365" s="120"/>
      <c r="QPF365" s="120"/>
      <c r="QPG365" s="120"/>
      <c r="QPH365" s="120"/>
      <c r="QPI365" s="120"/>
      <c r="QPJ365" s="120"/>
      <c r="QPK365" s="120"/>
      <c r="QPL365" s="120"/>
      <c r="QPM365" s="120"/>
      <c r="QPN365" s="120"/>
      <c r="QPO365" s="120"/>
      <c r="QPP365" s="120"/>
      <c r="QPQ365" s="120"/>
      <c r="QPR365" s="120"/>
      <c r="QPS365" s="120"/>
      <c r="QPT365" s="120"/>
      <c r="QPU365" s="120"/>
      <c r="QPV365" s="120"/>
      <c r="QPW365" s="120"/>
      <c r="QPX365" s="120"/>
      <c r="QPY365" s="120"/>
      <c r="QPZ365" s="120"/>
      <c r="QQA365" s="120"/>
      <c r="QQB365" s="120"/>
      <c r="QQC365" s="120"/>
      <c r="QQD365" s="120"/>
      <c r="QQE365" s="120"/>
      <c r="QQF365" s="120"/>
      <c r="QQG365" s="120"/>
      <c r="QQH365" s="120"/>
      <c r="QQI365" s="120"/>
      <c r="QQJ365" s="120"/>
      <c r="QQK365" s="120"/>
      <c r="QQL365" s="120"/>
      <c r="QQM365" s="120"/>
      <c r="QQN365" s="120"/>
      <c r="QQO365" s="120"/>
      <c r="QQP365" s="120"/>
      <c r="QQQ365" s="120"/>
      <c r="QQR365" s="120"/>
      <c r="QQS365" s="120"/>
      <c r="QQT365" s="120"/>
      <c r="QQU365" s="120"/>
      <c r="QQV365" s="120"/>
      <c r="QQW365" s="120"/>
      <c r="QQX365" s="120"/>
      <c r="QQY365" s="120"/>
      <c r="QQZ365" s="120"/>
      <c r="QRA365" s="120"/>
      <c r="QRB365" s="120"/>
      <c r="QRC365" s="120"/>
      <c r="QRD365" s="120"/>
      <c r="QRE365" s="120"/>
      <c r="QRF365" s="120"/>
      <c r="QRG365" s="120"/>
      <c r="QRH365" s="120"/>
      <c r="QRI365" s="120"/>
      <c r="QRJ365" s="120"/>
      <c r="QRK365" s="120"/>
      <c r="QRL365" s="120"/>
      <c r="QRM365" s="120"/>
      <c r="QRN365" s="120"/>
      <c r="QRO365" s="120"/>
      <c r="QRP365" s="120"/>
      <c r="QRQ365" s="120"/>
      <c r="QRR365" s="120"/>
      <c r="QRS365" s="120"/>
      <c r="QRT365" s="120"/>
      <c r="QRU365" s="120"/>
      <c r="QRV365" s="120"/>
      <c r="QRW365" s="120"/>
      <c r="QRX365" s="120"/>
      <c r="QRY365" s="120"/>
      <c r="QRZ365" s="120"/>
      <c r="QSA365" s="120"/>
      <c r="QSB365" s="120"/>
      <c r="QSC365" s="120"/>
      <c r="QSD365" s="120"/>
      <c r="QSE365" s="120"/>
      <c r="QSF365" s="120"/>
      <c r="QSG365" s="120"/>
      <c r="QSH365" s="120"/>
      <c r="QSI365" s="120"/>
      <c r="QSJ365" s="120"/>
      <c r="QSK365" s="120"/>
      <c r="QSL365" s="120"/>
      <c r="QSM365" s="120"/>
      <c r="QSN365" s="120"/>
      <c r="QSO365" s="120"/>
      <c r="QSP365" s="120"/>
      <c r="QSQ365" s="120"/>
      <c r="QSR365" s="120"/>
      <c r="QSS365" s="120"/>
      <c r="QST365" s="120"/>
      <c r="QSU365" s="120"/>
      <c r="QSV365" s="120"/>
      <c r="QSW365" s="120"/>
      <c r="QSX365" s="120"/>
      <c r="QSY365" s="120"/>
      <c r="QSZ365" s="120"/>
      <c r="QTA365" s="120"/>
      <c r="QTB365" s="120"/>
      <c r="QTC365" s="120"/>
      <c r="QTD365" s="120"/>
      <c r="QTE365" s="120"/>
      <c r="QTF365" s="120"/>
      <c r="QTG365" s="120"/>
      <c r="QTH365" s="120"/>
      <c r="QTI365" s="120"/>
      <c r="QTJ365" s="120"/>
      <c r="QTK365" s="120"/>
      <c r="QTL365" s="120"/>
      <c r="QTM365" s="120"/>
      <c r="QTN365" s="120"/>
      <c r="QTO365" s="120"/>
      <c r="QTP365" s="120"/>
      <c r="QTQ365" s="120"/>
      <c r="QTR365" s="120"/>
      <c r="QTS365" s="120"/>
      <c r="QTT365" s="120"/>
      <c r="QTU365" s="120"/>
      <c r="QTV365" s="120"/>
      <c r="QTW365" s="120"/>
      <c r="QTX365" s="120"/>
      <c r="QTY365" s="120"/>
      <c r="QTZ365" s="120"/>
      <c r="QUA365" s="120"/>
      <c r="QUB365" s="120"/>
      <c r="QUC365" s="120"/>
      <c r="QUD365" s="120"/>
      <c r="QUE365" s="120"/>
      <c r="QUF365" s="120"/>
      <c r="QUG365" s="120"/>
      <c r="QUH365" s="120"/>
      <c r="QUI365" s="120"/>
      <c r="QUJ365" s="120"/>
      <c r="QUK365" s="120"/>
      <c r="QUL365" s="120"/>
      <c r="QUM365" s="120"/>
      <c r="QUN365" s="120"/>
      <c r="QUO365" s="120"/>
      <c r="QUP365" s="120"/>
      <c r="QUQ365" s="120"/>
      <c r="QUR365" s="120"/>
      <c r="QUS365" s="120"/>
      <c r="QUT365" s="120"/>
      <c r="QUU365" s="120"/>
      <c r="QUV365" s="120"/>
      <c r="QUW365" s="120"/>
      <c r="QUX365" s="120"/>
      <c r="QUY365" s="120"/>
      <c r="QUZ365" s="120"/>
      <c r="QVA365" s="120"/>
      <c r="QVB365" s="120"/>
      <c r="QVC365" s="120"/>
      <c r="QVD365" s="120"/>
      <c r="QVE365" s="120"/>
      <c r="QVF365" s="120"/>
      <c r="QVG365" s="120"/>
      <c r="QVH365" s="120"/>
      <c r="QVI365" s="120"/>
      <c r="QVJ365" s="120"/>
      <c r="QVK365" s="120"/>
      <c r="QVL365" s="120"/>
      <c r="QVM365" s="120"/>
      <c r="QVN365" s="120"/>
      <c r="QVO365" s="120"/>
      <c r="QVP365" s="120"/>
      <c r="QVQ365" s="120"/>
      <c r="QVR365" s="120"/>
      <c r="QVS365" s="120"/>
      <c r="QVT365" s="120"/>
      <c r="QVU365" s="120"/>
      <c r="QVV365" s="120"/>
      <c r="QVW365" s="120"/>
      <c r="QVX365" s="120"/>
      <c r="QVY365" s="120"/>
      <c r="QVZ365" s="120"/>
      <c r="QWA365" s="120"/>
      <c r="QWB365" s="120"/>
      <c r="QWC365" s="120"/>
      <c r="QWD365" s="120"/>
      <c r="QWE365" s="120"/>
      <c r="QWF365" s="120"/>
      <c r="QWG365" s="120"/>
      <c r="QWH365" s="120"/>
      <c r="QWI365" s="120"/>
      <c r="QWJ365" s="120"/>
      <c r="QWK365" s="120"/>
      <c r="QWL365" s="120"/>
      <c r="QWM365" s="120"/>
      <c r="QWN365" s="120"/>
      <c r="QWO365" s="120"/>
      <c r="QWP365" s="120"/>
      <c r="QWQ365" s="120"/>
      <c r="QWR365" s="120"/>
      <c r="QWS365" s="120"/>
      <c r="QWT365" s="120"/>
      <c r="QWU365" s="120"/>
      <c r="QWV365" s="120"/>
      <c r="QWW365" s="120"/>
      <c r="QWX365" s="120"/>
      <c r="QWY365" s="120"/>
      <c r="QWZ365" s="120"/>
      <c r="QXA365" s="120"/>
      <c r="QXB365" s="120"/>
      <c r="QXC365" s="120"/>
      <c r="QXD365" s="120"/>
      <c r="QXE365" s="120"/>
      <c r="QXF365" s="120"/>
      <c r="QXG365" s="120"/>
      <c r="QXH365" s="120"/>
      <c r="QXI365" s="120"/>
      <c r="QXJ365" s="120"/>
      <c r="QXK365" s="120"/>
      <c r="QXL365" s="120"/>
      <c r="QXM365" s="120"/>
      <c r="QXN365" s="120"/>
      <c r="QXO365" s="120"/>
      <c r="QXP365" s="120"/>
      <c r="QXQ365" s="120"/>
      <c r="QXR365" s="120"/>
      <c r="QXS365" s="120"/>
      <c r="QXT365" s="120"/>
      <c r="QXU365" s="120"/>
      <c r="QXV365" s="120"/>
      <c r="QXW365" s="120"/>
      <c r="QXX365" s="120"/>
      <c r="QXY365" s="120"/>
      <c r="QXZ365" s="120"/>
      <c r="QYA365" s="120"/>
      <c r="QYB365" s="120"/>
      <c r="QYC365" s="120"/>
      <c r="QYD365" s="120"/>
      <c r="QYE365" s="120"/>
      <c r="QYF365" s="120"/>
      <c r="QYG365" s="120"/>
      <c r="QYH365" s="120"/>
      <c r="QYI365" s="120"/>
      <c r="QYJ365" s="120"/>
      <c r="QYK365" s="120"/>
      <c r="QYL365" s="120"/>
      <c r="QYM365" s="120"/>
      <c r="QYN365" s="120"/>
      <c r="QYO365" s="120"/>
      <c r="QYP365" s="120"/>
      <c r="QYQ365" s="120"/>
      <c r="QYR365" s="120"/>
      <c r="QYS365" s="120"/>
      <c r="QYT365" s="120"/>
      <c r="QYU365" s="120"/>
      <c r="QYV365" s="120"/>
      <c r="QYW365" s="120"/>
      <c r="QYX365" s="120"/>
      <c r="QYY365" s="120"/>
      <c r="QYZ365" s="120"/>
      <c r="QZA365" s="120"/>
      <c r="QZB365" s="120"/>
      <c r="QZC365" s="120"/>
      <c r="QZD365" s="120"/>
      <c r="QZE365" s="120"/>
      <c r="QZF365" s="120"/>
      <c r="QZG365" s="120"/>
      <c r="QZH365" s="120"/>
      <c r="QZI365" s="120"/>
      <c r="QZJ365" s="120"/>
      <c r="QZK365" s="120"/>
      <c r="QZL365" s="120"/>
      <c r="QZM365" s="120"/>
      <c r="QZN365" s="120"/>
      <c r="QZO365" s="120"/>
      <c r="QZP365" s="120"/>
      <c r="QZQ365" s="120"/>
      <c r="QZR365" s="120"/>
      <c r="QZS365" s="120"/>
      <c r="QZT365" s="120"/>
      <c r="QZU365" s="120"/>
      <c r="QZV365" s="120"/>
      <c r="QZW365" s="120"/>
      <c r="QZX365" s="120"/>
      <c r="QZY365" s="120"/>
      <c r="QZZ365" s="120"/>
      <c r="RAA365" s="120"/>
      <c r="RAB365" s="120"/>
      <c r="RAC365" s="120"/>
      <c r="RAD365" s="120"/>
      <c r="RAE365" s="120"/>
      <c r="RAF365" s="120"/>
      <c r="RAG365" s="120"/>
      <c r="RAH365" s="120"/>
      <c r="RAI365" s="120"/>
      <c r="RAJ365" s="120"/>
      <c r="RAK365" s="120"/>
      <c r="RAL365" s="120"/>
      <c r="RAM365" s="120"/>
      <c r="RAN365" s="120"/>
      <c r="RAO365" s="120"/>
      <c r="RAP365" s="120"/>
      <c r="RAQ365" s="120"/>
      <c r="RAR365" s="120"/>
      <c r="RAS365" s="120"/>
      <c r="RAT365" s="120"/>
      <c r="RAU365" s="120"/>
      <c r="RAV365" s="120"/>
      <c r="RAW365" s="120"/>
      <c r="RAX365" s="120"/>
      <c r="RAY365" s="120"/>
      <c r="RAZ365" s="120"/>
      <c r="RBA365" s="120"/>
      <c r="RBB365" s="120"/>
      <c r="RBC365" s="120"/>
      <c r="RBD365" s="120"/>
      <c r="RBE365" s="120"/>
      <c r="RBF365" s="120"/>
      <c r="RBG365" s="120"/>
      <c r="RBH365" s="120"/>
      <c r="RBI365" s="120"/>
      <c r="RBJ365" s="120"/>
      <c r="RBK365" s="120"/>
      <c r="RBL365" s="120"/>
      <c r="RBM365" s="120"/>
      <c r="RBN365" s="120"/>
      <c r="RBO365" s="120"/>
      <c r="RBP365" s="120"/>
      <c r="RBQ365" s="120"/>
      <c r="RBR365" s="120"/>
      <c r="RBS365" s="120"/>
      <c r="RBT365" s="120"/>
      <c r="RBU365" s="120"/>
      <c r="RBV365" s="120"/>
      <c r="RBW365" s="120"/>
      <c r="RBX365" s="120"/>
      <c r="RBY365" s="120"/>
      <c r="RBZ365" s="120"/>
      <c r="RCA365" s="120"/>
      <c r="RCB365" s="120"/>
      <c r="RCC365" s="120"/>
      <c r="RCD365" s="120"/>
      <c r="RCE365" s="120"/>
      <c r="RCF365" s="120"/>
      <c r="RCG365" s="120"/>
      <c r="RCH365" s="120"/>
      <c r="RCI365" s="120"/>
      <c r="RCJ365" s="120"/>
      <c r="RCK365" s="120"/>
      <c r="RCL365" s="120"/>
      <c r="RCM365" s="120"/>
      <c r="RCN365" s="120"/>
      <c r="RCO365" s="120"/>
      <c r="RCP365" s="120"/>
      <c r="RCQ365" s="120"/>
      <c r="RCR365" s="120"/>
      <c r="RCS365" s="120"/>
      <c r="RCT365" s="120"/>
      <c r="RCU365" s="120"/>
      <c r="RCV365" s="120"/>
      <c r="RCW365" s="120"/>
      <c r="RCX365" s="120"/>
      <c r="RCY365" s="120"/>
      <c r="RCZ365" s="120"/>
      <c r="RDA365" s="120"/>
      <c r="RDB365" s="120"/>
      <c r="RDC365" s="120"/>
      <c r="RDD365" s="120"/>
      <c r="RDE365" s="120"/>
      <c r="RDF365" s="120"/>
      <c r="RDG365" s="120"/>
      <c r="RDH365" s="120"/>
      <c r="RDI365" s="120"/>
      <c r="RDJ365" s="120"/>
      <c r="RDK365" s="120"/>
      <c r="RDL365" s="120"/>
      <c r="RDM365" s="120"/>
      <c r="RDN365" s="120"/>
      <c r="RDO365" s="120"/>
      <c r="RDP365" s="120"/>
      <c r="RDQ365" s="120"/>
      <c r="RDR365" s="120"/>
      <c r="RDS365" s="120"/>
      <c r="RDT365" s="120"/>
      <c r="RDU365" s="120"/>
      <c r="RDV365" s="120"/>
      <c r="RDW365" s="120"/>
      <c r="RDX365" s="120"/>
      <c r="RDY365" s="120"/>
      <c r="RDZ365" s="120"/>
      <c r="REA365" s="120"/>
      <c r="REB365" s="120"/>
      <c r="REC365" s="120"/>
      <c r="RED365" s="120"/>
      <c r="REE365" s="120"/>
      <c r="REF365" s="120"/>
      <c r="REG365" s="120"/>
      <c r="REH365" s="120"/>
      <c r="REI365" s="120"/>
      <c r="REJ365" s="120"/>
      <c r="REK365" s="120"/>
      <c r="REL365" s="120"/>
      <c r="REM365" s="120"/>
      <c r="REN365" s="120"/>
      <c r="REO365" s="120"/>
      <c r="REP365" s="120"/>
      <c r="REQ365" s="120"/>
      <c r="RER365" s="120"/>
      <c r="RES365" s="120"/>
      <c r="RET365" s="120"/>
      <c r="REU365" s="120"/>
      <c r="REV365" s="120"/>
      <c r="REW365" s="120"/>
      <c r="REX365" s="120"/>
      <c r="REY365" s="120"/>
      <c r="REZ365" s="120"/>
      <c r="RFA365" s="120"/>
      <c r="RFB365" s="120"/>
      <c r="RFC365" s="120"/>
      <c r="RFD365" s="120"/>
      <c r="RFE365" s="120"/>
      <c r="RFF365" s="120"/>
      <c r="RFG365" s="120"/>
      <c r="RFH365" s="120"/>
      <c r="RFI365" s="120"/>
      <c r="RFJ365" s="120"/>
      <c r="RFK365" s="120"/>
      <c r="RFL365" s="120"/>
      <c r="RFM365" s="120"/>
      <c r="RFN365" s="120"/>
      <c r="RFO365" s="120"/>
      <c r="RFP365" s="120"/>
      <c r="RFQ365" s="120"/>
      <c r="RFR365" s="120"/>
      <c r="RFS365" s="120"/>
      <c r="RFT365" s="120"/>
      <c r="RFU365" s="120"/>
      <c r="RFV365" s="120"/>
      <c r="RFW365" s="120"/>
      <c r="RFX365" s="120"/>
      <c r="RFY365" s="120"/>
      <c r="RFZ365" s="120"/>
      <c r="RGA365" s="120"/>
      <c r="RGB365" s="120"/>
      <c r="RGC365" s="120"/>
      <c r="RGD365" s="120"/>
      <c r="RGE365" s="120"/>
      <c r="RGF365" s="120"/>
      <c r="RGG365" s="120"/>
      <c r="RGH365" s="120"/>
      <c r="RGI365" s="120"/>
      <c r="RGJ365" s="120"/>
      <c r="RGK365" s="120"/>
      <c r="RGL365" s="120"/>
      <c r="RGM365" s="120"/>
      <c r="RGN365" s="120"/>
      <c r="RGO365" s="120"/>
      <c r="RGP365" s="120"/>
      <c r="RGQ365" s="120"/>
      <c r="RGR365" s="120"/>
      <c r="RGS365" s="120"/>
      <c r="RGT365" s="120"/>
      <c r="RGU365" s="120"/>
      <c r="RGV365" s="120"/>
      <c r="RGW365" s="120"/>
      <c r="RGX365" s="120"/>
      <c r="RGY365" s="120"/>
      <c r="RGZ365" s="120"/>
      <c r="RHA365" s="120"/>
      <c r="RHB365" s="120"/>
      <c r="RHC365" s="120"/>
      <c r="RHD365" s="120"/>
      <c r="RHE365" s="120"/>
      <c r="RHF365" s="120"/>
      <c r="RHG365" s="120"/>
      <c r="RHH365" s="120"/>
      <c r="RHI365" s="120"/>
      <c r="RHJ365" s="120"/>
      <c r="RHK365" s="120"/>
      <c r="RHL365" s="120"/>
      <c r="RHM365" s="120"/>
      <c r="RHN365" s="120"/>
      <c r="RHO365" s="120"/>
      <c r="RHP365" s="120"/>
      <c r="RHQ365" s="120"/>
      <c r="RHR365" s="120"/>
      <c r="RHS365" s="120"/>
      <c r="RHT365" s="120"/>
      <c r="RHU365" s="120"/>
      <c r="RHV365" s="120"/>
      <c r="RHW365" s="120"/>
      <c r="RHX365" s="120"/>
      <c r="RHY365" s="120"/>
      <c r="RHZ365" s="120"/>
      <c r="RIA365" s="120"/>
      <c r="RIB365" s="120"/>
      <c r="RIC365" s="120"/>
      <c r="RID365" s="120"/>
      <c r="RIE365" s="120"/>
      <c r="RIF365" s="120"/>
      <c r="RIG365" s="120"/>
      <c r="RIH365" s="120"/>
      <c r="RII365" s="120"/>
      <c r="RIJ365" s="120"/>
      <c r="RIK365" s="120"/>
      <c r="RIL365" s="120"/>
      <c r="RIM365" s="120"/>
      <c r="RIN365" s="120"/>
      <c r="RIO365" s="120"/>
      <c r="RIP365" s="120"/>
      <c r="RIQ365" s="120"/>
      <c r="RIR365" s="120"/>
      <c r="RIS365" s="120"/>
      <c r="RIT365" s="120"/>
      <c r="RIU365" s="120"/>
      <c r="RIV365" s="120"/>
      <c r="RIW365" s="120"/>
      <c r="RIX365" s="120"/>
      <c r="RIY365" s="120"/>
      <c r="RIZ365" s="120"/>
      <c r="RJA365" s="120"/>
      <c r="RJB365" s="120"/>
      <c r="RJC365" s="120"/>
      <c r="RJD365" s="120"/>
      <c r="RJE365" s="120"/>
      <c r="RJF365" s="120"/>
      <c r="RJG365" s="120"/>
      <c r="RJH365" s="120"/>
      <c r="RJI365" s="120"/>
      <c r="RJJ365" s="120"/>
      <c r="RJK365" s="120"/>
      <c r="RJL365" s="120"/>
      <c r="RJM365" s="120"/>
      <c r="RJN365" s="120"/>
      <c r="RJO365" s="120"/>
      <c r="RJP365" s="120"/>
      <c r="RJQ365" s="120"/>
      <c r="RJR365" s="120"/>
      <c r="RJS365" s="120"/>
      <c r="RJT365" s="120"/>
      <c r="RJU365" s="120"/>
      <c r="RJV365" s="120"/>
      <c r="RJW365" s="120"/>
      <c r="RJX365" s="120"/>
      <c r="RJY365" s="120"/>
      <c r="RJZ365" s="120"/>
      <c r="RKA365" s="120"/>
      <c r="RKB365" s="120"/>
      <c r="RKC365" s="120"/>
      <c r="RKD365" s="120"/>
      <c r="RKE365" s="120"/>
      <c r="RKF365" s="120"/>
      <c r="RKG365" s="120"/>
      <c r="RKH365" s="120"/>
      <c r="RKI365" s="120"/>
      <c r="RKJ365" s="120"/>
      <c r="RKK365" s="120"/>
      <c r="RKL365" s="120"/>
      <c r="RKM365" s="120"/>
      <c r="RKN365" s="120"/>
      <c r="RKO365" s="120"/>
      <c r="RKP365" s="120"/>
      <c r="RKQ365" s="120"/>
      <c r="RKR365" s="120"/>
      <c r="RKS365" s="120"/>
      <c r="RKT365" s="120"/>
      <c r="RKU365" s="120"/>
      <c r="RKV365" s="120"/>
      <c r="RKW365" s="120"/>
      <c r="RKX365" s="120"/>
      <c r="RKY365" s="120"/>
      <c r="RKZ365" s="120"/>
      <c r="RLA365" s="120"/>
      <c r="RLB365" s="120"/>
      <c r="RLC365" s="120"/>
      <c r="RLD365" s="120"/>
      <c r="RLE365" s="120"/>
      <c r="RLF365" s="120"/>
      <c r="RLG365" s="120"/>
      <c r="RLH365" s="120"/>
      <c r="RLI365" s="120"/>
      <c r="RLJ365" s="120"/>
      <c r="RLK365" s="120"/>
      <c r="RLL365" s="120"/>
      <c r="RLM365" s="120"/>
      <c r="RLN365" s="120"/>
      <c r="RLO365" s="120"/>
      <c r="RLP365" s="120"/>
      <c r="RLQ365" s="120"/>
      <c r="RLR365" s="120"/>
      <c r="RLS365" s="120"/>
      <c r="RLT365" s="120"/>
      <c r="RLU365" s="120"/>
      <c r="RLV365" s="120"/>
      <c r="RLW365" s="120"/>
      <c r="RLX365" s="120"/>
      <c r="RLY365" s="120"/>
      <c r="RLZ365" s="120"/>
      <c r="RMA365" s="120"/>
      <c r="RMB365" s="120"/>
      <c r="RMC365" s="120"/>
      <c r="RMD365" s="120"/>
      <c r="RME365" s="120"/>
      <c r="RMF365" s="120"/>
      <c r="RMG365" s="120"/>
      <c r="RMH365" s="120"/>
      <c r="RMI365" s="120"/>
      <c r="RMJ365" s="120"/>
      <c r="RMK365" s="120"/>
      <c r="RML365" s="120"/>
      <c r="RMM365" s="120"/>
      <c r="RMN365" s="120"/>
      <c r="RMO365" s="120"/>
      <c r="RMP365" s="120"/>
      <c r="RMQ365" s="120"/>
      <c r="RMR365" s="120"/>
      <c r="RMS365" s="120"/>
      <c r="RMT365" s="120"/>
      <c r="RMU365" s="120"/>
      <c r="RMV365" s="120"/>
      <c r="RMW365" s="120"/>
      <c r="RMX365" s="120"/>
      <c r="RMY365" s="120"/>
      <c r="RMZ365" s="120"/>
      <c r="RNA365" s="120"/>
      <c r="RNB365" s="120"/>
      <c r="RNC365" s="120"/>
      <c r="RND365" s="120"/>
      <c r="RNE365" s="120"/>
      <c r="RNF365" s="120"/>
      <c r="RNG365" s="120"/>
      <c r="RNH365" s="120"/>
      <c r="RNI365" s="120"/>
      <c r="RNJ365" s="120"/>
      <c r="RNK365" s="120"/>
      <c r="RNL365" s="120"/>
      <c r="RNM365" s="120"/>
      <c r="RNN365" s="120"/>
      <c r="RNO365" s="120"/>
      <c r="RNP365" s="120"/>
      <c r="RNQ365" s="120"/>
      <c r="RNR365" s="120"/>
      <c r="RNS365" s="120"/>
      <c r="RNT365" s="120"/>
      <c r="RNU365" s="120"/>
      <c r="RNV365" s="120"/>
      <c r="RNW365" s="120"/>
      <c r="RNX365" s="120"/>
      <c r="RNY365" s="120"/>
      <c r="RNZ365" s="120"/>
      <c r="ROA365" s="120"/>
      <c r="ROB365" s="120"/>
      <c r="ROC365" s="120"/>
      <c r="ROD365" s="120"/>
      <c r="ROE365" s="120"/>
      <c r="ROF365" s="120"/>
      <c r="ROG365" s="120"/>
      <c r="ROH365" s="120"/>
      <c r="ROI365" s="120"/>
      <c r="ROJ365" s="120"/>
      <c r="ROK365" s="120"/>
      <c r="ROL365" s="120"/>
      <c r="ROM365" s="120"/>
      <c r="RON365" s="120"/>
      <c r="ROO365" s="120"/>
      <c r="ROP365" s="120"/>
      <c r="ROQ365" s="120"/>
      <c r="ROR365" s="120"/>
      <c r="ROS365" s="120"/>
      <c r="ROT365" s="120"/>
      <c r="ROU365" s="120"/>
      <c r="ROV365" s="120"/>
      <c r="ROW365" s="120"/>
      <c r="ROX365" s="120"/>
      <c r="ROY365" s="120"/>
      <c r="ROZ365" s="120"/>
      <c r="RPA365" s="120"/>
      <c r="RPB365" s="120"/>
      <c r="RPC365" s="120"/>
      <c r="RPD365" s="120"/>
      <c r="RPE365" s="120"/>
      <c r="RPF365" s="120"/>
      <c r="RPG365" s="120"/>
      <c r="RPH365" s="120"/>
      <c r="RPI365" s="120"/>
      <c r="RPJ365" s="120"/>
      <c r="RPK365" s="120"/>
      <c r="RPL365" s="120"/>
      <c r="RPM365" s="120"/>
      <c r="RPN365" s="120"/>
      <c r="RPO365" s="120"/>
      <c r="RPP365" s="120"/>
      <c r="RPQ365" s="120"/>
      <c r="RPR365" s="120"/>
      <c r="RPS365" s="120"/>
      <c r="RPT365" s="120"/>
      <c r="RPU365" s="120"/>
      <c r="RPV365" s="120"/>
      <c r="RPW365" s="120"/>
      <c r="RPX365" s="120"/>
      <c r="RPY365" s="120"/>
      <c r="RPZ365" s="120"/>
      <c r="RQA365" s="120"/>
      <c r="RQB365" s="120"/>
      <c r="RQC365" s="120"/>
      <c r="RQD365" s="120"/>
      <c r="RQE365" s="120"/>
      <c r="RQF365" s="120"/>
      <c r="RQG365" s="120"/>
      <c r="RQH365" s="120"/>
      <c r="RQI365" s="120"/>
      <c r="RQJ365" s="120"/>
      <c r="RQK365" s="120"/>
      <c r="RQL365" s="120"/>
      <c r="RQM365" s="120"/>
      <c r="RQN365" s="120"/>
      <c r="RQO365" s="120"/>
      <c r="RQP365" s="120"/>
      <c r="RQQ365" s="120"/>
      <c r="RQR365" s="120"/>
      <c r="RQS365" s="120"/>
      <c r="RQT365" s="120"/>
      <c r="RQU365" s="120"/>
      <c r="RQV365" s="120"/>
      <c r="RQW365" s="120"/>
      <c r="RQX365" s="120"/>
      <c r="RQY365" s="120"/>
      <c r="RQZ365" s="120"/>
      <c r="RRA365" s="120"/>
      <c r="RRB365" s="120"/>
      <c r="RRC365" s="120"/>
      <c r="RRD365" s="120"/>
      <c r="RRE365" s="120"/>
      <c r="RRF365" s="120"/>
      <c r="RRG365" s="120"/>
      <c r="RRH365" s="120"/>
      <c r="RRI365" s="120"/>
      <c r="RRJ365" s="120"/>
      <c r="RRK365" s="120"/>
      <c r="RRL365" s="120"/>
      <c r="RRM365" s="120"/>
      <c r="RRN365" s="120"/>
      <c r="RRO365" s="120"/>
      <c r="RRP365" s="120"/>
      <c r="RRQ365" s="120"/>
      <c r="RRR365" s="120"/>
      <c r="RRS365" s="120"/>
      <c r="RRT365" s="120"/>
      <c r="RRU365" s="120"/>
      <c r="RRV365" s="120"/>
      <c r="RRW365" s="120"/>
      <c r="RRX365" s="120"/>
      <c r="RRY365" s="120"/>
      <c r="RRZ365" s="120"/>
      <c r="RSA365" s="120"/>
      <c r="RSB365" s="120"/>
      <c r="RSC365" s="120"/>
      <c r="RSD365" s="120"/>
      <c r="RSE365" s="120"/>
      <c r="RSF365" s="120"/>
      <c r="RSG365" s="120"/>
      <c r="RSH365" s="120"/>
      <c r="RSI365" s="120"/>
      <c r="RSJ365" s="120"/>
      <c r="RSK365" s="120"/>
      <c r="RSL365" s="120"/>
      <c r="RSM365" s="120"/>
      <c r="RSN365" s="120"/>
      <c r="RSO365" s="120"/>
      <c r="RSP365" s="120"/>
      <c r="RSQ365" s="120"/>
      <c r="RSR365" s="120"/>
      <c r="RSS365" s="120"/>
      <c r="RST365" s="120"/>
      <c r="RSU365" s="120"/>
      <c r="RSV365" s="120"/>
      <c r="RSW365" s="120"/>
      <c r="RSX365" s="120"/>
      <c r="RSY365" s="120"/>
      <c r="RSZ365" s="120"/>
      <c r="RTA365" s="120"/>
      <c r="RTB365" s="120"/>
      <c r="RTC365" s="120"/>
      <c r="RTD365" s="120"/>
      <c r="RTE365" s="120"/>
      <c r="RTF365" s="120"/>
      <c r="RTG365" s="120"/>
      <c r="RTH365" s="120"/>
      <c r="RTI365" s="120"/>
      <c r="RTJ365" s="120"/>
      <c r="RTK365" s="120"/>
      <c r="RTL365" s="120"/>
      <c r="RTM365" s="120"/>
      <c r="RTN365" s="120"/>
      <c r="RTO365" s="120"/>
      <c r="RTP365" s="120"/>
      <c r="RTQ365" s="120"/>
      <c r="RTR365" s="120"/>
      <c r="RTS365" s="120"/>
      <c r="RTT365" s="120"/>
      <c r="RTU365" s="120"/>
      <c r="RTV365" s="120"/>
      <c r="RTW365" s="120"/>
      <c r="RTX365" s="120"/>
      <c r="RTY365" s="120"/>
      <c r="RTZ365" s="120"/>
      <c r="RUA365" s="120"/>
      <c r="RUB365" s="120"/>
      <c r="RUC365" s="120"/>
      <c r="RUD365" s="120"/>
      <c r="RUE365" s="120"/>
      <c r="RUF365" s="120"/>
      <c r="RUG365" s="120"/>
      <c r="RUH365" s="120"/>
      <c r="RUI365" s="120"/>
      <c r="RUJ365" s="120"/>
      <c r="RUK365" s="120"/>
      <c r="RUL365" s="120"/>
      <c r="RUM365" s="120"/>
      <c r="RUN365" s="120"/>
      <c r="RUO365" s="120"/>
      <c r="RUP365" s="120"/>
      <c r="RUQ365" s="120"/>
      <c r="RUR365" s="120"/>
      <c r="RUS365" s="120"/>
      <c r="RUT365" s="120"/>
      <c r="RUU365" s="120"/>
      <c r="RUV365" s="120"/>
      <c r="RUW365" s="120"/>
      <c r="RUX365" s="120"/>
      <c r="RUY365" s="120"/>
      <c r="RUZ365" s="120"/>
      <c r="RVA365" s="120"/>
      <c r="RVB365" s="120"/>
      <c r="RVC365" s="120"/>
      <c r="RVD365" s="120"/>
      <c r="RVE365" s="120"/>
      <c r="RVF365" s="120"/>
      <c r="RVG365" s="120"/>
      <c r="RVH365" s="120"/>
      <c r="RVI365" s="120"/>
      <c r="RVJ365" s="120"/>
      <c r="RVK365" s="120"/>
      <c r="RVL365" s="120"/>
      <c r="RVM365" s="120"/>
      <c r="RVN365" s="120"/>
      <c r="RVO365" s="120"/>
      <c r="RVP365" s="120"/>
      <c r="RVQ365" s="120"/>
      <c r="RVR365" s="120"/>
      <c r="RVS365" s="120"/>
      <c r="RVT365" s="120"/>
      <c r="RVU365" s="120"/>
      <c r="RVV365" s="120"/>
      <c r="RVW365" s="120"/>
      <c r="RVX365" s="120"/>
      <c r="RVY365" s="120"/>
      <c r="RVZ365" s="120"/>
      <c r="RWA365" s="120"/>
      <c r="RWB365" s="120"/>
      <c r="RWC365" s="120"/>
      <c r="RWD365" s="120"/>
      <c r="RWE365" s="120"/>
      <c r="RWF365" s="120"/>
      <c r="RWG365" s="120"/>
      <c r="RWH365" s="120"/>
      <c r="RWI365" s="120"/>
      <c r="RWJ365" s="120"/>
      <c r="RWK365" s="120"/>
      <c r="RWL365" s="120"/>
      <c r="RWM365" s="120"/>
      <c r="RWN365" s="120"/>
      <c r="RWO365" s="120"/>
      <c r="RWP365" s="120"/>
      <c r="RWQ365" s="120"/>
      <c r="RWR365" s="120"/>
      <c r="RWS365" s="120"/>
      <c r="RWT365" s="120"/>
      <c r="RWU365" s="120"/>
      <c r="RWV365" s="120"/>
      <c r="RWW365" s="120"/>
      <c r="RWX365" s="120"/>
      <c r="RWY365" s="120"/>
      <c r="RWZ365" s="120"/>
      <c r="RXA365" s="120"/>
      <c r="RXB365" s="120"/>
      <c r="RXC365" s="120"/>
      <c r="RXD365" s="120"/>
      <c r="RXE365" s="120"/>
      <c r="RXF365" s="120"/>
      <c r="RXG365" s="120"/>
      <c r="RXH365" s="120"/>
      <c r="RXI365" s="120"/>
      <c r="RXJ365" s="120"/>
      <c r="RXK365" s="120"/>
      <c r="RXL365" s="120"/>
      <c r="RXM365" s="120"/>
      <c r="RXN365" s="120"/>
      <c r="RXO365" s="120"/>
      <c r="RXP365" s="120"/>
      <c r="RXQ365" s="120"/>
      <c r="RXR365" s="120"/>
      <c r="RXS365" s="120"/>
      <c r="RXT365" s="120"/>
      <c r="RXU365" s="120"/>
      <c r="RXV365" s="120"/>
      <c r="RXW365" s="120"/>
      <c r="RXX365" s="120"/>
      <c r="RXY365" s="120"/>
      <c r="RXZ365" s="120"/>
      <c r="RYA365" s="120"/>
      <c r="RYB365" s="120"/>
      <c r="RYC365" s="120"/>
      <c r="RYD365" s="120"/>
      <c r="RYE365" s="120"/>
      <c r="RYF365" s="120"/>
      <c r="RYG365" s="120"/>
      <c r="RYH365" s="120"/>
      <c r="RYI365" s="120"/>
      <c r="RYJ365" s="120"/>
      <c r="RYK365" s="120"/>
      <c r="RYL365" s="120"/>
      <c r="RYM365" s="120"/>
      <c r="RYN365" s="120"/>
      <c r="RYO365" s="120"/>
      <c r="RYP365" s="120"/>
      <c r="RYQ365" s="120"/>
      <c r="RYR365" s="120"/>
      <c r="RYS365" s="120"/>
      <c r="RYT365" s="120"/>
      <c r="RYU365" s="120"/>
      <c r="RYV365" s="120"/>
      <c r="RYW365" s="120"/>
      <c r="RYX365" s="120"/>
      <c r="RYY365" s="120"/>
      <c r="RYZ365" s="120"/>
      <c r="RZA365" s="120"/>
      <c r="RZB365" s="120"/>
      <c r="RZC365" s="120"/>
      <c r="RZD365" s="120"/>
      <c r="RZE365" s="120"/>
      <c r="RZF365" s="120"/>
      <c r="RZG365" s="120"/>
      <c r="RZH365" s="120"/>
      <c r="RZI365" s="120"/>
      <c r="RZJ365" s="120"/>
      <c r="RZK365" s="120"/>
      <c r="RZL365" s="120"/>
      <c r="RZM365" s="120"/>
      <c r="RZN365" s="120"/>
      <c r="RZO365" s="120"/>
      <c r="RZP365" s="120"/>
      <c r="RZQ365" s="120"/>
      <c r="RZR365" s="120"/>
      <c r="RZS365" s="120"/>
      <c r="RZT365" s="120"/>
      <c r="RZU365" s="120"/>
      <c r="RZV365" s="120"/>
      <c r="RZW365" s="120"/>
      <c r="RZX365" s="120"/>
      <c r="RZY365" s="120"/>
      <c r="RZZ365" s="120"/>
      <c r="SAA365" s="120"/>
      <c r="SAB365" s="120"/>
      <c r="SAC365" s="120"/>
      <c r="SAD365" s="120"/>
      <c r="SAE365" s="120"/>
      <c r="SAF365" s="120"/>
      <c r="SAG365" s="120"/>
      <c r="SAH365" s="120"/>
      <c r="SAI365" s="120"/>
      <c r="SAJ365" s="120"/>
      <c r="SAK365" s="120"/>
      <c r="SAL365" s="120"/>
      <c r="SAM365" s="120"/>
      <c r="SAN365" s="120"/>
      <c r="SAO365" s="120"/>
      <c r="SAP365" s="120"/>
      <c r="SAQ365" s="120"/>
      <c r="SAR365" s="120"/>
      <c r="SAS365" s="120"/>
      <c r="SAT365" s="120"/>
      <c r="SAU365" s="120"/>
      <c r="SAV365" s="120"/>
      <c r="SAW365" s="120"/>
      <c r="SAX365" s="120"/>
      <c r="SAY365" s="120"/>
      <c r="SAZ365" s="120"/>
      <c r="SBA365" s="120"/>
      <c r="SBB365" s="120"/>
      <c r="SBC365" s="120"/>
      <c r="SBD365" s="120"/>
      <c r="SBE365" s="120"/>
      <c r="SBF365" s="120"/>
      <c r="SBG365" s="120"/>
      <c r="SBH365" s="120"/>
      <c r="SBI365" s="120"/>
      <c r="SBJ365" s="120"/>
      <c r="SBK365" s="120"/>
      <c r="SBL365" s="120"/>
      <c r="SBM365" s="120"/>
      <c r="SBN365" s="120"/>
      <c r="SBO365" s="120"/>
      <c r="SBP365" s="120"/>
      <c r="SBQ365" s="120"/>
      <c r="SBR365" s="120"/>
      <c r="SBS365" s="120"/>
      <c r="SBT365" s="120"/>
      <c r="SBU365" s="120"/>
      <c r="SBV365" s="120"/>
      <c r="SBW365" s="120"/>
      <c r="SBX365" s="120"/>
      <c r="SBY365" s="120"/>
      <c r="SBZ365" s="120"/>
      <c r="SCA365" s="120"/>
      <c r="SCB365" s="120"/>
      <c r="SCC365" s="120"/>
      <c r="SCD365" s="120"/>
      <c r="SCE365" s="120"/>
      <c r="SCF365" s="120"/>
      <c r="SCG365" s="120"/>
      <c r="SCH365" s="120"/>
      <c r="SCI365" s="120"/>
      <c r="SCJ365" s="120"/>
      <c r="SCK365" s="120"/>
      <c r="SCL365" s="120"/>
      <c r="SCM365" s="120"/>
      <c r="SCN365" s="120"/>
      <c r="SCO365" s="120"/>
      <c r="SCP365" s="120"/>
      <c r="SCQ365" s="120"/>
      <c r="SCR365" s="120"/>
      <c r="SCS365" s="120"/>
      <c r="SCT365" s="120"/>
      <c r="SCU365" s="120"/>
      <c r="SCV365" s="120"/>
      <c r="SCW365" s="120"/>
      <c r="SCX365" s="120"/>
      <c r="SCY365" s="120"/>
      <c r="SCZ365" s="120"/>
      <c r="SDA365" s="120"/>
      <c r="SDB365" s="120"/>
      <c r="SDC365" s="120"/>
      <c r="SDD365" s="120"/>
      <c r="SDE365" s="120"/>
      <c r="SDF365" s="120"/>
      <c r="SDG365" s="120"/>
      <c r="SDH365" s="120"/>
      <c r="SDI365" s="120"/>
      <c r="SDJ365" s="120"/>
      <c r="SDK365" s="120"/>
      <c r="SDL365" s="120"/>
      <c r="SDM365" s="120"/>
      <c r="SDN365" s="120"/>
      <c r="SDO365" s="120"/>
      <c r="SDP365" s="120"/>
      <c r="SDQ365" s="120"/>
      <c r="SDR365" s="120"/>
      <c r="SDS365" s="120"/>
      <c r="SDT365" s="120"/>
      <c r="SDU365" s="120"/>
      <c r="SDV365" s="120"/>
      <c r="SDW365" s="120"/>
      <c r="SDX365" s="120"/>
      <c r="SDY365" s="120"/>
      <c r="SDZ365" s="120"/>
      <c r="SEA365" s="120"/>
      <c r="SEB365" s="120"/>
      <c r="SEC365" s="120"/>
      <c r="SED365" s="120"/>
      <c r="SEE365" s="120"/>
      <c r="SEF365" s="120"/>
      <c r="SEG365" s="120"/>
      <c r="SEH365" s="120"/>
      <c r="SEI365" s="120"/>
      <c r="SEJ365" s="120"/>
      <c r="SEK365" s="120"/>
      <c r="SEL365" s="120"/>
      <c r="SEM365" s="120"/>
      <c r="SEN365" s="120"/>
      <c r="SEO365" s="120"/>
      <c r="SEP365" s="120"/>
      <c r="SEQ365" s="120"/>
      <c r="SER365" s="120"/>
      <c r="SES365" s="120"/>
      <c r="SET365" s="120"/>
      <c r="SEU365" s="120"/>
      <c r="SEV365" s="120"/>
      <c r="SEW365" s="120"/>
      <c r="SEX365" s="120"/>
      <c r="SEY365" s="120"/>
      <c r="SEZ365" s="120"/>
      <c r="SFA365" s="120"/>
      <c r="SFB365" s="120"/>
      <c r="SFC365" s="120"/>
      <c r="SFD365" s="120"/>
      <c r="SFE365" s="120"/>
      <c r="SFF365" s="120"/>
      <c r="SFG365" s="120"/>
      <c r="SFH365" s="120"/>
      <c r="SFI365" s="120"/>
      <c r="SFJ365" s="120"/>
      <c r="SFK365" s="120"/>
      <c r="SFL365" s="120"/>
      <c r="SFM365" s="120"/>
      <c r="SFN365" s="120"/>
      <c r="SFO365" s="120"/>
      <c r="SFP365" s="120"/>
      <c r="SFQ365" s="120"/>
      <c r="SFR365" s="120"/>
      <c r="SFS365" s="120"/>
      <c r="SFT365" s="120"/>
      <c r="SFU365" s="120"/>
      <c r="SFV365" s="120"/>
      <c r="SFW365" s="120"/>
      <c r="SFX365" s="120"/>
      <c r="SFY365" s="120"/>
      <c r="SFZ365" s="120"/>
      <c r="SGA365" s="120"/>
      <c r="SGB365" s="120"/>
      <c r="SGC365" s="120"/>
      <c r="SGD365" s="120"/>
      <c r="SGE365" s="120"/>
      <c r="SGF365" s="120"/>
      <c r="SGG365" s="120"/>
      <c r="SGH365" s="120"/>
      <c r="SGI365" s="120"/>
      <c r="SGJ365" s="120"/>
      <c r="SGK365" s="120"/>
      <c r="SGL365" s="120"/>
      <c r="SGM365" s="120"/>
      <c r="SGN365" s="120"/>
      <c r="SGO365" s="120"/>
      <c r="SGP365" s="120"/>
      <c r="SGQ365" s="120"/>
      <c r="SGR365" s="120"/>
      <c r="SGS365" s="120"/>
      <c r="SGT365" s="120"/>
      <c r="SGU365" s="120"/>
      <c r="SGV365" s="120"/>
      <c r="SGW365" s="120"/>
      <c r="SGX365" s="120"/>
      <c r="SGY365" s="120"/>
      <c r="SGZ365" s="120"/>
      <c r="SHA365" s="120"/>
      <c r="SHB365" s="120"/>
      <c r="SHC365" s="120"/>
      <c r="SHD365" s="120"/>
      <c r="SHE365" s="120"/>
      <c r="SHF365" s="120"/>
      <c r="SHG365" s="120"/>
      <c r="SHH365" s="120"/>
      <c r="SHI365" s="120"/>
      <c r="SHJ365" s="120"/>
      <c r="SHK365" s="120"/>
      <c r="SHL365" s="120"/>
      <c r="SHM365" s="120"/>
      <c r="SHN365" s="120"/>
      <c r="SHO365" s="120"/>
      <c r="SHP365" s="120"/>
      <c r="SHQ365" s="120"/>
      <c r="SHR365" s="120"/>
      <c r="SHS365" s="120"/>
      <c r="SHT365" s="120"/>
      <c r="SHU365" s="120"/>
      <c r="SHV365" s="120"/>
      <c r="SHW365" s="120"/>
      <c r="SHX365" s="120"/>
      <c r="SHY365" s="120"/>
      <c r="SHZ365" s="120"/>
      <c r="SIA365" s="120"/>
      <c r="SIB365" s="120"/>
      <c r="SIC365" s="120"/>
      <c r="SID365" s="120"/>
      <c r="SIE365" s="120"/>
      <c r="SIF365" s="120"/>
      <c r="SIG365" s="120"/>
      <c r="SIH365" s="120"/>
      <c r="SII365" s="120"/>
      <c r="SIJ365" s="120"/>
      <c r="SIK365" s="120"/>
      <c r="SIL365" s="120"/>
      <c r="SIM365" s="120"/>
      <c r="SIN365" s="120"/>
      <c r="SIO365" s="120"/>
      <c r="SIP365" s="120"/>
      <c r="SIQ365" s="120"/>
      <c r="SIR365" s="120"/>
      <c r="SIS365" s="120"/>
      <c r="SIT365" s="120"/>
      <c r="SIU365" s="120"/>
      <c r="SIV365" s="120"/>
      <c r="SIW365" s="120"/>
      <c r="SIX365" s="120"/>
      <c r="SIY365" s="120"/>
      <c r="SIZ365" s="120"/>
      <c r="SJA365" s="120"/>
      <c r="SJB365" s="120"/>
      <c r="SJC365" s="120"/>
      <c r="SJD365" s="120"/>
      <c r="SJE365" s="120"/>
      <c r="SJF365" s="120"/>
      <c r="SJG365" s="120"/>
      <c r="SJH365" s="120"/>
      <c r="SJI365" s="120"/>
      <c r="SJJ365" s="120"/>
      <c r="SJK365" s="120"/>
      <c r="SJL365" s="120"/>
      <c r="SJM365" s="120"/>
      <c r="SJN365" s="120"/>
      <c r="SJO365" s="120"/>
      <c r="SJP365" s="120"/>
      <c r="SJQ365" s="120"/>
      <c r="SJR365" s="120"/>
      <c r="SJS365" s="120"/>
      <c r="SJT365" s="120"/>
      <c r="SJU365" s="120"/>
      <c r="SJV365" s="120"/>
      <c r="SJW365" s="120"/>
      <c r="SJX365" s="120"/>
      <c r="SJY365" s="120"/>
      <c r="SJZ365" s="120"/>
      <c r="SKA365" s="120"/>
      <c r="SKB365" s="120"/>
      <c r="SKC365" s="120"/>
      <c r="SKD365" s="120"/>
      <c r="SKE365" s="120"/>
      <c r="SKF365" s="120"/>
      <c r="SKG365" s="120"/>
      <c r="SKH365" s="120"/>
      <c r="SKI365" s="120"/>
      <c r="SKJ365" s="120"/>
      <c r="SKK365" s="120"/>
      <c r="SKL365" s="120"/>
      <c r="SKM365" s="120"/>
      <c r="SKN365" s="120"/>
      <c r="SKO365" s="120"/>
      <c r="SKP365" s="120"/>
      <c r="SKQ365" s="120"/>
      <c r="SKR365" s="120"/>
      <c r="SKS365" s="120"/>
      <c r="SKT365" s="120"/>
      <c r="SKU365" s="120"/>
      <c r="SKV365" s="120"/>
      <c r="SKW365" s="120"/>
      <c r="SKX365" s="120"/>
      <c r="SKY365" s="120"/>
      <c r="SKZ365" s="120"/>
      <c r="SLA365" s="120"/>
      <c r="SLB365" s="120"/>
      <c r="SLC365" s="120"/>
      <c r="SLD365" s="120"/>
      <c r="SLE365" s="120"/>
      <c r="SLF365" s="120"/>
      <c r="SLG365" s="120"/>
      <c r="SLH365" s="120"/>
      <c r="SLI365" s="120"/>
      <c r="SLJ365" s="120"/>
      <c r="SLK365" s="120"/>
      <c r="SLL365" s="120"/>
      <c r="SLM365" s="120"/>
      <c r="SLN365" s="120"/>
      <c r="SLO365" s="120"/>
      <c r="SLP365" s="120"/>
      <c r="SLQ365" s="120"/>
      <c r="SLR365" s="120"/>
      <c r="SLS365" s="120"/>
      <c r="SLT365" s="120"/>
      <c r="SLU365" s="120"/>
      <c r="SLV365" s="120"/>
      <c r="SLW365" s="120"/>
      <c r="SLX365" s="120"/>
      <c r="SLY365" s="120"/>
      <c r="SLZ365" s="120"/>
      <c r="SMA365" s="120"/>
      <c r="SMB365" s="120"/>
      <c r="SMC365" s="120"/>
      <c r="SMD365" s="120"/>
      <c r="SME365" s="120"/>
      <c r="SMF365" s="120"/>
      <c r="SMG365" s="120"/>
      <c r="SMH365" s="120"/>
      <c r="SMI365" s="120"/>
      <c r="SMJ365" s="120"/>
      <c r="SMK365" s="120"/>
      <c r="SML365" s="120"/>
      <c r="SMM365" s="120"/>
      <c r="SMN365" s="120"/>
      <c r="SMO365" s="120"/>
      <c r="SMP365" s="120"/>
      <c r="SMQ365" s="120"/>
      <c r="SMR365" s="120"/>
      <c r="SMS365" s="120"/>
      <c r="SMT365" s="120"/>
      <c r="SMU365" s="120"/>
      <c r="SMV365" s="120"/>
      <c r="SMW365" s="120"/>
      <c r="SMX365" s="120"/>
      <c r="SMY365" s="120"/>
      <c r="SMZ365" s="120"/>
      <c r="SNA365" s="120"/>
      <c r="SNB365" s="120"/>
      <c r="SNC365" s="120"/>
      <c r="SND365" s="120"/>
      <c r="SNE365" s="120"/>
      <c r="SNF365" s="120"/>
      <c r="SNG365" s="120"/>
      <c r="SNH365" s="120"/>
      <c r="SNI365" s="120"/>
      <c r="SNJ365" s="120"/>
      <c r="SNK365" s="120"/>
      <c r="SNL365" s="120"/>
      <c r="SNM365" s="120"/>
      <c r="SNN365" s="120"/>
      <c r="SNO365" s="120"/>
      <c r="SNP365" s="120"/>
      <c r="SNQ365" s="120"/>
      <c r="SNR365" s="120"/>
      <c r="SNS365" s="120"/>
      <c r="SNT365" s="120"/>
      <c r="SNU365" s="120"/>
      <c r="SNV365" s="120"/>
      <c r="SNW365" s="120"/>
      <c r="SNX365" s="120"/>
      <c r="SNY365" s="120"/>
      <c r="SNZ365" s="120"/>
      <c r="SOA365" s="120"/>
      <c r="SOB365" s="120"/>
      <c r="SOC365" s="120"/>
      <c r="SOD365" s="120"/>
      <c r="SOE365" s="120"/>
      <c r="SOF365" s="120"/>
      <c r="SOG365" s="120"/>
      <c r="SOH365" s="120"/>
      <c r="SOI365" s="120"/>
      <c r="SOJ365" s="120"/>
      <c r="SOK365" s="120"/>
      <c r="SOL365" s="120"/>
      <c r="SOM365" s="120"/>
      <c r="SON365" s="120"/>
      <c r="SOO365" s="120"/>
      <c r="SOP365" s="120"/>
      <c r="SOQ365" s="120"/>
      <c r="SOR365" s="120"/>
      <c r="SOS365" s="120"/>
      <c r="SOT365" s="120"/>
      <c r="SOU365" s="120"/>
      <c r="SOV365" s="120"/>
      <c r="SOW365" s="120"/>
      <c r="SOX365" s="120"/>
      <c r="SOY365" s="120"/>
      <c r="SOZ365" s="120"/>
      <c r="SPA365" s="120"/>
      <c r="SPB365" s="120"/>
      <c r="SPC365" s="120"/>
      <c r="SPD365" s="120"/>
      <c r="SPE365" s="120"/>
      <c r="SPF365" s="120"/>
      <c r="SPG365" s="120"/>
      <c r="SPH365" s="120"/>
      <c r="SPI365" s="120"/>
      <c r="SPJ365" s="120"/>
      <c r="SPK365" s="120"/>
      <c r="SPL365" s="120"/>
      <c r="SPM365" s="120"/>
      <c r="SPN365" s="120"/>
      <c r="SPO365" s="120"/>
      <c r="SPP365" s="120"/>
      <c r="SPQ365" s="120"/>
      <c r="SPR365" s="120"/>
      <c r="SPS365" s="120"/>
      <c r="SPT365" s="120"/>
      <c r="SPU365" s="120"/>
      <c r="SPV365" s="120"/>
      <c r="SPW365" s="120"/>
      <c r="SPX365" s="120"/>
      <c r="SPY365" s="120"/>
      <c r="SPZ365" s="120"/>
      <c r="SQA365" s="120"/>
      <c r="SQB365" s="120"/>
      <c r="SQC365" s="120"/>
      <c r="SQD365" s="120"/>
      <c r="SQE365" s="120"/>
      <c r="SQF365" s="120"/>
      <c r="SQG365" s="120"/>
      <c r="SQH365" s="120"/>
      <c r="SQI365" s="120"/>
      <c r="SQJ365" s="120"/>
      <c r="SQK365" s="120"/>
      <c r="SQL365" s="120"/>
      <c r="SQM365" s="120"/>
      <c r="SQN365" s="120"/>
      <c r="SQO365" s="120"/>
      <c r="SQP365" s="120"/>
      <c r="SQQ365" s="120"/>
      <c r="SQR365" s="120"/>
      <c r="SQS365" s="120"/>
      <c r="SQT365" s="120"/>
      <c r="SQU365" s="120"/>
      <c r="SQV365" s="120"/>
      <c r="SQW365" s="120"/>
      <c r="SQX365" s="120"/>
      <c r="SQY365" s="120"/>
      <c r="SQZ365" s="120"/>
      <c r="SRA365" s="120"/>
      <c r="SRB365" s="120"/>
      <c r="SRC365" s="120"/>
      <c r="SRD365" s="120"/>
      <c r="SRE365" s="120"/>
      <c r="SRF365" s="120"/>
      <c r="SRG365" s="120"/>
      <c r="SRH365" s="120"/>
      <c r="SRI365" s="120"/>
      <c r="SRJ365" s="120"/>
      <c r="SRK365" s="120"/>
      <c r="SRL365" s="120"/>
      <c r="SRM365" s="120"/>
      <c r="SRN365" s="120"/>
      <c r="SRO365" s="120"/>
      <c r="SRP365" s="120"/>
      <c r="SRQ365" s="120"/>
      <c r="SRR365" s="120"/>
      <c r="SRS365" s="120"/>
      <c r="SRT365" s="120"/>
      <c r="SRU365" s="120"/>
      <c r="SRV365" s="120"/>
      <c r="SRW365" s="120"/>
      <c r="SRX365" s="120"/>
      <c r="SRY365" s="120"/>
      <c r="SRZ365" s="120"/>
      <c r="SSA365" s="120"/>
      <c r="SSB365" s="120"/>
      <c r="SSC365" s="120"/>
      <c r="SSD365" s="120"/>
      <c r="SSE365" s="120"/>
      <c r="SSF365" s="120"/>
      <c r="SSG365" s="120"/>
      <c r="SSH365" s="120"/>
      <c r="SSI365" s="120"/>
      <c r="SSJ365" s="120"/>
      <c r="SSK365" s="120"/>
      <c r="SSL365" s="120"/>
      <c r="SSM365" s="120"/>
      <c r="SSN365" s="120"/>
      <c r="SSO365" s="120"/>
      <c r="SSP365" s="120"/>
      <c r="SSQ365" s="120"/>
      <c r="SSR365" s="120"/>
      <c r="SSS365" s="120"/>
      <c r="SST365" s="120"/>
      <c r="SSU365" s="120"/>
      <c r="SSV365" s="120"/>
      <c r="SSW365" s="120"/>
      <c r="SSX365" s="120"/>
      <c r="SSY365" s="120"/>
      <c r="SSZ365" s="120"/>
      <c r="STA365" s="120"/>
      <c r="STB365" s="120"/>
      <c r="STC365" s="120"/>
      <c r="STD365" s="120"/>
      <c r="STE365" s="120"/>
      <c r="STF365" s="120"/>
      <c r="STG365" s="120"/>
      <c r="STH365" s="120"/>
      <c r="STI365" s="120"/>
      <c r="STJ365" s="120"/>
      <c r="STK365" s="120"/>
      <c r="STL365" s="120"/>
      <c r="STM365" s="120"/>
      <c r="STN365" s="120"/>
      <c r="STO365" s="120"/>
      <c r="STP365" s="120"/>
      <c r="STQ365" s="120"/>
      <c r="STR365" s="120"/>
      <c r="STS365" s="120"/>
      <c r="STT365" s="120"/>
      <c r="STU365" s="120"/>
      <c r="STV365" s="120"/>
      <c r="STW365" s="120"/>
      <c r="STX365" s="120"/>
      <c r="STY365" s="120"/>
      <c r="STZ365" s="120"/>
      <c r="SUA365" s="120"/>
      <c r="SUB365" s="120"/>
      <c r="SUC365" s="120"/>
      <c r="SUD365" s="120"/>
      <c r="SUE365" s="120"/>
      <c r="SUF365" s="120"/>
      <c r="SUG365" s="120"/>
      <c r="SUH365" s="120"/>
      <c r="SUI365" s="120"/>
      <c r="SUJ365" s="120"/>
      <c r="SUK365" s="120"/>
      <c r="SUL365" s="120"/>
      <c r="SUM365" s="120"/>
      <c r="SUN365" s="120"/>
      <c r="SUO365" s="120"/>
      <c r="SUP365" s="120"/>
      <c r="SUQ365" s="120"/>
      <c r="SUR365" s="120"/>
      <c r="SUS365" s="120"/>
      <c r="SUT365" s="120"/>
      <c r="SUU365" s="120"/>
      <c r="SUV365" s="120"/>
      <c r="SUW365" s="120"/>
      <c r="SUX365" s="120"/>
      <c r="SUY365" s="120"/>
      <c r="SUZ365" s="120"/>
      <c r="SVA365" s="120"/>
      <c r="SVB365" s="120"/>
      <c r="SVC365" s="120"/>
      <c r="SVD365" s="120"/>
      <c r="SVE365" s="120"/>
      <c r="SVF365" s="120"/>
      <c r="SVG365" s="120"/>
      <c r="SVH365" s="120"/>
      <c r="SVI365" s="120"/>
      <c r="SVJ365" s="120"/>
      <c r="SVK365" s="120"/>
      <c r="SVL365" s="120"/>
      <c r="SVM365" s="120"/>
      <c r="SVN365" s="120"/>
      <c r="SVO365" s="120"/>
      <c r="SVP365" s="120"/>
      <c r="SVQ365" s="120"/>
      <c r="SVR365" s="120"/>
      <c r="SVS365" s="120"/>
      <c r="SVT365" s="120"/>
      <c r="SVU365" s="120"/>
      <c r="SVV365" s="120"/>
      <c r="SVW365" s="120"/>
      <c r="SVX365" s="120"/>
      <c r="SVY365" s="120"/>
      <c r="SVZ365" s="120"/>
      <c r="SWA365" s="120"/>
      <c r="SWB365" s="120"/>
      <c r="SWC365" s="120"/>
      <c r="SWD365" s="120"/>
      <c r="SWE365" s="120"/>
      <c r="SWF365" s="120"/>
      <c r="SWG365" s="120"/>
      <c r="SWH365" s="120"/>
      <c r="SWI365" s="120"/>
      <c r="SWJ365" s="120"/>
      <c r="SWK365" s="120"/>
      <c r="SWL365" s="120"/>
      <c r="SWM365" s="120"/>
      <c r="SWN365" s="120"/>
      <c r="SWO365" s="120"/>
      <c r="SWP365" s="120"/>
      <c r="SWQ365" s="120"/>
      <c r="SWR365" s="120"/>
      <c r="SWS365" s="120"/>
      <c r="SWT365" s="120"/>
      <c r="SWU365" s="120"/>
      <c r="SWV365" s="120"/>
      <c r="SWW365" s="120"/>
      <c r="SWX365" s="120"/>
      <c r="SWY365" s="120"/>
      <c r="SWZ365" s="120"/>
      <c r="SXA365" s="120"/>
      <c r="SXB365" s="120"/>
      <c r="SXC365" s="120"/>
      <c r="SXD365" s="120"/>
      <c r="SXE365" s="120"/>
      <c r="SXF365" s="120"/>
      <c r="SXG365" s="120"/>
      <c r="SXH365" s="120"/>
      <c r="SXI365" s="120"/>
      <c r="SXJ365" s="120"/>
      <c r="SXK365" s="120"/>
      <c r="SXL365" s="120"/>
      <c r="SXM365" s="120"/>
      <c r="SXN365" s="120"/>
      <c r="SXO365" s="120"/>
      <c r="SXP365" s="120"/>
      <c r="SXQ365" s="120"/>
      <c r="SXR365" s="120"/>
      <c r="SXS365" s="120"/>
      <c r="SXT365" s="120"/>
      <c r="SXU365" s="120"/>
      <c r="SXV365" s="120"/>
      <c r="SXW365" s="120"/>
      <c r="SXX365" s="120"/>
      <c r="SXY365" s="120"/>
      <c r="SXZ365" s="120"/>
      <c r="SYA365" s="120"/>
      <c r="SYB365" s="120"/>
      <c r="SYC365" s="120"/>
      <c r="SYD365" s="120"/>
      <c r="SYE365" s="120"/>
      <c r="SYF365" s="120"/>
      <c r="SYG365" s="120"/>
      <c r="SYH365" s="120"/>
      <c r="SYI365" s="120"/>
      <c r="SYJ365" s="120"/>
      <c r="SYK365" s="120"/>
      <c r="SYL365" s="120"/>
      <c r="SYM365" s="120"/>
      <c r="SYN365" s="120"/>
      <c r="SYO365" s="120"/>
      <c r="SYP365" s="120"/>
      <c r="SYQ365" s="120"/>
      <c r="SYR365" s="120"/>
      <c r="SYS365" s="120"/>
      <c r="SYT365" s="120"/>
      <c r="SYU365" s="120"/>
      <c r="SYV365" s="120"/>
      <c r="SYW365" s="120"/>
      <c r="SYX365" s="120"/>
      <c r="SYY365" s="120"/>
      <c r="SYZ365" s="120"/>
      <c r="SZA365" s="120"/>
      <c r="SZB365" s="120"/>
      <c r="SZC365" s="120"/>
      <c r="SZD365" s="120"/>
      <c r="SZE365" s="120"/>
      <c r="SZF365" s="120"/>
      <c r="SZG365" s="120"/>
      <c r="SZH365" s="120"/>
      <c r="SZI365" s="120"/>
      <c r="SZJ365" s="120"/>
      <c r="SZK365" s="120"/>
      <c r="SZL365" s="120"/>
      <c r="SZM365" s="120"/>
      <c r="SZN365" s="120"/>
      <c r="SZO365" s="120"/>
      <c r="SZP365" s="120"/>
      <c r="SZQ365" s="120"/>
      <c r="SZR365" s="120"/>
      <c r="SZS365" s="120"/>
      <c r="SZT365" s="120"/>
      <c r="SZU365" s="120"/>
      <c r="SZV365" s="120"/>
      <c r="SZW365" s="120"/>
      <c r="SZX365" s="120"/>
      <c r="SZY365" s="120"/>
      <c r="SZZ365" s="120"/>
      <c r="TAA365" s="120"/>
      <c r="TAB365" s="120"/>
      <c r="TAC365" s="120"/>
      <c r="TAD365" s="120"/>
      <c r="TAE365" s="120"/>
      <c r="TAF365" s="120"/>
      <c r="TAG365" s="120"/>
      <c r="TAH365" s="120"/>
      <c r="TAI365" s="120"/>
      <c r="TAJ365" s="120"/>
      <c r="TAK365" s="120"/>
      <c r="TAL365" s="120"/>
      <c r="TAM365" s="120"/>
      <c r="TAN365" s="120"/>
      <c r="TAO365" s="120"/>
      <c r="TAP365" s="120"/>
      <c r="TAQ365" s="120"/>
      <c r="TAR365" s="120"/>
      <c r="TAS365" s="120"/>
      <c r="TAT365" s="120"/>
      <c r="TAU365" s="120"/>
      <c r="TAV365" s="120"/>
      <c r="TAW365" s="120"/>
      <c r="TAX365" s="120"/>
      <c r="TAY365" s="120"/>
      <c r="TAZ365" s="120"/>
      <c r="TBA365" s="120"/>
      <c r="TBB365" s="120"/>
      <c r="TBC365" s="120"/>
      <c r="TBD365" s="120"/>
      <c r="TBE365" s="120"/>
      <c r="TBF365" s="120"/>
      <c r="TBG365" s="120"/>
      <c r="TBH365" s="120"/>
      <c r="TBI365" s="120"/>
      <c r="TBJ365" s="120"/>
      <c r="TBK365" s="120"/>
      <c r="TBL365" s="120"/>
      <c r="TBM365" s="120"/>
      <c r="TBN365" s="120"/>
      <c r="TBO365" s="120"/>
      <c r="TBP365" s="120"/>
      <c r="TBQ365" s="120"/>
      <c r="TBR365" s="120"/>
      <c r="TBS365" s="120"/>
      <c r="TBT365" s="120"/>
      <c r="TBU365" s="120"/>
      <c r="TBV365" s="120"/>
      <c r="TBW365" s="120"/>
      <c r="TBX365" s="120"/>
      <c r="TBY365" s="120"/>
      <c r="TBZ365" s="120"/>
      <c r="TCA365" s="120"/>
      <c r="TCB365" s="120"/>
      <c r="TCC365" s="120"/>
      <c r="TCD365" s="120"/>
      <c r="TCE365" s="120"/>
      <c r="TCF365" s="120"/>
      <c r="TCG365" s="120"/>
      <c r="TCH365" s="120"/>
      <c r="TCI365" s="120"/>
      <c r="TCJ365" s="120"/>
      <c r="TCK365" s="120"/>
      <c r="TCL365" s="120"/>
      <c r="TCM365" s="120"/>
      <c r="TCN365" s="120"/>
      <c r="TCO365" s="120"/>
      <c r="TCP365" s="120"/>
      <c r="TCQ365" s="120"/>
      <c r="TCR365" s="120"/>
      <c r="TCS365" s="120"/>
      <c r="TCT365" s="120"/>
      <c r="TCU365" s="120"/>
      <c r="TCV365" s="120"/>
      <c r="TCW365" s="120"/>
      <c r="TCX365" s="120"/>
      <c r="TCY365" s="120"/>
      <c r="TCZ365" s="120"/>
      <c r="TDA365" s="120"/>
      <c r="TDB365" s="120"/>
      <c r="TDC365" s="120"/>
      <c r="TDD365" s="120"/>
      <c r="TDE365" s="120"/>
      <c r="TDF365" s="120"/>
      <c r="TDG365" s="120"/>
      <c r="TDH365" s="120"/>
      <c r="TDI365" s="120"/>
      <c r="TDJ365" s="120"/>
      <c r="TDK365" s="120"/>
      <c r="TDL365" s="120"/>
      <c r="TDM365" s="120"/>
      <c r="TDN365" s="120"/>
      <c r="TDO365" s="120"/>
      <c r="TDP365" s="120"/>
      <c r="TDQ365" s="120"/>
      <c r="TDR365" s="120"/>
      <c r="TDS365" s="120"/>
      <c r="TDT365" s="120"/>
      <c r="TDU365" s="120"/>
      <c r="TDV365" s="120"/>
      <c r="TDW365" s="120"/>
      <c r="TDX365" s="120"/>
      <c r="TDY365" s="120"/>
      <c r="TDZ365" s="120"/>
      <c r="TEA365" s="120"/>
      <c r="TEB365" s="120"/>
      <c r="TEC365" s="120"/>
      <c r="TED365" s="120"/>
      <c r="TEE365" s="120"/>
      <c r="TEF365" s="120"/>
      <c r="TEG365" s="120"/>
      <c r="TEH365" s="120"/>
      <c r="TEI365" s="120"/>
      <c r="TEJ365" s="120"/>
      <c r="TEK365" s="120"/>
      <c r="TEL365" s="120"/>
      <c r="TEM365" s="120"/>
      <c r="TEN365" s="120"/>
      <c r="TEO365" s="120"/>
      <c r="TEP365" s="120"/>
      <c r="TEQ365" s="120"/>
      <c r="TER365" s="120"/>
      <c r="TES365" s="120"/>
      <c r="TET365" s="120"/>
      <c r="TEU365" s="120"/>
      <c r="TEV365" s="120"/>
      <c r="TEW365" s="120"/>
      <c r="TEX365" s="120"/>
      <c r="TEY365" s="120"/>
      <c r="TEZ365" s="120"/>
      <c r="TFA365" s="120"/>
      <c r="TFB365" s="120"/>
      <c r="TFC365" s="120"/>
      <c r="TFD365" s="120"/>
      <c r="TFE365" s="120"/>
      <c r="TFF365" s="120"/>
      <c r="TFG365" s="120"/>
      <c r="TFH365" s="120"/>
      <c r="TFI365" s="120"/>
      <c r="TFJ365" s="120"/>
      <c r="TFK365" s="120"/>
      <c r="TFL365" s="120"/>
      <c r="TFM365" s="120"/>
      <c r="TFN365" s="120"/>
      <c r="TFO365" s="120"/>
      <c r="TFP365" s="120"/>
      <c r="TFQ365" s="120"/>
      <c r="TFR365" s="120"/>
      <c r="TFS365" s="120"/>
      <c r="TFT365" s="120"/>
      <c r="TFU365" s="120"/>
      <c r="TFV365" s="120"/>
      <c r="TFW365" s="120"/>
      <c r="TFX365" s="120"/>
      <c r="TFY365" s="120"/>
      <c r="TFZ365" s="120"/>
      <c r="TGA365" s="120"/>
      <c r="TGB365" s="120"/>
      <c r="TGC365" s="120"/>
      <c r="TGD365" s="120"/>
      <c r="TGE365" s="120"/>
      <c r="TGF365" s="120"/>
      <c r="TGG365" s="120"/>
      <c r="TGH365" s="120"/>
      <c r="TGI365" s="120"/>
      <c r="TGJ365" s="120"/>
      <c r="TGK365" s="120"/>
      <c r="TGL365" s="120"/>
      <c r="TGM365" s="120"/>
      <c r="TGN365" s="120"/>
      <c r="TGO365" s="120"/>
      <c r="TGP365" s="120"/>
      <c r="TGQ365" s="120"/>
      <c r="TGR365" s="120"/>
      <c r="TGS365" s="120"/>
      <c r="TGT365" s="120"/>
      <c r="TGU365" s="120"/>
      <c r="TGV365" s="120"/>
      <c r="TGW365" s="120"/>
      <c r="TGX365" s="120"/>
      <c r="TGY365" s="120"/>
      <c r="TGZ365" s="120"/>
      <c r="THA365" s="120"/>
      <c r="THB365" s="120"/>
      <c r="THC365" s="120"/>
      <c r="THD365" s="120"/>
      <c r="THE365" s="120"/>
      <c r="THF365" s="120"/>
      <c r="THG365" s="120"/>
      <c r="THH365" s="120"/>
      <c r="THI365" s="120"/>
      <c r="THJ365" s="120"/>
      <c r="THK365" s="120"/>
      <c r="THL365" s="120"/>
      <c r="THM365" s="120"/>
      <c r="THN365" s="120"/>
      <c r="THO365" s="120"/>
      <c r="THP365" s="120"/>
      <c r="THQ365" s="120"/>
      <c r="THR365" s="120"/>
      <c r="THS365" s="120"/>
      <c r="THT365" s="120"/>
      <c r="THU365" s="120"/>
      <c r="THV365" s="120"/>
      <c r="THW365" s="120"/>
      <c r="THX365" s="120"/>
      <c r="THY365" s="120"/>
      <c r="THZ365" s="120"/>
      <c r="TIA365" s="120"/>
      <c r="TIB365" s="120"/>
      <c r="TIC365" s="120"/>
      <c r="TID365" s="120"/>
      <c r="TIE365" s="120"/>
      <c r="TIF365" s="120"/>
      <c r="TIG365" s="120"/>
      <c r="TIH365" s="120"/>
      <c r="TII365" s="120"/>
      <c r="TIJ365" s="120"/>
      <c r="TIK365" s="120"/>
      <c r="TIL365" s="120"/>
      <c r="TIM365" s="120"/>
      <c r="TIN365" s="120"/>
      <c r="TIO365" s="120"/>
      <c r="TIP365" s="120"/>
      <c r="TIQ365" s="120"/>
      <c r="TIR365" s="120"/>
      <c r="TIS365" s="120"/>
      <c r="TIT365" s="120"/>
      <c r="TIU365" s="120"/>
      <c r="TIV365" s="120"/>
      <c r="TIW365" s="120"/>
      <c r="TIX365" s="120"/>
      <c r="TIY365" s="120"/>
      <c r="TIZ365" s="120"/>
      <c r="TJA365" s="120"/>
      <c r="TJB365" s="120"/>
      <c r="TJC365" s="120"/>
      <c r="TJD365" s="120"/>
      <c r="TJE365" s="120"/>
      <c r="TJF365" s="120"/>
      <c r="TJG365" s="120"/>
      <c r="TJH365" s="120"/>
      <c r="TJI365" s="120"/>
      <c r="TJJ365" s="120"/>
      <c r="TJK365" s="120"/>
      <c r="TJL365" s="120"/>
      <c r="TJM365" s="120"/>
      <c r="TJN365" s="120"/>
      <c r="TJO365" s="120"/>
      <c r="TJP365" s="120"/>
      <c r="TJQ365" s="120"/>
      <c r="TJR365" s="120"/>
      <c r="TJS365" s="120"/>
      <c r="TJT365" s="120"/>
      <c r="TJU365" s="120"/>
      <c r="TJV365" s="120"/>
      <c r="TJW365" s="120"/>
      <c r="TJX365" s="120"/>
      <c r="TJY365" s="120"/>
      <c r="TJZ365" s="120"/>
      <c r="TKA365" s="120"/>
      <c r="TKB365" s="120"/>
      <c r="TKC365" s="120"/>
      <c r="TKD365" s="120"/>
      <c r="TKE365" s="120"/>
      <c r="TKF365" s="120"/>
      <c r="TKG365" s="120"/>
      <c r="TKH365" s="120"/>
      <c r="TKI365" s="120"/>
      <c r="TKJ365" s="120"/>
      <c r="TKK365" s="120"/>
      <c r="TKL365" s="120"/>
      <c r="TKM365" s="120"/>
      <c r="TKN365" s="120"/>
      <c r="TKO365" s="120"/>
      <c r="TKP365" s="120"/>
      <c r="TKQ365" s="120"/>
      <c r="TKR365" s="120"/>
      <c r="TKS365" s="120"/>
      <c r="TKT365" s="120"/>
      <c r="TKU365" s="120"/>
      <c r="TKV365" s="120"/>
      <c r="TKW365" s="120"/>
      <c r="TKX365" s="120"/>
      <c r="TKY365" s="120"/>
      <c r="TKZ365" s="120"/>
      <c r="TLA365" s="120"/>
      <c r="TLB365" s="120"/>
      <c r="TLC365" s="120"/>
      <c r="TLD365" s="120"/>
      <c r="TLE365" s="120"/>
      <c r="TLF365" s="120"/>
      <c r="TLG365" s="120"/>
      <c r="TLH365" s="120"/>
      <c r="TLI365" s="120"/>
      <c r="TLJ365" s="120"/>
      <c r="TLK365" s="120"/>
      <c r="TLL365" s="120"/>
      <c r="TLM365" s="120"/>
      <c r="TLN365" s="120"/>
      <c r="TLO365" s="120"/>
      <c r="TLP365" s="120"/>
      <c r="TLQ365" s="120"/>
      <c r="TLR365" s="120"/>
      <c r="TLS365" s="120"/>
      <c r="TLT365" s="120"/>
      <c r="TLU365" s="120"/>
      <c r="TLV365" s="120"/>
      <c r="TLW365" s="120"/>
      <c r="TLX365" s="120"/>
      <c r="TLY365" s="120"/>
      <c r="TLZ365" s="120"/>
      <c r="TMA365" s="120"/>
      <c r="TMB365" s="120"/>
      <c r="TMC365" s="120"/>
      <c r="TMD365" s="120"/>
      <c r="TME365" s="120"/>
      <c r="TMF365" s="120"/>
      <c r="TMG365" s="120"/>
      <c r="TMH365" s="120"/>
      <c r="TMI365" s="120"/>
      <c r="TMJ365" s="120"/>
      <c r="TMK365" s="120"/>
      <c r="TML365" s="120"/>
      <c r="TMM365" s="120"/>
      <c r="TMN365" s="120"/>
      <c r="TMO365" s="120"/>
      <c r="TMP365" s="120"/>
      <c r="TMQ365" s="120"/>
      <c r="TMR365" s="120"/>
      <c r="TMS365" s="120"/>
      <c r="TMT365" s="120"/>
      <c r="TMU365" s="120"/>
      <c r="TMV365" s="120"/>
      <c r="TMW365" s="120"/>
      <c r="TMX365" s="120"/>
      <c r="TMY365" s="120"/>
      <c r="TMZ365" s="120"/>
      <c r="TNA365" s="120"/>
      <c r="TNB365" s="120"/>
      <c r="TNC365" s="120"/>
      <c r="TND365" s="120"/>
      <c r="TNE365" s="120"/>
      <c r="TNF365" s="120"/>
      <c r="TNG365" s="120"/>
      <c r="TNH365" s="120"/>
      <c r="TNI365" s="120"/>
      <c r="TNJ365" s="120"/>
      <c r="TNK365" s="120"/>
      <c r="TNL365" s="120"/>
      <c r="TNM365" s="120"/>
      <c r="TNN365" s="120"/>
      <c r="TNO365" s="120"/>
      <c r="TNP365" s="120"/>
      <c r="TNQ365" s="120"/>
      <c r="TNR365" s="120"/>
      <c r="TNS365" s="120"/>
      <c r="TNT365" s="120"/>
      <c r="TNU365" s="120"/>
      <c r="TNV365" s="120"/>
      <c r="TNW365" s="120"/>
      <c r="TNX365" s="120"/>
      <c r="TNY365" s="120"/>
      <c r="TNZ365" s="120"/>
      <c r="TOA365" s="120"/>
      <c r="TOB365" s="120"/>
      <c r="TOC365" s="120"/>
      <c r="TOD365" s="120"/>
      <c r="TOE365" s="120"/>
      <c r="TOF365" s="120"/>
      <c r="TOG365" s="120"/>
      <c r="TOH365" s="120"/>
      <c r="TOI365" s="120"/>
      <c r="TOJ365" s="120"/>
      <c r="TOK365" s="120"/>
      <c r="TOL365" s="120"/>
      <c r="TOM365" s="120"/>
      <c r="TON365" s="120"/>
      <c r="TOO365" s="120"/>
      <c r="TOP365" s="120"/>
      <c r="TOQ365" s="120"/>
      <c r="TOR365" s="120"/>
      <c r="TOS365" s="120"/>
      <c r="TOT365" s="120"/>
      <c r="TOU365" s="120"/>
      <c r="TOV365" s="120"/>
      <c r="TOW365" s="120"/>
      <c r="TOX365" s="120"/>
      <c r="TOY365" s="120"/>
      <c r="TOZ365" s="120"/>
      <c r="TPA365" s="120"/>
      <c r="TPB365" s="120"/>
      <c r="TPC365" s="120"/>
      <c r="TPD365" s="120"/>
      <c r="TPE365" s="120"/>
      <c r="TPF365" s="120"/>
      <c r="TPG365" s="120"/>
      <c r="TPH365" s="120"/>
      <c r="TPI365" s="120"/>
      <c r="TPJ365" s="120"/>
      <c r="TPK365" s="120"/>
      <c r="TPL365" s="120"/>
      <c r="TPM365" s="120"/>
      <c r="TPN365" s="120"/>
      <c r="TPO365" s="120"/>
      <c r="TPP365" s="120"/>
      <c r="TPQ365" s="120"/>
      <c r="TPR365" s="120"/>
      <c r="TPS365" s="120"/>
      <c r="TPT365" s="120"/>
      <c r="TPU365" s="120"/>
      <c r="TPV365" s="120"/>
      <c r="TPW365" s="120"/>
      <c r="TPX365" s="120"/>
      <c r="TPY365" s="120"/>
      <c r="TPZ365" s="120"/>
      <c r="TQA365" s="120"/>
      <c r="TQB365" s="120"/>
      <c r="TQC365" s="120"/>
      <c r="TQD365" s="120"/>
      <c r="TQE365" s="120"/>
      <c r="TQF365" s="120"/>
      <c r="TQG365" s="120"/>
      <c r="TQH365" s="120"/>
      <c r="TQI365" s="120"/>
      <c r="TQJ365" s="120"/>
      <c r="TQK365" s="120"/>
      <c r="TQL365" s="120"/>
      <c r="TQM365" s="120"/>
      <c r="TQN365" s="120"/>
      <c r="TQO365" s="120"/>
      <c r="TQP365" s="120"/>
      <c r="TQQ365" s="120"/>
      <c r="TQR365" s="120"/>
      <c r="TQS365" s="120"/>
      <c r="TQT365" s="120"/>
      <c r="TQU365" s="120"/>
      <c r="TQV365" s="120"/>
      <c r="TQW365" s="120"/>
      <c r="TQX365" s="120"/>
      <c r="TQY365" s="120"/>
      <c r="TQZ365" s="120"/>
      <c r="TRA365" s="120"/>
      <c r="TRB365" s="120"/>
      <c r="TRC365" s="120"/>
      <c r="TRD365" s="120"/>
      <c r="TRE365" s="120"/>
      <c r="TRF365" s="120"/>
      <c r="TRG365" s="120"/>
      <c r="TRH365" s="120"/>
      <c r="TRI365" s="120"/>
      <c r="TRJ365" s="120"/>
      <c r="TRK365" s="120"/>
      <c r="TRL365" s="120"/>
      <c r="TRM365" s="120"/>
      <c r="TRN365" s="120"/>
      <c r="TRO365" s="120"/>
      <c r="TRP365" s="120"/>
      <c r="TRQ365" s="120"/>
      <c r="TRR365" s="120"/>
      <c r="TRS365" s="120"/>
      <c r="TRT365" s="120"/>
      <c r="TRU365" s="120"/>
      <c r="TRV365" s="120"/>
      <c r="TRW365" s="120"/>
      <c r="TRX365" s="120"/>
      <c r="TRY365" s="120"/>
      <c r="TRZ365" s="120"/>
      <c r="TSA365" s="120"/>
      <c r="TSB365" s="120"/>
      <c r="TSC365" s="120"/>
      <c r="TSD365" s="120"/>
      <c r="TSE365" s="120"/>
      <c r="TSF365" s="120"/>
      <c r="TSG365" s="120"/>
      <c r="TSH365" s="120"/>
      <c r="TSI365" s="120"/>
      <c r="TSJ365" s="120"/>
      <c r="TSK365" s="120"/>
      <c r="TSL365" s="120"/>
      <c r="TSM365" s="120"/>
      <c r="TSN365" s="120"/>
      <c r="TSO365" s="120"/>
      <c r="TSP365" s="120"/>
      <c r="TSQ365" s="120"/>
      <c r="TSR365" s="120"/>
      <c r="TSS365" s="120"/>
      <c r="TST365" s="120"/>
      <c r="TSU365" s="120"/>
      <c r="TSV365" s="120"/>
      <c r="TSW365" s="120"/>
      <c r="TSX365" s="120"/>
      <c r="TSY365" s="120"/>
      <c r="TSZ365" s="120"/>
      <c r="TTA365" s="120"/>
      <c r="TTB365" s="120"/>
      <c r="TTC365" s="120"/>
      <c r="TTD365" s="120"/>
      <c r="TTE365" s="120"/>
      <c r="TTF365" s="120"/>
      <c r="TTG365" s="120"/>
      <c r="TTH365" s="120"/>
      <c r="TTI365" s="120"/>
      <c r="TTJ365" s="120"/>
      <c r="TTK365" s="120"/>
      <c r="TTL365" s="120"/>
      <c r="TTM365" s="120"/>
      <c r="TTN365" s="120"/>
      <c r="TTO365" s="120"/>
      <c r="TTP365" s="120"/>
      <c r="TTQ365" s="120"/>
      <c r="TTR365" s="120"/>
      <c r="TTS365" s="120"/>
      <c r="TTT365" s="120"/>
      <c r="TTU365" s="120"/>
      <c r="TTV365" s="120"/>
      <c r="TTW365" s="120"/>
      <c r="TTX365" s="120"/>
      <c r="TTY365" s="120"/>
      <c r="TTZ365" s="120"/>
      <c r="TUA365" s="120"/>
      <c r="TUB365" s="120"/>
      <c r="TUC365" s="120"/>
      <c r="TUD365" s="120"/>
      <c r="TUE365" s="120"/>
      <c r="TUF365" s="120"/>
      <c r="TUG365" s="120"/>
      <c r="TUH365" s="120"/>
      <c r="TUI365" s="120"/>
      <c r="TUJ365" s="120"/>
      <c r="TUK365" s="120"/>
      <c r="TUL365" s="120"/>
      <c r="TUM365" s="120"/>
      <c r="TUN365" s="120"/>
      <c r="TUO365" s="120"/>
      <c r="TUP365" s="120"/>
      <c r="TUQ365" s="120"/>
      <c r="TUR365" s="120"/>
      <c r="TUS365" s="120"/>
      <c r="TUT365" s="120"/>
      <c r="TUU365" s="120"/>
      <c r="TUV365" s="120"/>
      <c r="TUW365" s="120"/>
      <c r="TUX365" s="120"/>
      <c r="TUY365" s="120"/>
      <c r="TUZ365" s="120"/>
      <c r="TVA365" s="120"/>
      <c r="TVB365" s="120"/>
      <c r="TVC365" s="120"/>
      <c r="TVD365" s="120"/>
      <c r="TVE365" s="120"/>
      <c r="TVF365" s="120"/>
      <c r="TVG365" s="120"/>
      <c r="TVH365" s="120"/>
      <c r="TVI365" s="120"/>
      <c r="TVJ365" s="120"/>
      <c r="TVK365" s="120"/>
      <c r="TVL365" s="120"/>
      <c r="TVM365" s="120"/>
      <c r="TVN365" s="120"/>
      <c r="TVO365" s="120"/>
      <c r="TVP365" s="120"/>
      <c r="TVQ365" s="120"/>
      <c r="TVR365" s="120"/>
      <c r="TVS365" s="120"/>
      <c r="TVT365" s="120"/>
      <c r="TVU365" s="120"/>
      <c r="TVV365" s="120"/>
      <c r="TVW365" s="120"/>
      <c r="TVX365" s="120"/>
      <c r="TVY365" s="120"/>
      <c r="TVZ365" s="120"/>
      <c r="TWA365" s="120"/>
      <c r="TWB365" s="120"/>
      <c r="TWC365" s="120"/>
      <c r="TWD365" s="120"/>
      <c r="TWE365" s="120"/>
      <c r="TWF365" s="120"/>
      <c r="TWG365" s="120"/>
      <c r="TWH365" s="120"/>
      <c r="TWI365" s="120"/>
      <c r="TWJ365" s="120"/>
      <c r="TWK365" s="120"/>
      <c r="TWL365" s="120"/>
      <c r="TWM365" s="120"/>
      <c r="TWN365" s="120"/>
      <c r="TWO365" s="120"/>
      <c r="TWP365" s="120"/>
      <c r="TWQ365" s="120"/>
      <c r="TWR365" s="120"/>
      <c r="TWS365" s="120"/>
      <c r="TWT365" s="120"/>
      <c r="TWU365" s="120"/>
      <c r="TWV365" s="120"/>
      <c r="TWW365" s="120"/>
      <c r="TWX365" s="120"/>
      <c r="TWY365" s="120"/>
      <c r="TWZ365" s="120"/>
      <c r="TXA365" s="120"/>
      <c r="TXB365" s="120"/>
      <c r="TXC365" s="120"/>
      <c r="TXD365" s="120"/>
      <c r="TXE365" s="120"/>
      <c r="TXF365" s="120"/>
      <c r="TXG365" s="120"/>
      <c r="TXH365" s="120"/>
      <c r="TXI365" s="120"/>
      <c r="TXJ365" s="120"/>
      <c r="TXK365" s="120"/>
      <c r="TXL365" s="120"/>
      <c r="TXM365" s="120"/>
      <c r="TXN365" s="120"/>
      <c r="TXO365" s="120"/>
      <c r="TXP365" s="120"/>
      <c r="TXQ365" s="120"/>
      <c r="TXR365" s="120"/>
      <c r="TXS365" s="120"/>
      <c r="TXT365" s="120"/>
      <c r="TXU365" s="120"/>
      <c r="TXV365" s="120"/>
      <c r="TXW365" s="120"/>
      <c r="TXX365" s="120"/>
      <c r="TXY365" s="120"/>
      <c r="TXZ365" s="120"/>
      <c r="TYA365" s="120"/>
      <c r="TYB365" s="120"/>
      <c r="TYC365" s="120"/>
      <c r="TYD365" s="120"/>
      <c r="TYE365" s="120"/>
      <c r="TYF365" s="120"/>
      <c r="TYG365" s="120"/>
      <c r="TYH365" s="120"/>
      <c r="TYI365" s="120"/>
      <c r="TYJ365" s="120"/>
      <c r="TYK365" s="120"/>
      <c r="TYL365" s="120"/>
      <c r="TYM365" s="120"/>
      <c r="TYN365" s="120"/>
      <c r="TYO365" s="120"/>
      <c r="TYP365" s="120"/>
      <c r="TYQ365" s="120"/>
      <c r="TYR365" s="120"/>
      <c r="TYS365" s="120"/>
      <c r="TYT365" s="120"/>
      <c r="TYU365" s="120"/>
      <c r="TYV365" s="120"/>
      <c r="TYW365" s="120"/>
      <c r="TYX365" s="120"/>
      <c r="TYY365" s="120"/>
      <c r="TYZ365" s="120"/>
      <c r="TZA365" s="120"/>
      <c r="TZB365" s="120"/>
      <c r="TZC365" s="120"/>
      <c r="TZD365" s="120"/>
      <c r="TZE365" s="120"/>
      <c r="TZF365" s="120"/>
      <c r="TZG365" s="120"/>
      <c r="TZH365" s="120"/>
      <c r="TZI365" s="120"/>
      <c r="TZJ365" s="120"/>
      <c r="TZK365" s="120"/>
      <c r="TZL365" s="120"/>
      <c r="TZM365" s="120"/>
      <c r="TZN365" s="120"/>
      <c r="TZO365" s="120"/>
      <c r="TZP365" s="120"/>
      <c r="TZQ365" s="120"/>
      <c r="TZR365" s="120"/>
      <c r="TZS365" s="120"/>
      <c r="TZT365" s="120"/>
      <c r="TZU365" s="120"/>
      <c r="TZV365" s="120"/>
      <c r="TZW365" s="120"/>
      <c r="TZX365" s="120"/>
      <c r="TZY365" s="120"/>
      <c r="TZZ365" s="120"/>
      <c r="UAA365" s="120"/>
      <c r="UAB365" s="120"/>
      <c r="UAC365" s="120"/>
      <c r="UAD365" s="120"/>
      <c r="UAE365" s="120"/>
      <c r="UAF365" s="120"/>
      <c r="UAG365" s="120"/>
      <c r="UAH365" s="120"/>
      <c r="UAI365" s="120"/>
      <c r="UAJ365" s="120"/>
      <c r="UAK365" s="120"/>
      <c r="UAL365" s="120"/>
      <c r="UAM365" s="120"/>
      <c r="UAN365" s="120"/>
      <c r="UAO365" s="120"/>
      <c r="UAP365" s="120"/>
      <c r="UAQ365" s="120"/>
      <c r="UAR365" s="120"/>
      <c r="UAS365" s="120"/>
      <c r="UAT365" s="120"/>
      <c r="UAU365" s="120"/>
      <c r="UAV365" s="120"/>
      <c r="UAW365" s="120"/>
      <c r="UAX365" s="120"/>
      <c r="UAY365" s="120"/>
      <c r="UAZ365" s="120"/>
      <c r="UBA365" s="120"/>
      <c r="UBB365" s="120"/>
      <c r="UBC365" s="120"/>
      <c r="UBD365" s="120"/>
      <c r="UBE365" s="120"/>
      <c r="UBF365" s="120"/>
      <c r="UBG365" s="120"/>
      <c r="UBH365" s="120"/>
      <c r="UBI365" s="120"/>
      <c r="UBJ365" s="120"/>
      <c r="UBK365" s="120"/>
      <c r="UBL365" s="120"/>
      <c r="UBM365" s="120"/>
      <c r="UBN365" s="120"/>
      <c r="UBO365" s="120"/>
      <c r="UBP365" s="120"/>
      <c r="UBQ365" s="120"/>
      <c r="UBR365" s="120"/>
      <c r="UBS365" s="120"/>
      <c r="UBT365" s="120"/>
      <c r="UBU365" s="120"/>
      <c r="UBV365" s="120"/>
      <c r="UBW365" s="120"/>
      <c r="UBX365" s="120"/>
      <c r="UBY365" s="120"/>
      <c r="UBZ365" s="120"/>
      <c r="UCA365" s="120"/>
      <c r="UCB365" s="120"/>
      <c r="UCC365" s="120"/>
      <c r="UCD365" s="120"/>
      <c r="UCE365" s="120"/>
      <c r="UCF365" s="120"/>
      <c r="UCG365" s="120"/>
      <c r="UCH365" s="120"/>
      <c r="UCI365" s="120"/>
      <c r="UCJ365" s="120"/>
      <c r="UCK365" s="120"/>
      <c r="UCL365" s="120"/>
      <c r="UCM365" s="120"/>
      <c r="UCN365" s="120"/>
      <c r="UCO365" s="120"/>
      <c r="UCP365" s="120"/>
      <c r="UCQ365" s="120"/>
      <c r="UCR365" s="120"/>
      <c r="UCS365" s="120"/>
      <c r="UCT365" s="120"/>
      <c r="UCU365" s="120"/>
      <c r="UCV365" s="120"/>
      <c r="UCW365" s="120"/>
      <c r="UCX365" s="120"/>
      <c r="UCY365" s="120"/>
      <c r="UCZ365" s="120"/>
      <c r="UDA365" s="120"/>
      <c r="UDB365" s="120"/>
      <c r="UDC365" s="120"/>
      <c r="UDD365" s="120"/>
      <c r="UDE365" s="120"/>
      <c r="UDF365" s="120"/>
      <c r="UDG365" s="120"/>
      <c r="UDH365" s="120"/>
      <c r="UDI365" s="120"/>
      <c r="UDJ365" s="120"/>
      <c r="UDK365" s="120"/>
      <c r="UDL365" s="120"/>
      <c r="UDM365" s="120"/>
      <c r="UDN365" s="120"/>
      <c r="UDO365" s="120"/>
      <c r="UDP365" s="120"/>
      <c r="UDQ365" s="120"/>
      <c r="UDR365" s="120"/>
      <c r="UDS365" s="120"/>
      <c r="UDT365" s="120"/>
      <c r="UDU365" s="120"/>
      <c r="UDV365" s="120"/>
      <c r="UDW365" s="120"/>
      <c r="UDX365" s="120"/>
      <c r="UDY365" s="120"/>
      <c r="UDZ365" s="120"/>
      <c r="UEA365" s="120"/>
      <c r="UEB365" s="120"/>
      <c r="UEC365" s="120"/>
      <c r="UED365" s="120"/>
      <c r="UEE365" s="120"/>
      <c r="UEF365" s="120"/>
      <c r="UEG365" s="120"/>
      <c r="UEH365" s="120"/>
      <c r="UEI365" s="120"/>
      <c r="UEJ365" s="120"/>
      <c r="UEK365" s="120"/>
      <c r="UEL365" s="120"/>
      <c r="UEM365" s="120"/>
      <c r="UEN365" s="120"/>
      <c r="UEO365" s="120"/>
      <c r="UEP365" s="120"/>
      <c r="UEQ365" s="120"/>
      <c r="UER365" s="120"/>
      <c r="UES365" s="120"/>
      <c r="UET365" s="120"/>
      <c r="UEU365" s="120"/>
      <c r="UEV365" s="120"/>
      <c r="UEW365" s="120"/>
      <c r="UEX365" s="120"/>
      <c r="UEY365" s="120"/>
      <c r="UEZ365" s="120"/>
      <c r="UFA365" s="120"/>
      <c r="UFB365" s="120"/>
      <c r="UFC365" s="120"/>
      <c r="UFD365" s="120"/>
      <c r="UFE365" s="120"/>
      <c r="UFF365" s="120"/>
      <c r="UFG365" s="120"/>
      <c r="UFH365" s="120"/>
      <c r="UFI365" s="120"/>
      <c r="UFJ365" s="120"/>
      <c r="UFK365" s="120"/>
      <c r="UFL365" s="120"/>
      <c r="UFM365" s="120"/>
      <c r="UFN365" s="120"/>
      <c r="UFO365" s="120"/>
      <c r="UFP365" s="120"/>
      <c r="UFQ365" s="120"/>
      <c r="UFR365" s="120"/>
      <c r="UFS365" s="120"/>
      <c r="UFT365" s="120"/>
      <c r="UFU365" s="120"/>
      <c r="UFV365" s="120"/>
      <c r="UFW365" s="120"/>
      <c r="UFX365" s="120"/>
      <c r="UFY365" s="120"/>
      <c r="UFZ365" s="120"/>
      <c r="UGA365" s="120"/>
      <c r="UGB365" s="120"/>
      <c r="UGC365" s="120"/>
      <c r="UGD365" s="120"/>
      <c r="UGE365" s="120"/>
      <c r="UGF365" s="120"/>
      <c r="UGG365" s="120"/>
      <c r="UGH365" s="120"/>
      <c r="UGI365" s="120"/>
      <c r="UGJ365" s="120"/>
      <c r="UGK365" s="120"/>
      <c r="UGL365" s="120"/>
      <c r="UGM365" s="120"/>
      <c r="UGN365" s="120"/>
      <c r="UGO365" s="120"/>
      <c r="UGP365" s="120"/>
      <c r="UGQ365" s="120"/>
      <c r="UGR365" s="120"/>
      <c r="UGS365" s="120"/>
      <c r="UGT365" s="120"/>
      <c r="UGU365" s="120"/>
      <c r="UGV365" s="120"/>
      <c r="UGW365" s="120"/>
      <c r="UGX365" s="120"/>
      <c r="UGY365" s="120"/>
      <c r="UGZ365" s="120"/>
      <c r="UHA365" s="120"/>
      <c r="UHB365" s="120"/>
      <c r="UHC365" s="120"/>
      <c r="UHD365" s="120"/>
      <c r="UHE365" s="120"/>
      <c r="UHF365" s="120"/>
      <c r="UHG365" s="120"/>
      <c r="UHH365" s="120"/>
      <c r="UHI365" s="120"/>
      <c r="UHJ365" s="120"/>
      <c r="UHK365" s="120"/>
      <c r="UHL365" s="120"/>
      <c r="UHM365" s="120"/>
      <c r="UHN365" s="120"/>
      <c r="UHO365" s="120"/>
      <c r="UHP365" s="120"/>
      <c r="UHQ365" s="120"/>
      <c r="UHR365" s="120"/>
      <c r="UHS365" s="120"/>
      <c r="UHT365" s="120"/>
      <c r="UHU365" s="120"/>
      <c r="UHV365" s="120"/>
      <c r="UHW365" s="120"/>
      <c r="UHX365" s="120"/>
      <c r="UHY365" s="120"/>
      <c r="UHZ365" s="120"/>
      <c r="UIA365" s="120"/>
      <c r="UIB365" s="120"/>
      <c r="UIC365" s="120"/>
      <c r="UID365" s="120"/>
      <c r="UIE365" s="120"/>
      <c r="UIF365" s="120"/>
      <c r="UIG365" s="120"/>
      <c r="UIH365" s="120"/>
      <c r="UII365" s="120"/>
      <c r="UIJ365" s="120"/>
      <c r="UIK365" s="120"/>
      <c r="UIL365" s="120"/>
      <c r="UIM365" s="120"/>
      <c r="UIN365" s="120"/>
      <c r="UIO365" s="120"/>
      <c r="UIP365" s="120"/>
      <c r="UIQ365" s="120"/>
      <c r="UIR365" s="120"/>
      <c r="UIS365" s="120"/>
      <c r="UIT365" s="120"/>
      <c r="UIU365" s="120"/>
      <c r="UIV365" s="120"/>
      <c r="UIW365" s="120"/>
      <c r="UIX365" s="120"/>
      <c r="UIY365" s="120"/>
      <c r="UIZ365" s="120"/>
      <c r="UJA365" s="120"/>
      <c r="UJB365" s="120"/>
      <c r="UJC365" s="120"/>
      <c r="UJD365" s="120"/>
      <c r="UJE365" s="120"/>
      <c r="UJF365" s="120"/>
      <c r="UJG365" s="120"/>
      <c r="UJH365" s="120"/>
      <c r="UJI365" s="120"/>
      <c r="UJJ365" s="120"/>
      <c r="UJK365" s="120"/>
      <c r="UJL365" s="120"/>
      <c r="UJM365" s="120"/>
      <c r="UJN365" s="120"/>
      <c r="UJO365" s="120"/>
      <c r="UJP365" s="120"/>
      <c r="UJQ365" s="120"/>
      <c r="UJR365" s="120"/>
      <c r="UJS365" s="120"/>
      <c r="UJT365" s="120"/>
      <c r="UJU365" s="120"/>
      <c r="UJV365" s="120"/>
      <c r="UJW365" s="120"/>
      <c r="UJX365" s="120"/>
      <c r="UJY365" s="120"/>
      <c r="UJZ365" s="120"/>
      <c r="UKA365" s="120"/>
      <c r="UKB365" s="120"/>
      <c r="UKC365" s="120"/>
      <c r="UKD365" s="120"/>
      <c r="UKE365" s="120"/>
      <c r="UKF365" s="120"/>
      <c r="UKG365" s="120"/>
      <c r="UKH365" s="120"/>
      <c r="UKI365" s="120"/>
      <c r="UKJ365" s="120"/>
      <c r="UKK365" s="120"/>
      <c r="UKL365" s="120"/>
      <c r="UKM365" s="120"/>
      <c r="UKN365" s="120"/>
      <c r="UKO365" s="120"/>
      <c r="UKP365" s="120"/>
      <c r="UKQ365" s="120"/>
      <c r="UKR365" s="120"/>
      <c r="UKS365" s="120"/>
      <c r="UKT365" s="120"/>
      <c r="UKU365" s="120"/>
      <c r="UKV365" s="120"/>
      <c r="UKW365" s="120"/>
      <c r="UKX365" s="120"/>
      <c r="UKY365" s="120"/>
      <c r="UKZ365" s="120"/>
      <c r="ULA365" s="120"/>
      <c r="ULB365" s="120"/>
      <c r="ULC365" s="120"/>
      <c r="ULD365" s="120"/>
      <c r="ULE365" s="120"/>
      <c r="ULF365" s="120"/>
      <c r="ULG365" s="120"/>
      <c r="ULH365" s="120"/>
      <c r="ULI365" s="120"/>
      <c r="ULJ365" s="120"/>
      <c r="ULK365" s="120"/>
      <c r="ULL365" s="120"/>
      <c r="ULM365" s="120"/>
      <c r="ULN365" s="120"/>
      <c r="ULO365" s="120"/>
      <c r="ULP365" s="120"/>
      <c r="ULQ365" s="120"/>
      <c r="ULR365" s="120"/>
      <c r="ULS365" s="120"/>
      <c r="ULT365" s="120"/>
      <c r="ULU365" s="120"/>
      <c r="ULV365" s="120"/>
      <c r="ULW365" s="120"/>
      <c r="ULX365" s="120"/>
      <c r="ULY365" s="120"/>
      <c r="ULZ365" s="120"/>
      <c r="UMA365" s="120"/>
      <c r="UMB365" s="120"/>
      <c r="UMC365" s="120"/>
      <c r="UMD365" s="120"/>
      <c r="UME365" s="120"/>
      <c r="UMF365" s="120"/>
      <c r="UMG365" s="120"/>
      <c r="UMH365" s="120"/>
      <c r="UMI365" s="120"/>
      <c r="UMJ365" s="120"/>
      <c r="UMK365" s="120"/>
      <c r="UML365" s="120"/>
      <c r="UMM365" s="120"/>
      <c r="UMN365" s="120"/>
      <c r="UMO365" s="120"/>
      <c r="UMP365" s="120"/>
      <c r="UMQ365" s="120"/>
      <c r="UMR365" s="120"/>
      <c r="UMS365" s="120"/>
      <c r="UMT365" s="120"/>
      <c r="UMU365" s="120"/>
      <c r="UMV365" s="120"/>
      <c r="UMW365" s="120"/>
      <c r="UMX365" s="120"/>
      <c r="UMY365" s="120"/>
      <c r="UMZ365" s="120"/>
      <c r="UNA365" s="120"/>
      <c r="UNB365" s="120"/>
      <c r="UNC365" s="120"/>
      <c r="UND365" s="120"/>
      <c r="UNE365" s="120"/>
      <c r="UNF365" s="120"/>
      <c r="UNG365" s="120"/>
      <c r="UNH365" s="120"/>
      <c r="UNI365" s="120"/>
      <c r="UNJ365" s="120"/>
      <c r="UNK365" s="120"/>
      <c r="UNL365" s="120"/>
      <c r="UNM365" s="120"/>
      <c r="UNN365" s="120"/>
      <c r="UNO365" s="120"/>
      <c r="UNP365" s="120"/>
      <c r="UNQ365" s="120"/>
      <c r="UNR365" s="120"/>
      <c r="UNS365" s="120"/>
      <c r="UNT365" s="120"/>
      <c r="UNU365" s="120"/>
      <c r="UNV365" s="120"/>
      <c r="UNW365" s="120"/>
      <c r="UNX365" s="120"/>
      <c r="UNY365" s="120"/>
      <c r="UNZ365" s="120"/>
      <c r="UOA365" s="120"/>
      <c r="UOB365" s="120"/>
      <c r="UOC365" s="120"/>
      <c r="UOD365" s="120"/>
      <c r="UOE365" s="120"/>
      <c r="UOF365" s="120"/>
      <c r="UOG365" s="120"/>
      <c r="UOH365" s="120"/>
      <c r="UOI365" s="120"/>
      <c r="UOJ365" s="120"/>
      <c r="UOK365" s="120"/>
      <c r="UOL365" s="120"/>
      <c r="UOM365" s="120"/>
      <c r="UON365" s="120"/>
      <c r="UOO365" s="120"/>
      <c r="UOP365" s="120"/>
      <c r="UOQ365" s="120"/>
      <c r="UOR365" s="120"/>
      <c r="UOS365" s="120"/>
      <c r="UOT365" s="120"/>
      <c r="UOU365" s="120"/>
      <c r="UOV365" s="120"/>
      <c r="UOW365" s="120"/>
      <c r="UOX365" s="120"/>
      <c r="UOY365" s="120"/>
      <c r="UOZ365" s="120"/>
      <c r="UPA365" s="120"/>
      <c r="UPB365" s="120"/>
      <c r="UPC365" s="120"/>
      <c r="UPD365" s="120"/>
      <c r="UPE365" s="120"/>
      <c r="UPF365" s="120"/>
      <c r="UPG365" s="120"/>
      <c r="UPH365" s="120"/>
      <c r="UPI365" s="120"/>
      <c r="UPJ365" s="120"/>
      <c r="UPK365" s="120"/>
      <c r="UPL365" s="120"/>
      <c r="UPM365" s="120"/>
      <c r="UPN365" s="120"/>
      <c r="UPO365" s="120"/>
      <c r="UPP365" s="120"/>
      <c r="UPQ365" s="120"/>
      <c r="UPR365" s="120"/>
      <c r="UPS365" s="120"/>
      <c r="UPT365" s="120"/>
      <c r="UPU365" s="120"/>
      <c r="UPV365" s="120"/>
      <c r="UPW365" s="120"/>
      <c r="UPX365" s="120"/>
      <c r="UPY365" s="120"/>
      <c r="UPZ365" s="120"/>
      <c r="UQA365" s="120"/>
      <c r="UQB365" s="120"/>
      <c r="UQC365" s="120"/>
      <c r="UQD365" s="120"/>
      <c r="UQE365" s="120"/>
      <c r="UQF365" s="120"/>
      <c r="UQG365" s="120"/>
      <c r="UQH365" s="120"/>
      <c r="UQI365" s="120"/>
      <c r="UQJ365" s="120"/>
      <c r="UQK365" s="120"/>
      <c r="UQL365" s="120"/>
      <c r="UQM365" s="120"/>
      <c r="UQN365" s="120"/>
      <c r="UQO365" s="120"/>
      <c r="UQP365" s="120"/>
      <c r="UQQ365" s="120"/>
      <c r="UQR365" s="120"/>
      <c r="UQS365" s="120"/>
      <c r="UQT365" s="120"/>
      <c r="UQU365" s="120"/>
      <c r="UQV365" s="120"/>
      <c r="UQW365" s="120"/>
      <c r="UQX365" s="120"/>
      <c r="UQY365" s="120"/>
      <c r="UQZ365" s="120"/>
      <c r="URA365" s="120"/>
      <c r="URB365" s="120"/>
      <c r="URC365" s="120"/>
      <c r="URD365" s="120"/>
      <c r="URE365" s="120"/>
      <c r="URF365" s="120"/>
      <c r="URG365" s="120"/>
      <c r="URH365" s="120"/>
      <c r="URI365" s="120"/>
      <c r="URJ365" s="120"/>
      <c r="URK365" s="120"/>
      <c r="URL365" s="120"/>
      <c r="URM365" s="120"/>
      <c r="URN365" s="120"/>
      <c r="URO365" s="120"/>
      <c r="URP365" s="120"/>
      <c r="URQ365" s="120"/>
      <c r="URR365" s="120"/>
      <c r="URS365" s="120"/>
      <c r="URT365" s="120"/>
      <c r="URU365" s="120"/>
      <c r="URV365" s="120"/>
      <c r="URW365" s="120"/>
      <c r="URX365" s="120"/>
      <c r="URY365" s="120"/>
      <c r="URZ365" s="120"/>
      <c r="USA365" s="120"/>
      <c r="USB365" s="120"/>
      <c r="USC365" s="120"/>
      <c r="USD365" s="120"/>
      <c r="USE365" s="120"/>
      <c r="USF365" s="120"/>
      <c r="USG365" s="120"/>
      <c r="USH365" s="120"/>
      <c r="USI365" s="120"/>
      <c r="USJ365" s="120"/>
      <c r="USK365" s="120"/>
      <c r="USL365" s="120"/>
      <c r="USM365" s="120"/>
      <c r="USN365" s="120"/>
      <c r="USO365" s="120"/>
      <c r="USP365" s="120"/>
      <c r="USQ365" s="120"/>
      <c r="USR365" s="120"/>
      <c r="USS365" s="120"/>
      <c r="UST365" s="120"/>
      <c r="USU365" s="120"/>
      <c r="USV365" s="120"/>
      <c r="USW365" s="120"/>
      <c r="USX365" s="120"/>
      <c r="USY365" s="120"/>
      <c r="USZ365" s="120"/>
      <c r="UTA365" s="120"/>
      <c r="UTB365" s="120"/>
      <c r="UTC365" s="120"/>
      <c r="UTD365" s="120"/>
      <c r="UTE365" s="120"/>
      <c r="UTF365" s="120"/>
      <c r="UTG365" s="120"/>
      <c r="UTH365" s="120"/>
      <c r="UTI365" s="120"/>
      <c r="UTJ365" s="120"/>
      <c r="UTK365" s="120"/>
      <c r="UTL365" s="120"/>
      <c r="UTM365" s="120"/>
      <c r="UTN365" s="120"/>
      <c r="UTO365" s="120"/>
      <c r="UTP365" s="120"/>
      <c r="UTQ365" s="120"/>
      <c r="UTR365" s="120"/>
      <c r="UTS365" s="120"/>
      <c r="UTT365" s="120"/>
      <c r="UTU365" s="120"/>
      <c r="UTV365" s="120"/>
      <c r="UTW365" s="120"/>
      <c r="UTX365" s="120"/>
      <c r="UTY365" s="120"/>
      <c r="UTZ365" s="120"/>
      <c r="UUA365" s="120"/>
      <c r="UUB365" s="120"/>
      <c r="UUC365" s="120"/>
      <c r="UUD365" s="120"/>
      <c r="UUE365" s="120"/>
      <c r="UUF365" s="120"/>
      <c r="UUG365" s="120"/>
      <c r="UUH365" s="120"/>
      <c r="UUI365" s="120"/>
      <c r="UUJ365" s="120"/>
      <c r="UUK365" s="120"/>
      <c r="UUL365" s="120"/>
      <c r="UUM365" s="120"/>
      <c r="UUN365" s="120"/>
      <c r="UUO365" s="120"/>
      <c r="UUP365" s="120"/>
      <c r="UUQ365" s="120"/>
      <c r="UUR365" s="120"/>
      <c r="UUS365" s="120"/>
      <c r="UUT365" s="120"/>
      <c r="UUU365" s="120"/>
      <c r="UUV365" s="120"/>
      <c r="UUW365" s="120"/>
      <c r="UUX365" s="120"/>
      <c r="UUY365" s="120"/>
      <c r="UUZ365" s="120"/>
      <c r="UVA365" s="120"/>
      <c r="UVB365" s="120"/>
      <c r="UVC365" s="120"/>
      <c r="UVD365" s="120"/>
      <c r="UVE365" s="120"/>
      <c r="UVF365" s="120"/>
      <c r="UVG365" s="120"/>
      <c r="UVH365" s="120"/>
      <c r="UVI365" s="120"/>
      <c r="UVJ365" s="120"/>
      <c r="UVK365" s="120"/>
      <c r="UVL365" s="120"/>
      <c r="UVM365" s="120"/>
      <c r="UVN365" s="120"/>
      <c r="UVO365" s="120"/>
      <c r="UVP365" s="120"/>
      <c r="UVQ365" s="120"/>
      <c r="UVR365" s="120"/>
      <c r="UVS365" s="120"/>
      <c r="UVT365" s="120"/>
      <c r="UVU365" s="120"/>
      <c r="UVV365" s="120"/>
      <c r="UVW365" s="120"/>
      <c r="UVX365" s="120"/>
      <c r="UVY365" s="120"/>
      <c r="UVZ365" s="120"/>
      <c r="UWA365" s="120"/>
      <c r="UWB365" s="120"/>
      <c r="UWC365" s="120"/>
      <c r="UWD365" s="120"/>
      <c r="UWE365" s="120"/>
      <c r="UWF365" s="120"/>
      <c r="UWG365" s="120"/>
      <c r="UWH365" s="120"/>
      <c r="UWI365" s="120"/>
      <c r="UWJ365" s="120"/>
      <c r="UWK365" s="120"/>
      <c r="UWL365" s="120"/>
      <c r="UWM365" s="120"/>
      <c r="UWN365" s="120"/>
      <c r="UWO365" s="120"/>
      <c r="UWP365" s="120"/>
      <c r="UWQ365" s="120"/>
      <c r="UWR365" s="120"/>
      <c r="UWS365" s="120"/>
      <c r="UWT365" s="120"/>
      <c r="UWU365" s="120"/>
      <c r="UWV365" s="120"/>
      <c r="UWW365" s="120"/>
      <c r="UWX365" s="120"/>
      <c r="UWY365" s="120"/>
      <c r="UWZ365" s="120"/>
      <c r="UXA365" s="120"/>
      <c r="UXB365" s="120"/>
      <c r="UXC365" s="120"/>
      <c r="UXD365" s="120"/>
      <c r="UXE365" s="120"/>
      <c r="UXF365" s="120"/>
      <c r="UXG365" s="120"/>
      <c r="UXH365" s="120"/>
      <c r="UXI365" s="120"/>
      <c r="UXJ365" s="120"/>
      <c r="UXK365" s="120"/>
      <c r="UXL365" s="120"/>
      <c r="UXM365" s="120"/>
      <c r="UXN365" s="120"/>
      <c r="UXO365" s="120"/>
      <c r="UXP365" s="120"/>
      <c r="UXQ365" s="120"/>
      <c r="UXR365" s="120"/>
      <c r="UXS365" s="120"/>
      <c r="UXT365" s="120"/>
      <c r="UXU365" s="120"/>
      <c r="UXV365" s="120"/>
      <c r="UXW365" s="120"/>
      <c r="UXX365" s="120"/>
      <c r="UXY365" s="120"/>
      <c r="UXZ365" s="120"/>
      <c r="UYA365" s="120"/>
      <c r="UYB365" s="120"/>
      <c r="UYC365" s="120"/>
      <c r="UYD365" s="120"/>
      <c r="UYE365" s="120"/>
      <c r="UYF365" s="120"/>
      <c r="UYG365" s="120"/>
      <c r="UYH365" s="120"/>
      <c r="UYI365" s="120"/>
      <c r="UYJ365" s="120"/>
      <c r="UYK365" s="120"/>
      <c r="UYL365" s="120"/>
      <c r="UYM365" s="120"/>
      <c r="UYN365" s="120"/>
      <c r="UYO365" s="120"/>
      <c r="UYP365" s="120"/>
      <c r="UYQ365" s="120"/>
      <c r="UYR365" s="120"/>
      <c r="UYS365" s="120"/>
      <c r="UYT365" s="120"/>
      <c r="UYU365" s="120"/>
      <c r="UYV365" s="120"/>
      <c r="UYW365" s="120"/>
      <c r="UYX365" s="120"/>
      <c r="UYY365" s="120"/>
      <c r="UYZ365" s="120"/>
      <c r="UZA365" s="120"/>
      <c r="UZB365" s="120"/>
      <c r="UZC365" s="120"/>
      <c r="UZD365" s="120"/>
      <c r="UZE365" s="120"/>
      <c r="UZF365" s="120"/>
      <c r="UZG365" s="120"/>
      <c r="UZH365" s="120"/>
      <c r="UZI365" s="120"/>
      <c r="UZJ365" s="120"/>
      <c r="UZK365" s="120"/>
      <c r="UZL365" s="120"/>
      <c r="UZM365" s="120"/>
      <c r="UZN365" s="120"/>
      <c r="UZO365" s="120"/>
      <c r="UZP365" s="120"/>
      <c r="UZQ365" s="120"/>
      <c r="UZR365" s="120"/>
      <c r="UZS365" s="120"/>
      <c r="UZT365" s="120"/>
      <c r="UZU365" s="120"/>
      <c r="UZV365" s="120"/>
      <c r="UZW365" s="120"/>
      <c r="UZX365" s="120"/>
      <c r="UZY365" s="120"/>
      <c r="UZZ365" s="120"/>
      <c r="VAA365" s="120"/>
      <c r="VAB365" s="120"/>
      <c r="VAC365" s="120"/>
      <c r="VAD365" s="120"/>
      <c r="VAE365" s="120"/>
      <c r="VAF365" s="120"/>
      <c r="VAG365" s="120"/>
      <c r="VAH365" s="120"/>
      <c r="VAI365" s="120"/>
      <c r="VAJ365" s="120"/>
      <c r="VAK365" s="120"/>
      <c r="VAL365" s="120"/>
      <c r="VAM365" s="120"/>
      <c r="VAN365" s="120"/>
      <c r="VAO365" s="120"/>
      <c r="VAP365" s="120"/>
      <c r="VAQ365" s="120"/>
      <c r="VAR365" s="120"/>
      <c r="VAS365" s="120"/>
      <c r="VAT365" s="120"/>
      <c r="VAU365" s="120"/>
      <c r="VAV365" s="120"/>
      <c r="VAW365" s="120"/>
      <c r="VAX365" s="120"/>
      <c r="VAY365" s="120"/>
      <c r="VAZ365" s="120"/>
      <c r="VBA365" s="120"/>
      <c r="VBB365" s="120"/>
      <c r="VBC365" s="120"/>
      <c r="VBD365" s="120"/>
      <c r="VBE365" s="120"/>
      <c r="VBF365" s="120"/>
      <c r="VBG365" s="120"/>
      <c r="VBH365" s="120"/>
      <c r="VBI365" s="120"/>
      <c r="VBJ365" s="120"/>
      <c r="VBK365" s="120"/>
      <c r="VBL365" s="120"/>
      <c r="VBM365" s="120"/>
      <c r="VBN365" s="120"/>
      <c r="VBO365" s="120"/>
      <c r="VBP365" s="120"/>
      <c r="VBQ365" s="120"/>
      <c r="VBR365" s="120"/>
      <c r="VBS365" s="120"/>
      <c r="VBT365" s="120"/>
      <c r="VBU365" s="120"/>
      <c r="VBV365" s="120"/>
      <c r="VBW365" s="120"/>
      <c r="VBX365" s="120"/>
      <c r="VBY365" s="120"/>
      <c r="VBZ365" s="120"/>
      <c r="VCA365" s="120"/>
      <c r="VCB365" s="120"/>
      <c r="VCC365" s="120"/>
      <c r="VCD365" s="120"/>
      <c r="VCE365" s="120"/>
      <c r="VCF365" s="120"/>
      <c r="VCG365" s="120"/>
      <c r="VCH365" s="120"/>
      <c r="VCI365" s="120"/>
      <c r="VCJ365" s="120"/>
      <c r="VCK365" s="120"/>
      <c r="VCL365" s="120"/>
      <c r="VCM365" s="120"/>
      <c r="VCN365" s="120"/>
      <c r="VCO365" s="120"/>
      <c r="VCP365" s="120"/>
      <c r="VCQ365" s="120"/>
      <c r="VCR365" s="120"/>
      <c r="VCS365" s="120"/>
      <c r="VCT365" s="120"/>
      <c r="VCU365" s="120"/>
      <c r="VCV365" s="120"/>
      <c r="VCW365" s="120"/>
      <c r="VCX365" s="120"/>
      <c r="VCY365" s="120"/>
      <c r="VCZ365" s="120"/>
      <c r="VDA365" s="120"/>
      <c r="VDB365" s="120"/>
      <c r="VDC365" s="120"/>
      <c r="VDD365" s="120"/>
      <c r="VDE365" s="120"/>
      <c r="VDF365" s="120"/>
      <c r="VDG365" s="120"/>
      <c r="VDH365" s="120"/>
      <c r="VDI365" s="120"/>
      <c r="VDJ365" s="120"/>
      <c r="VDK365" s="120"/>
      <c r="VDL365" s="120"/>
      <c r="VDM365" s="120"/>
      <c r="VDN365" s="120"/>
      <c r="VDO365" s="120"/>
      <c r="VDP365" s="120"/>
      <c r="VDQ365" s="120"/>
      <c r="VDR365" s="120"/>
      <c r="VDS365" s="120"/>
      <c r="VDT365" s="120"/>
      <c r="VDU365" s="120"/>
      <c r="VDV365" s="120"/>
      <c r="VDW365" s="120"/>
      <c r="VDX365" s="120"/>
      <c r="VDY365" s="120"/>
      <c r="VDZ365" s="120"/>
      <c r="VEA365" s="120"/>
      <c r="VEB365" s="120"/>
      <c r="VEC365" s="120"/>
      <c r="VED365" s="120"/>
      <c r="VEE365" s="120"/>
      <c r="VEF365" s="120"/>
      <c r="VEG365" s="120"/>
      <c r="VEH365" s="120"/>
      <c r="VEI365" s="120"/>
      <c r="VEJ365" s="120"/>
      <c r="VEK365" s="120"/>
      <c r="VEL365" s="120"/>
      <c r="VEM365" s="120"/>
      <c r="VEN365" s="120"/>
      <c r="VEO365" s="120"/>
      <c r="VEP365" s="120"/>
      <c r="VEQ365" s="120"/>
      <c r="VER365" s="120"/>
      <c r="VES365" s="120"/>
      <c r="VET365" s="120"/>
      <c r="VEU365" s="120"/>
      <c r="VEV365" s="120"/>
      <c r="VEW365" s="120"/>
      <c r="VEX365" s="120"/>
      <c r="VEY365" s="120"/>
      <c r="VEZ365" s="120"/>
      <c r="VFA365" s="120"/>
      <c r="VFB365" s="120"/>
      <c r="VFC365" s="120"/>
      <c r="VFD365" s="120"/>
      <c r="VFE365" s="120"/>
      <c r="VFF365" s="120"/>
      <c r="VFG365" s="120"/>
      <c r="VFH365" s="120"/>
      <c r="VFI365" s="120"/>
      <c r="VFJ365" s="120"/>
      <c r="VFK365" s="120"/>
      <c r="VFL365" s="120"/>
      <c r="VFM365" s="120"/>
      <c r="VFN365" s="120"/>
      <c r="VFO365" s="120"/>
      <c r="VFP365" s="120"/>
      <c r="VFQ365" s="120"/>
      <c r="VFR365" s="120"/>
      <c r="VFS365" s="120"/>
      <c r="VFT365" s="120"/>
      <c r="VFU365" s="120"/>
      <c r="VFV365" s="120"/>
      <c r="VFW365" s="120"/>
      <c r="VFX365" s="120"/>
      <c r="VFY365" s="120"/>
      <c r="VFZ365" s="120"/>
      <c r="VGA365" s="120"/>
      <c r="VGB365" s="120"/>
      <c r="VGC365" s="120"/>
      <c r="VGD365" s="120"/>
      <c r="VGE365" s="120"/>
      <c r="VGF365" s="120"/>
      <c r="VGG365" s="120"/>
      <c r="VGH365" s="120"/>
      <c r="VGI365" s="120"/>
      <c r="VGJ365" s="120"/>
      <c r="VGK365" s="120"/>
      <c r="VGL365" s="120"/>
      <c r="VGM365" s="120"/>
      <c r="VGN365" s="120"/>
      <c r="VGO365" s="120"/>
      <c r="VGP365" s="120"/>
      <c r="VGQ365" s="120"/>
      <c r="VGR365" s="120"/>
      <c r="VGS365" s="120"/>
      <c r="VGT365" s="120"/>
      <c r="VGU365" s="120"/>
      <c r="VGV365" s="120"/>
      <c r="VGW365" s="120"/>
      <c r="VGX365" s="120"/>
      <c r="VGY365" s="120"/>
      <c r="VGZ365" s="120"/>
      <c r="VHA365" s="120"/>
      <c r="VHB365" s="120"/>
      <c r="VHC365" s="120"/>
      <c r="VHD365" s="120"/>
      <c r="VHE365" s="120"/>
      <c r="VHF365" s="120"/>
      <c r="VHG365" s="120"/>
      <c r="VHH365" s="120"/>
      <c r="VHI365" s="120"/>
      <c r="VHJ365" s="120"/>
      <c r="VHK365" s="120"/>
      <c r="VHL365" s="120"/>
      <c r="VHM365" s="120"/>
      <c r="VHN365" s="120"/>
      <c r="VHO365" s="120"/>
      <c r="VHP365" s="120"/>
      <c r="VHQ365" s="120"/>
      <c r="VHR365" s="120"/>
      <c r="VHS365" s="120"/>
      <c r="VHT365" s="120"/>
      <c r="VHU365" s="120"/>
      <c r="VHV365" s="120"/>
      <c r="VHW365" s="120"/>
      <c r="VHX365" s="120"/>
      <c r="VHY365" s="120"/>
      <c r="VHZ365" s="120"/>
      <c r="VIA365" s="120"/>
      <c r="VIB365" s="120"/>
      <c r="VIC365" s="120"/>
      <c r="VID365" s="120"/>
      <c r="VIE365" s="120"/>
      <c r="VIF365" s="120"/>
      <c r="VIG365" s="120"/>
      <c r="VIH365" s="120"/>
      <c r="VII365" s="120"/>
      <c r="VIJ365" s="120"/>
      <c r="VIK365" s="120"/>
      <c r="VIL365" s="120"/>
      <c r="VIM365" s="120"/>
      <c r="VIN365" s="120"/>
      <c r="VIO365" s="120"/>
      <c r="VIP365" s="120"/>
      <c r="VIQ365" s="120"/>
      <c r="VIR365" s="120"/>
      <c r="VIS365" s="120"/>
      <c r="VIT365" s="120"/>
      <c r="VIU365" s="120"/>
      <c r="VIV365" s="120"/>
      <c r="VIW365" s="120"/>
      <c r="VIX365" s="120"/>
      <c r="VIY365" s="120"/>
      <c r="VIZ365" s="120"/>
      <c r="VJA365" s="120"/>
      <c r="VJB365" s="120"/>
      <c r="VJC365" s="120"/>
      <c r="VJD365" s="120"/>
      <c r="VJE365" s="120"/>
      <c r="VJF365" s="120"/>
      <c r="VJG365" s="120"/>
      <c r="VJH365" s="120"/>
      <c r="VJI365" s="120"/>
      <c r="VJJ365" s="120"/>
      <c r="VJK365" s="120"/>
      <c r="VJL365" s="120"/>
      <c r="VJM365" s="120"/>
      <c r="VJN365" s="120"/>
      <c r="VJO365" s="120"/>
      <c r="VJP365" s="120"/>
      <c r="VJQ365" s="120"/>
      <c r="VJR365" s="120"/>
      <c r="VJS365" s="120"/>
      <c r="VJT365" s="120"/>
      <c r="VJU365" s="120"/>
      <c r="VJV365" s="120"/>
      <c r="VJW365" s="120"/>
      <c r="VJX365" s="120"/>
      <c r="VJY365" s="120"/>
      <c r="VJZ365" s="120"/>
      <c r="VKA365" s="120"/>
      <c r="VKB365" s="120"/>
      <c r="VKC365" s="120"/>
      <c r="VKD365" s="120"/>
      <c r="VKE365" s="120"/>
      <c r="VKF365" s="120"/>
      <c r="VKG365" s="120"/>
      <c r="VKH365" s="120"/>
      <c r="VKI365" s="120"/>
      <c r="VKJ365" s="120"/>
      <c r="VKK365" s="120"/>
      <c r="VKL365" s="120"/>
      <c r="VKM365" s="120"/>
      <c r="VKN365" s="120"/>
      <c r="VKO365" s="120"/>
      <c r="VKP365" s="120"/>
      <c r="VKQ365" s="120"/>
      <c r="VKR365" s="120"/>
      <c r="VKS365" s="120"/>
      <c r="VKT365" s="120"/>
      <c r="VKU365" s="120"/>
      <c r="VKV365" s="120"/>
      <c r="VKW365" s="120"/>
      <c r="VKX365" s="120"/>
      <c r="VKY365" s="120"/>
      <c r="VKZ365" s="120"/>
      <c r="VLA365" s="120"/>
      <c r="VLB365" s="120"/>
      <c r="VLC365" s="120"/>
      <c r="VLD365" s="120"/>
      <c r="VLE365" s="120"/>
      <c r="VLF365" s="120"/>
      <c r="VLG365" s="120"/>
      <c r="VLH365" s="120"/>
      <c r="VLI365" s="120"/>
      <c r="VLJ365" s="120"/>
      <c r="VLK365" s="120"/>
      <c r="VLL365" s="120"/>
      <c r="VLM365" s="120"/>
      <c r="VLN365" s="120"/>
      <c r="VLO365" s="120"/>
      <c r="VLP365" s="120"/>
      <c r="VLQ365" s="120"/>
      <c r="VLR365" s="120"/>
      <c r="VLS365" s="120"/>
      <c r="VLT365" s="120"/>
      <c r="VLU365" s="120"/>
      <c r="VLV365" s="120"/>
      <c r="VLW365" s="120"/>
      <c r="VLX365" s="120"/>
      <c r="VLY365" s="120"/>
      <c r="VLZ365" s="120"/>
      <c r="VMA365" s="120"/>
      <c r="VMB365" s="120"/>
      <c r="VMC365" s="120"/>
      <c r="VMD365" s="120"/>
      <c r="VME365" s="120"/>
      <c r="VMF365" s="120"/>
      <c r="VMG365" s="120"/>
      <c r="VMH365" s="120"/>
      <c r="VMI365" s="120"/>
      <c r="VMJ365" s="120"/>
      <c r="VMK365" s="120"/>
      <c r="VML365" s="120"/>
      <c r="VMM365" s="120"/>
      <c r="VMN365" s="120"/>
      <c r="VMO365" s="120"/>
      <c r="VMP365" s="120"/>
      <c r="VMQ365" s="120"/>
      <c r="VMR365" s="120"/>
      <c r="VMS365" s="120"/>
      <c r="VMT365" s="120"/>
      <c r="VMU365" s="120"/>
      <c r="VMV365" s="120"/>
      <c r="VMW365" s="120"/>
      <c r="VMX365" s="120"/>
      <c r="VMY365" s="120"/>
      <c r="VMZ365" s="120"/>
      <c r="VNA365" s="120"/>
      <c r="VNB365" s="120"/>
      <c r="VNC365" s="120"/>
      <c r="VND365" s="120"/>
      <c r="VNE365" s="120"/>
      <c r="VNF365" s="120"/>
      <c r="VNG365" s="120"/>
      <c r="VNH365" s="120"/>
      <c r="VNI365" s="120"/>
      <c r="VNJ365" s="120"/>
      <c r="VNK365" s="120"/>
      <c r="VNL365" s="120"/>
      <c r="VNM365" s="120"/>
      <c r="VNN365" s="120"/>
      <c r="VNO365" s="120"/>
      <c r="VNP365" s="120"/>
      <c r="VNQ365" s="120"/>
      <c r="VNR365" s="120"/>
      <c r="VNS365" s="120"/>
      <c r="VNT365" s="120"/>
      <c r="VNU365" s="120"/>
      <c r="VNV365" s="120"/>
      <c r="VNW365" s="120"/>
      <c r="VNX365" s="120"/>
      <c r="VNY365" s="120"/>
      <c r="VNZ365" s="120"/>
      <c r="VOA365" s="120"/>
      <c r="VOB365" s="120"/>
      <c r="VOC365" s="120"/>
      <c r="VOD365" s="120"/>
      <c r="VOE365" s="120"/>
      <c r="VOF365" s="120"/>
      <c r="VOG365" s="120"/>
      <c r="VOH365" s="120"/>
      <c r="VOI365" s="120"/>
      <c r="VOJ365" s="120"/>
      <c r="VOK365" s="120"/>
      <c r="VOL365" s="120"/>
      <c r="VOM365" s="120"/>
      <c r="VON365" s="120"/>
      <c r="VOO365" s="120"/>
      <c r="VOP365" s="120"/>
      <c r="VOQ365" s="120"/>
      <c r="VOR365" s="120"/>
      <c r="VOS365" s="120"/>
      <c r="VOT365" s="120"/>
      <c r="VOU365" s="120"/>
      <c r="VOV365" s="120"/>
      <c r="VOW365" s="120"/>
      <c r="VOX365" s="120"/>
      <c r="VOY365" s="120"/>
      <c r="VOZ365" s="120"/>
      <c r="VPA365" s="120"/>
      <c r="VPB365" s="120"/>
      <c r="VPC365" s="120"/>
      <c r="VPD365" s="120"/>
      <c r="VPE365" s="120"/>
      <c r="VPF365" s="120"/>
      <c r="VPG365" s="120"/>
      <c r="VPH365" s="120"/>
      <c r="VPI365" s="120"/>
      <c r="VPJ365" s="120"/>
      <c r="VPK365" s="120"/>
      <c r="VPL365" s="120"/>
      <c r="VPM365" s="120"/>
      <c r="VPN365" s="120"/>
      <c r="VPO365" s="120"/>
      <c r="VPP365" s="120"/>
      <c r="VPQ365" s="120"/>
      <c r="VPR365" s="120"/>
      <c r="VPS365" s="120"/>
      <c r="VPT365" s="120"/>
      <c r="VPU365" s="120"/>
      <c r="VPV365" s="120"/>
      <c r="VPW365" s="120"/>
      <c r="VPX365" s="120"/>
      <c r="VPY365" s="120"/>
      <c r="VPZ365" s="120"/>
      <c r="VQA365" s="120"/>
      <c r="VQB365" s="120"/>
      <c r="VQC365" s="120"/>
      <c r="VQD365" s="120"/>
      <c r="VQE365" s="120"/>
      <c r="VQF365" s="120"/>
      <c r="VQG365" s="120"/>
      <c r="VQH365" s="120"/>
      <c r="VQI365" s="120"/>
      <c r="VQJ365" s="120"/>
      <c r="VQK365" s="120"/>
      <c r="VQL365" s="120"/>
      <c r="VQM365" s="120"/>
      <c r="VQN365" s="120"/>
      <c r="VQO365" s="120"/>
      <c r="VQP365" s="120"/>
      <c r="VQQ365" s="120"/>
      <c r="VQR365" s="120"/>
      <c r="VQS365" s="120"/>
      <c r="VQT365" s="120"/>
      <c r="VQU365" s="120"/>
      <c r="VQV365" s="120"/>
      <c r="VQW365" s="120"/>
      <c r="VQX365" s="120"/>
      <c r="VQY365" s="120"/>
      <c r="VQZ365" s="120"/>
      <c r="VRA365" s="120"/>
      <c r="VRB365" s="120"/>
      <c r="VRC365" s="120"/>
      <c r="VRD365" s="120"/>
      <c r="VRE365" s="120"/>
      <c r="VRF365" s="120"/>
      <c r="VRG365" s="120"/>
      <c r="VRH365" s="120"/>
      <c r="VRI365" s="120"/>
      <c r="VRJ365" s="120"/>
      <c r="VRK365" s="120"/>
      <c r="VRL365" s="120"/>
      <c r="VRM365" s="120"/>
      <c r="VRN365" s="120"/>
      <c r="VRO365" s="120"/>
      <c r="VRP365" s="120"/>
      <c r="VRQ365" s="120"/>
      <c r="VRR365" s="120"/>
      <c r="VRS365" s="120"/>
      <c r="VRT365" s="120"/>
      <c r="VRU365" s="120"/>
      <c r="VRV365" s="120"/>
      <c r="VRW365" s="120"/>
      <c r="VRX365" s="120"/>
      <c r="VRY365" s="120"/>
      <c r="VRZ365" s="120"/>
      <c r="VSA365" s="120"/>
      <c r="VSB365" s="120"/>
      <c r="VSC365" s="120"/>
      <c r="VSD365" s="120"/>
      <c r="VSE365" s="120"/>
      <c r="VSF365" s="120"/>
      <c r="VSG365" s="120"/>
      <c r="VSH365" s="120"/>
      <c r="VSI365" s="120"/>
      <c r="VSJ365" s="120"/>
      <c r="VSK365" s="120"/>
      <c r="VSL365" s="120"/>
      <c r="VSM365" s="120"/>
      <c r="VSN365" s="120"/>
      <c r="VSO365" s="120"/>
      <c r="VSP365" s="120"/>
      <c r="VSQ365" s="120"/>
      <c r="VSR365" s="120"/>
      <c r="VSS365" s="120"/>
      <c r="VST365" s="120"/>
      <c r="VSU365" s="120"/>
      <c r="VSV365" s="120"/>
      <c r="VSW365" s="120"/>
      <c r="VSX365" s="120"/>
      <c r="VSY365" s="120"/>
      <c r="VSZ365" s="120"/>
      <c r="VTA365" s="120"/>
      <c r="VTB365" s="120"/>
      <c r="VTC365" s="120"/>
      <c r="VTD365" s="120"/>
      <c r="VTE365" s="120"/>
      <c r="VTF365" s="120"/>
      <c r="VTG365" s="120"/>
      <c r="VTH365" s="120"/>
      <c r="VTI365" s="120"/>
      <c r="VTJ365" s="120"/>
      <c r="VTK365" s="120"/>
      <c r="VTL365" s="120"/>
      <c r="VTM365" s="120"/>
      <c r="VTN365" s="120"/>
      <c r="VTO365" s="120"/>
      <c r="VTP365" s="120"/>
      <c r="VTQ365" s="120"/>
      <c r="VTR365" s="120"/>
      <c r="VTS365" s="120"/>
      <c r="VTT365" s="120"/>
      <c r="VTU365" s="120"/>
      <c r="VTV365" s="120"/>
      <c r="VTW365" s="120"/>
      <c r="VTX365" s="120"/>
      <c r="VTY365" s="120"/>
      <c r="VTZ365" s="120"/>
      <c r="VUA365" s="120"/>
      <c r="VUB365" s="120"/>
      <c r="VUC365" s="120"/>
      <c r="VUD365" s="120"/>
      <c r="VUE365" s="120"/>
      <c r="VUF365" s="120"/>
      <c r="VUG365" s="120"/>
      <c r="VUH365" s="120"/>
      <c r="VUI365" s="120"/>
      <c r="VUJ365" s="120"/>
      <c r="VUK365" s="120"/>
      <c r="VUL365" s="120"/>
      <c r="VUM365" s="120"/>
      <c r="VUN365" s="120"/>
      <c r="VUO365" s="120"/>
      <c r="VUP365" s="120"/>
      <c r="VUQ365" s="120"/>
      <c r="VUR365" s="120"/>
      <c r="VUS365" s="120"/>
      <c r="VUT365" s="120"/>
      <c r="VUU365" s="120"/>
      <c r="VUV365" s="120"/>
      <c r="VUW365" s="120"/>
      <c r="VUX365" s="120"/>
      <c r="VUY365" s="120"/>
      <c r="VUZ365" s="120"/>
      <c r="VVA365" s="120"/>
      <c r="VVB365" s="120"/>
      <c r="VVC365" s="120"/>
      <c r="VVD365" s="120"/>
      <c r="VVE365" s="120"/>
      <c r="VVF365" s="120"/>
      <c r="VVG365" s="120"/>
      <c r="VVH365" s="120"/>
      <c r="VVI365" s="120"/>
      <c r="VVJ365" s="120"/>
      <c r="VVK365" s="120"/>
      <c r="VVL365" s="120"/>
      <c r="VVM365" s="120"/>
      <c r="VVN365" s="120"/>
      <c r="VVO365" s="120"/>
      <c r="VVP365" s="120"/>
      <c r="VVQ365" s="120"/>
      <c r="VVR365" s="120"/>
      <c r="VVS365" s="120"/>
      <c r="VVT365" s="120"/>
      <c r="VVU365" s="120"/>
      <c r="VVV365" s="120"/>
      <c r="VVW365" s="120"/>
      <c r="VVX365" s="120"/>
      <c r="VVY365" s="120"/>
      <c r="VVZ365" s="120"/>
      <c r="VWA365" s="120"/>
      <c r="VWB365" s="120"/>
      <c r="VWC365" s="120"/>
      <c r="VWD365" s="120"/>
      <c r="VWE365" s="120"/>
      <c r="VWF365" s="120"/>
      <c r="VWG365" s="120"/>
      <c r="VWH365" s="120"/>
      <c r="VWI365" s="120"/>
      <c r="VWJ365" s="120"/>
      <c r="VWK365" s="120"/>
      <c r="VWL365" s="120"/>
      <c r="VWM365" s="120"/>
      <c r="VWN365" s="120"/>
      <c r="VWO365" s="120"/>
      <c r="VWP365" s="120"/>
      <c r="VWQ365" s="120"/>
      <c r="VWR365" s="120"/>
      <c r="VWS365" s="120"/>
      <c r="VWT365" s="120"/>
      <c r="VWU365" s="120"/>
      <c r="VWV365" s="120"/>
      <c r="VWW365" s="120"/>
      <c r="VWX365" s="120"/>
      <c r="VWY365" s="120"/>
      <c r="VWZ365" s="120"/>
      <c r="VXA365" s="120"/>
      <c r="VXB365" s="120"/>
      <c r="VXC365" s="120"/>
      <c r="VXD365" s="120"/>
      <c r="VXE365" s="120"/>
      <c r="VXF365" s="120"/>
      <c r="VXG365" s="120"/>
      <c r="VXH365" s="120"/>
      <c r="VXI365" s="120"/>
      <c r="VXJ365" s="120"/>
      <c r="VXK365" s="120"/>
      <c r="VXL365" s="120"/>
      <c r="VXM365" s="120"/>
      <c r="VXN365" s="120"/>
      <c r="VXO365" s="120"/>
      <c r="VXP365" s="120"/>
      <c r="VXQ365" s="120"/>
      <c r="VXR365" s="120"/>
      <c r="VXS365" s="120"/>
      <c r="VXT365" s="120"/>
      <c r="VXU365" s="120"/>
      <c r="VXV365" s="120"/>
      <c r="VXW365" s="120"/>
      <c r="VXX365" s="120"/>
      <c r="VXY365" s="120"/>
      <c r="VXZ365" s="120"/>
      <c r="VYA365" s="120"/>
      <c r="VYB365" s="120"/>
      <c r="VYC365" s="120"/>
      <c r="VYD365" s="120"/>
      <c r="VYE365" s="120"/>
      <c r="VYF365" s="120"/>
      <c r="VYG365" s="120"/>
      <c r="VYH365" s="120"/>
      <c r="VYI365" s="120"/>
      <c r="VYJ365" s="120"/>
      <c r="VYK365" s="120"/>
      <c r="VYL365" s="120"/>
      <c r="VYM365" s="120"/>
      <c r="VYN365" s="120"/>
      <c r="VYO365" s="120"/>
      <c r="VYP365" s="120"/>
      <c r="VYQ365" s="120"/>
      <c r="VYR365" s="120"/>
      <c r="VYS365" s="120"/>
      <c r="VYT365" s="120"/>
      <c r="VYU365" s="120"/>
      <c r="VYV365" s="120"/>
      <c r="VYW365" s="120"/>
      <c r="VYX365" s="120"/>
      <c r="VYY365" s="120"/>
      <c r="VYZ365" s="120"/>
      <c r="VZA365" s="120"/>
      <c r="VZB365" s="120"/>
      <c r="VZC365" s="120"/>
      <c r="VZD365" s="120"/>
      <c r="VZE365" s="120"/>
      <c r="VZF365" s="120"/>
      <c r="VZG365" s="120"/>
      <c r="VZH365" s="120"/>
      <c r="VZI365" s="120"/>
      <c r="VZJ365" s="120"/>
      <c r="VZK365" s="120"/>
      <c r="VZL365" s="120"/>
      <c r="VZM365" s="120"/>
      <c r="VZN365" s="120"/>
      <c r="VZO365" s="120"/>
      <c r="VZP365" s="120"/>
      <c r="VZQ365" s="120"/>
      <c r="VZR365" s="120"/>
      <c r="VZS365" s="120"/>
      <c r="VZT365" s="120"/>
      <c r="VZU365" s="120"/>
      <c r="VZV365" s="120"/>
      <c r="VZW365" s="120"/>
      <c r="VZX365" s="120"/>
      <c r="VZY365" s="120"/>
      <c r="VZZ365" s="120"/>
      <c r="WAA365" s="120"/>
      <c r="WAB365" s="120"/>
      <c r="WAC365" s="120"/>
      <c r="WAD365" s="120"/>
      <c r="WAE365" s="120"/>
      <c r="WAF365" s="120"/>
      <c r="WAG365" s="120"/>
      <c r="WAH365" s="120"/>
      <c r="WAI365" s="120"/>
      <c r="WAJ365" s="120"/>
      <c r="WAK365" s="120"/>
      <c r="WAL365" s="120"/>
      <c r="WAM365" s="120"/>
      <c r="WAN365" s="120"/>
      <c r="WAO365" s="120"/>
      <c r="WAP365" s="120"/>
      <c r="WAQ365" s="120"/>
      <c r="WAR365" s="120"/>
      <c r="WAS365" s="120"/>
      <c r="WAT365" s="120"/>
      <c r="WAU365" s="120"/>
      <c r="WAV365" s="120"/>
      <c r="WAW365" s="120"/>
      <c r="WAX365" s="120"/>
      <c r="WAY365" s="120"/>
      <c r="WAZ365" s="120"/>
      <c r="WBA365" s="120"/>
      <c r="WBB365" s="120"/>
      <c r="WBC365" s="120"/>
      <c r="WBD365" s="120"/>
      <c r="WBE365" s="120"/>
      <c r="WBF365" s="120"/>
      <c r="WBG365" s="120"/>
      <c r="WBH365" s="120"/>
      <c r="WBI365" s="120"/>
      <c r="WBJ365" s="120"/>
      <c r="WBK365" s="120"/>
      <c r="WBL365" s="120"/>
      <c r="WBM365" s="120"/>
      <c r="WBN365" s="120"/>
      <c r="WBO365" s="120"/>
      <c r="WBP365" s="120"/>
      <c r="WBQ365" s="120"/>
      <c r="WBR365" s="120"/>
      <c r="WBS365" s="120"/>
      <c r="WBT365" s="120"/>
      <c r="WBU365" s="120"/>
      <c r="WBV365" s="120"/>
      <c r="WBW365" s="120"/>
      <c r="WBX365" s="120"/>
      <c r="WBY365" s="120"/>
      <c r="WBZ365" s="120"/>
      <c r="WCA365" s="120"/>
      <c r="WCB365" s="120"/>
      <c r="WCC365" s="120"/>
      <c r="WCD365" s="120"/>
      <c r="WCE365" s="120"/>
      <c r="WCF365" s="120"/>
      <c r="WCG365" s="120"/>
      <c r="WCH365" s="120"/>
      <c r="WCI365" s="120"/>
      <c r="WCJ365" s="120"/>
      <c r="WCK365" s="120"/>
      <c r="WCL365" s="120"/>
      <c r="WCM365" s="120"/>
      <c r="WCN365" s="120"/>
      <c r="WCO365" s="120"/>
      <c r="WCP365" s="120"/>
      <c r="WCQ365" s="120"/>
      <c r="WCR365" s="120"/>
      <c r="WCS365" s="120"/>
      <c r="WCT365" s="120"/>
      <c r="WCU365" s="120"/>
      <c r="WCV365" s="120"/>
      <c r="WCW365" s="120"/>
      <c r="WCX365" s="120"/>
      <c r="WCY365" s="120"/>
      <c r="WCZ365" s="120"/>
      <c r="WDA365" s="120"/>
      <c r="WDB365" s="120"/>
      <c r="WDC365" s="120"/>
      <c r="WDD365" s="120"/>
      <c r="WDE365" s="120"/>
      <c r="WDF365" s="120"/>
      <c r="WDG365" s="120"/>
      <c r="WDH365" s="120"/>
      <c r="WDI365" s="120"/>
      <c r="WDJ365" s="120"/>
      <c r="WDK365" s="120"/>
      <c r="WDL365" s="120"/>
      <c r="WDM365" s="120"/>
      <c r="WDN365" s="120"/>
      <c r="WDO365" s="120"/>
      <c r="WDP365" s="120"/>
      <c r="WDQ365" s="120"/>
      <c r="WDR365" s="120"/>
      <c r="WDS365" s="120"/>
      <c r="WDT365" s="120"/>
      <c r="WDU365" s="120"/>
      <c r="WDV365" s="120"/>
      <c r="WDW365" s="120"/>
      <c r="WDX365" s="120"/>
      <c r="WDY365" s="120"/>
      <c r="WDZ365" s="120"/>
      <c r="WEA365" s="120"/>
      <c r="WEB365" s="120"/>
      <c r="WEC365" s="120"/>
      <c r="WED365" s="120"/>
      <c r="WEE365" s="120"/>
      <c r="WEF365" s="120"/>
      <c r="WEG365" s="120"/>
      <c r="WEH365" s="120"/>
      <c r="WEI365" s="120"/>
      <c r="WEJ365" s="120"/>
      <c r="WEK365" s="120"/>
      <c r="WEL365" s="120"/>
      <c r="WEM365" s="120"/>
      <c r="WEN365" s="120"/>
      <c r="WEO365" s="120"/>
      <c r="WEP365" s="120"/>
      <c r="WEQ365" s="120"/>
      <c r="WER365" s="120"/>
      <c r="WES365" s="120"/>
      <c r="WET365" s="120"/>
      <c r="WEU365" s="120"/>
      <c r="WEV365" s="120"/>
      <c r="WEW365" s="120"/>
      <c r="WEX365" s="120"/>
      <c r="WEY365" s="120"/>
      <c r="WEZ365" s="120"/>
      <c r="WFA365" s="120"/>
      <c r="WFB365" s="120"/>
      <c r="WFC365" s="120"/>
      <c r="WFD365" s="120"/>
      <c r="WFE365" s="120"/>
      <c r="WFF365" s="120"/>
      <c r="WFG365" s="120"/>
      <c r="WFH365" s="120"/>
      <c r="WFI365" s="120"/>
      <c r="WFJ365" s="120"/>
      <c r="WFK365" s="120"/>
      <c r="WFL365" s="120"/>
      <c r="WFM365" s="120"/>
      <c r="WFN365" s="120"/>
      <c r="WFO365" s="120"/>
      <c r="WFP365" s="120"/>
      <c r="WFQ365" s="120"/>
      <c r="WFR365" s="120"/>
      <c r="WFS365" s="120"/>
      <c r="WFT365" s="120"/>
      <c r="WFU365" s="120"/>
      <c r="WFV365" s="120"/>
      <c r="WFW365" s="120"/>
      <c r="WFX365" s="120"/>
      <c r="WFY365" s="120"/>
      <c r="WFZ365" s="120"/>
      <c r="WGA365" s="120"/>
      <c r="WGB365" s="120"/>
      <c r="WGC365" s="120"/>
      <c r="WGD365" s="120"/>
      <c r="WGE365" s="120"/>
      <c r="WGF365" s="120"/>
      <c r="WGG365" s="120"/>
      <c r="WGH365" s="120"/>
      <c r="WGI365" s="120"/>
      <c r="WGJ365" s="120"/>
      <c r="WGK365" s="120"/>
      <c r="WGL365" s="120"/>
      <c r="WGM365" s="120"/>
      <c r="WGN365" s="120"/>
      <c r="WGO365" s="120"/>
      <c r="WGP365" s="120"/>
      <c r="WGQ365" s="120"/>
      <c r="WGR365" s="120"/>
      <c r="WGS365" s="120"/>
      <c r="WGT365" s="120"/>
      <c r="WGU365" s="120"/>
      <c r="WGV365" s="120"/>
      <c r="WGW365" s="120"/>
      <c r="WGX365" s="120"/>
      <c r="WGY365" s="120"/>
      <c r="WGZ365" s="120"/>
      <c r="WHA365" s="120"/>
      <c r="WHB365" s="120"/>
      <c r="WHC365" s="120"/>
      <c r="WHD365" s="120"/>
      <c r="WHE365" s="120"/>
      <c r="WHF365" s="120"/>
      <c r="WHG365" s="120"/>
      <c r="WHH365" s="120"/>
      <c r="WHI365" s="120"/>
      <c r="WHJ365" s="120"/>
      <c r="WHK365" s="120"/>
      <c r="WHL365" s="120"/>
      <c r="WHM365" s="120"/>
      <c r="WHN365" s="120"/>
      <c r="WHO365" s="120"/>
      <c r="WHP365" s="120"/>
      <c r="WHQ365" s="120"/>
      <c r="WHR365" s="120"/>
      <c r="WHS365" s="120"/>
      <c r="WHT365" s="120"/>
      <c r="WHU365" s="120"/>
      <c r="WHV365" s="120"/>
      <c r="WHW365" s="120"/>
      <c r="WHX365" s="120"/>
      <c r="WHY365" s="120"/>
      <c r="WHZ365" s="120"/>
      <c r="WIA365" s="120"/>
      <c r="WIB365" s="120"/>
      <c r="WIC365" s="120"/>
      <c r="WID365" s="120"/>
      <c r="WIE365" s="120"/>
      <c r="WIF365" s="120"/>
      <c r="WIG365" s="120"/>
      <c r="WIH365" s="120"/>
      <c r="WII365" s="120"/>
      <c r="WIJ365" s="120"/>
      <c r="WIK365" s="120"/>
      <c r="WIL365" s="120"/>
      <c r="WIM365" s="120"/>
      <c r="WIN365" s="120"/>
      <c r="WIO365" s="120"/>
      <c r="WIP365" s="120"/>
      <c r="WIQ365" s="120"/>
      <c r="WIR365" s="120"/>
      <c r="WIS365" s="120"/>
      <c r="WIT365" s="120"/>
      <c r="WIU365" s="120"/>
      <c r="WIV365" s="120"/>
      <c r="WIW365" s="120"/>
      <c r="WIX365" s="120"/>
      <c r="WIY365" s="120"/>
      <c r="WIZ365" s="120"/>
      <c r="WJA365" s="120"/>
      <c r="WJB365" s="120"/>
      <c r="WJC365" s="120"/>
      <c r="WJD365" s="120"/>
      <c r="WJE365" s="120"/>
      <c r="WJF365" s="120"/>
      <c r="WJG365" s="120"/>
      <c r="WJH365" s="120"/>
      <c r="WJI365" s="120"/>
      <c r="WJJ365" s="120"/>
      <c r="WJK365" s="120"/>
      <c r="WJL365" s="120"/>
      <c r="WJM365" s="120"/>
      <c r="WJN365" s="120"/>
      <c r="WJO365" s="120"/>
      <c r="WJP365" s="120"/>
      <c r="WJQ365" s="120"/>
      <c r="WJR365" s="120"/>
      <c r="WJS365" s="120"/>
      <c r="WJT365" s="120"/>
      <c r="WJU365" s="120"/>
      <c r="WJV365" s="120"/>
      <c r="WJW365" s="120"/>
      <c r="WJX365" s="120"/>
      <c r="WJY365" s="120"/>
      <c r="WJZ365" s="120"/>
      <c r="WKA365" s="120"/>
      <c r="WKB365" s="120"/>
      <c r="WKC365" s="120"/>
      <c r="WKD365" s="120"/>
      <c r="WKE365" s="120"/>
      <c r="WKF365" s="120"/>
      <c r="WKG365" s="120"/>
      <c r="WKH365" s="120"/>
      <c r="WKI365" s="120"/>
      <c r="WKJ365" s="120"/>
      <c r="WKK365" s="120"/>
      <c r="WKL365" s="120"/>
      <c r="WKM365" s="120"/>
      <c r="WKN365" s="120"/>
      <c r="WKO365" s="120"/>
      <c r="WKP365" s="120"/>
      <c r="WKQ365" s="120"/>
      <c r="WKR365" s="120"/>
      <c r="WKS365" s="120"/>
      <c r="WKT365" s="120"/>
      <c r="WKU365" s="120"/>
      <c r="WKV365" s="120"/>
      <c r="WKW365" s="120"/>
      <c r="WKX365" s="120"/>
      <c r="WKY365" s="120"/>
      <c r="WKZ365" s="120"/>
      <c r="WLA365" s="120"/>
      <c r="WLB365" s="120"/>
      <c r="WLC365" s="120"/>
      <c r="WLD365" s="120"/>
      <c r="WLE365" s="120"/>
      <c r="WLF365" s="120"/>
      <c r="WLG365" s="120"/>
      <c r="WLH365" s="120"/>
      <c r="WLI365" s="120"/>
      <c r="WLJ365" s="120"/>
      <c r="WLK365" s="120"/>
      <c r="WLL365" s="120"/>
      <c r="WLM365" s="120"/>
      <c r="WLN365" s="120"/>
      <c r="WLO365" s="120"/>
      <c r="WLP365" s="120"/>
      <c r="WLQ365" s="120"/>
      <c r="WLR365" s="120"/>
      <c r="WLS365" s="120"/>
      <c r="WLT365" s="120"/>
      <c r="WLU365" s="120"/>
      <c r="WLV365" s="120"/>
      <c r="WLW365" s="120"/>
      <c r="WLX365" s="120"/>
      <c r="WLY365" s="120"/>
      <c r="WLZ365" s="120"/>
      <c r="WMA365" s="120"/>
      <c r="WMB365" s="120"/>
      <c r="WMC365" s="120"/>
      <c r="WMD365" s="120"/>
      <c r="WME365" s="120"/>
      <c r="WMF365" s="120"/>
      <c r="WMG365" s="120"/>
      <c r="WMH365" s="120"/>
      <c r="WMI365" s="120"/>
      <c r="WMJ365" s="120"/>
      <c r="WMK365" s="120"/>
      <c r="WML365" s="120"/>
      <c r="WMM365" s="120"/>
      <c r="WMN365" s="120"/>
      <c r="WMO365" s="120"/>
      <c r="WMP365" s="120"/>
      <c r="WMQ365" s="120"/>
      <c r="WMR365" s="120"/>
      <c r="WMS365" s="120"/>
      <c r="WMT365" s="120"/>
      <c r="WMU365" s="120"/>
      <c r="WMV365" s="120"/>
      <c r="WMW365" s="120"/>
      <c r="WMX365" s="120"/>
      <c r="WMY365" s="120"/>
      <c r="WMZ365" s="120"/>
      <c r="WNA365" s="120"/>
      <c r="WNB365" s="120"/>
      <c r="WNC365" s="120"/>
      <c r="WND365" s="120"/>
      <c r="WNE365" s="120"/>
      <c r="WNF365" s="120"/>
      <c r="WNG365" s="120"/>
      <c r="WNH365" s="120"/>
      <c r="WNI365" s="120"/>
      <c r="WNJ365" s="120"/>
      <c r="WNK365" s="120"/>
      <c r="WNL365" s="120"/>
      <c r="WNM365" s="120"/>
      <c r="WNN365" s="120"/>
      <c r="WNO365" s="120"/>
      <c r="WNP365" s="120"/>
      <c r="WNQ365" s="120"/>
      <c r="WNR365" s="120"/>
      <c r="WNS365" s="120"/>
      <c r="WNT365" s="120"/>
      <c r="WNU365" s="120"/>
      <c r="WNV365" s="120"/>
      <c r="WNW365" s="120"/>
      <c r="WNX365" s="120"/>
      <c r="WNY365" s="120"/>
      <c r="WNZ365" s="120"/>
      <c r="WOA365" s="120"/>
      <c r="WOB365" s="120"/>
      <c r="WOC365" s="120"/>
      <c r="WOD365" s="120"/>
      <c r="WOE365" s="120"/>
      <c r="WOF365" s="120"/>
      <c r="WOG365" s="120"/>
      <c r="WOH365" s="120"/>
      <c r="WOI365" s="120"/>
      <c r="WOJ365" s="120"/>
      <c r="WOK365" s="120"/>
      <c r="WOL365" s="120"/>
      <c r="WOM365" s="120"/>
      <c r="WON365" s="120"/>
      <c r="WOO365" s="120"/>
      <c r="WOP365" s="120"/>
      <c r="WOQ365" s="120"/>
      <c r="WOR365" s="120"/>
      <c r="WOS365" s="120"/>
      <c r="WOT365" s="120"/>
      <c r="WOU365" s="120"/>
      <c r="WOV365" s="120"/>
      <c r="WOW365" s="120"/>
      <c r="WOX365" s="120"/>
      <c r="WOY365" s="120"/>
      <c r="WOZ365" s="120"/>
      <c r="WPA365" s="120"/>
      <c r="WPB365" s="120"/>
      <c r="WPC365" s="120"/>
      <c r="WPD365" s="120"/>
      <c r="WPE365" s="120"/>
      <c r="WPF365" s="120"/>
      <c r="WPG365" s="120"/>
      <c r="WPH365" s="120"/>
      <c r="WPI365" s="120"/>
      <c r="WPJ365" s="120"/>
      <c r="WPK365" s="120"/>
      <c r="WPL365" s="120"/>
      <c r="WPM365" s="120"/>
      <c r="WPN365" s="120"/>
      <c r="WPO365" s="120"/>
      <c r="WPP365" s="120"/>
      <c r="WPQ365" s="120"/>
      <c r="WPR365" s="120"/>
      <c r="WPS365" s="120"/>
      <c r="WPT365" s="120"/>
      <c r="WPU365" s="120"/>
      <c r="WPV365" s="120"/>
      <c r="WPW365" s="120"/>
      <c r="WPX365" s="120"/>
      <c r="WPY365" s="120"/>
      <c r="WPZ365" s="120"/>
      <c r="WQA365" s="120"/>
      <c r="WQB365" s="120"/>
      <c r="WQC365" s="120"/>
      <c r="WQD365" s="120"/>
      <c r="WQE365" s="120"/>
      <c r="WQF365" s="120"/>
      <c r="WQG365" s="120"/>
      <c r="WQH365" s="120"/>
      <c r="WQI365" s="120"/>
      <c r="WQJ365" s="120"/>
      <c r="WQK365" s="120"/>
      <c r="WQL365" s="120"/>
      <c r="WQM365" s="120"/>
      <c r="WQN365" s="120"/>
      <c r="WQO365" s="120"/>
      <c r="WQP365" s="120"/>
      <c r="WQQ365" s="120"/>
      <c r="WQR365" s="120"/>
      <c r="WQS365" s="120"/>
      <c r="WQT365" s="120"/>
      <c r="WQU365" s="120"/>
      <c r="WQV365" s="120"/>
      <c r="WQW365" s="120"/>
      <c r="WQX365" s="120"/>
      <c r="WQY365" s="120"/>
      <c r="WQZ365" s="120"/>
      <c r="WRA365" s="120"/>
      <c r="WRB365" s="120"/>
      <c r="WRC365" s="120"/>
      <c r="WRD365" s="120"/>
      <c r="WRE365" s="120"/>
      <c r="WRF365" s="120"/>
      <c r="WRG365" s="120"/>
      <c r="WRH365" s="120"/>
      <c r="WRI365" s="120"/>
      <c r="WRJ365" s="120"/>
      <c r="WRK365" s="120"/>
      <c r="WRL365" s="120"/>
      <c r="WRM365" s="120"/>
      <c r="WRN365" s="120"/>
      <c r="WRO365" s="120"/>
      <c r="WRP365" s="120"/>
      <c r="WRQ365" s="120"/>
      <c r="WRR365" s="120"/>
      <c r="WRS365" s="120"/>
      <c r="WRT365" s="120"/>
      <c r="WRU365" s="120"/>
      <c r="WRV365" s="120"/>
      <c r="WRW365" s="120"/>
      <c r="WRX365" s="120"/>
      <c r="WRY365" s="120"/>
      <c r="WRZ365" s="120"/>
      <c r="WSA365" s="120"/>
      <c r="WSB365" s="120"/>
      <c r="WSC365" s="120"/>
      <c r="WSD365" s="120"/>
      <c r="WSE365" s="120"/>
      <c r="WSF365" s="120"/>
      <c r="WSG365" s="120"/>
      <c r="WSH365" s="120"/>
      <c r="WSI365" s="120"/>
      <c r="WSJ365" s="120"/>
      <c r="WSK365" s="120"/>
      <c r="WSL365" s="120"/>
      <c r="WSM365" s="120"/>
      <c r="WSN365" s="120"/>
      <c r="WSO365" s="120"/>
      <c r="WSP365" s="120"/>
      <c r="WSQ365" s="120"/>
      <c r="WSR365" s="120"/>
      <c r="WSS365" s="120"/>
      <c r="WST365" s="120"/>
      <c r="WSU365" s="120"/>
      <c r="WSV365" s="120"/>
      <c r="WSW365" s="120"/>
      <c r="WSX365" s="120"/>
      <c r="WSY365" s="120"/>
      <c r="WSZ365" s="120"/>
      <c r="WTA365" s="120"/>
      <c r="WTB365" s="120"/>
      <c r="WTC365" s="120"/>
      <c r="WTD365" s="120"/>
      <c r="WTE365" s="120"/>
      <c r="WTF365" s="120"/>
      <c r="WTG365" s="120"/>
      <c r="WTH365" s="120"/>
      <c r="WTI365" s="120"/>
      <c r="WTJ365" s="120"/>
      <c r="WTK365" s="120"/>
      <c r="WTL365" s="120"/>
      <c r="WTM365" s="120"/>
      <c r="WTN365" s="120"/>
      <c r="WTO365" s="120"/>
      <c r="WTP365" s="120"/>
      <c r="WTQ365" s="120"/>
      <c r="WTR365" s="120"/>
      <c r="WTS365" s="120"/>
      <c r="WTT365" s="120"/>
      <c r="WTU365" s="120"/>
      <c r="WTV365" s="120"/>
      <c r="WTW365" s="120"/>
      <c r="WTX365" s="120"/>
      <c r="WTY365" s="120"/>
      <c r="WTZ365" s="120"/>
      <c r="WUA365" s="120"/>
      <c r="WUB365" s="120"/>
      <c r="WUC365" s="120"/>
      <c r="WUD365" s="120"/>
      <c r="WUE365" s="120"/>
      <c r="WUF365" s="120"/>
      <c r="WUG365" s="120"/>
      <c r="WUH365" s="120"/>
      <c r="WUI365" s="120"/>
      <c r="WUJ365" s="120"/>
      <c r="WUK365" s="120"/>
      <c r="WUL365" s="120"/>
      <c r="WUM365" s="120"/>
      <c r="WUN365" s="120"/>
      <c r="WUO365" s="120"/>
      <c r="WUP365" s="120"/>
      <c r="WUQ365" s="120"/>
      <c r="WUR365" s="120"/>
      <c r="WUS365" s="120"/>
      <c r="WUT365" s="120"/>
      <c r="WUU365" s="120"/>
      <c r="WUV365" s="120"/>
      <c r="WUW365" s="120"/>
      <c r="WUX365" s="120"/>
      <c r="WUY365" s="120"/>
      <c r="WUZ365" s="120"/>
      <c r="WVA365" s="120"/>
      <c r="WVB365" s="120"/>
      <c r="WVC365" s="120"/>
      <c r="WVD365" s="120"/>
      <c r="WVE365" s="120"/>
      <c r="WVF365" s="120"/>
      <c r="WVG365" s="120"/>
      <c r="WVH365" s="120"/>
      <c r="WVI365" s="120"/>
      <c r="WVJ365" s="120"/>
      <c r="WVK365" s="120"/>
      <c r="WVL365" s="120"/>
      <c r="WVM365" s="120"/>
      <c r="WVN365" s="120"/>
      <c r="WVO365" s="120"/>
      <c r="WVP365" s="120"/>
      <c r="WVQ365" s="120"/>
      <c r="WVR365" s="120"/>
      <c r="WVS365" s="120"/>
      <c r="WVT365" s="120"/>
      <c r="WVU365" s="120"/>
      <c r="WVV365" s="120"/>
      <c r="WVW365" s="120"/>
      <c r="WVX365" s="120"/>
      <c r="WVY365" s="120"/>
      <c r="WVZ365" s="120"/>
      <c r="WWA365" s="120"/>
      <c r="WWB365" s="120"/>
      <c r="WWC365" s="120"/>
      <c r="WWD365" s="120"/>
      <c r="WWE365" s="120"/>
      <c r="WWF365" s="120"/>
      <c r="WWG365" s="120"/>
      <c r="WWH365" s="120"/>
      <c r="WWI365" s="120"/>
      <c r="WWJ365" s="120"/>
      <c r="WWK365" s="120"/>
      <c r="WWL365" s="120"/>
      <c r="WWM365" s="120"/>
      <c r="WWN365" s="120"/>
      <c r="WWO365" s="120"/>
      <c r="WWP365" s="120"/>
      <c r="WWQ365" s="120"/>
      <c r="WWR365" s="120"/>
      <c r="WWS365" s="120"/>
      <c r="WWT365" s="120"/>
      <c r="WWU365" s="120"/>
      <c r="WWV365" s="120"/>
      <c r="WWW365" s="120"/>
      <c r="WWX365" s="120"/>
      <c r="WWY365" s="120"/>
      <c r="WWZ365" s="120"/>
      <c r="WXA365" s="120"/>
      <c r="WXB365" s="120"/>
      <c r="WXC365" s="120"/>
      <c r="WXD365" s="120"/>
      <c r="WXE365" s="120"/>
      <c r="WXF365" s="120"/>
      <c r="WXG365" s="120"/>
      <c r="WXH365" s="120"/>
      <c r="WXI365" s="120"/>
      <c r="WXJ365" s="120"/>
      <c r="WXK365" s="120"/>
      <c r="WXL365" s="120"/>
      <c r="WXM365" s="120"/>
      <c r="WXN365" s="120"/>
      <c r="WXO365" s="120"/>
      <c r="WXP365" s="120"/>
      <c r="WXQ365" s="120"/>
      <c r="WXR365" s="120"/>
      <c r="WXS365" s="120"/>
      <c r="WXT365" s="120"/>
      <c r="WXU365" s="120"/>
      <c r="WXV365" s="120"/>
      <c r="WXW365" s="120"/>
      <c r="WXX365" s="120"/>
      <c r="WXY365" s="120"/>
      <c r="WXZ365" s="120"/>
      <c r="WYA365" s="120"/>
      <c r="WYB365" s="120"/>
      <c r="WYC365" s="120"/>
      <c r="WYD365" s="120"/>
      <c r="WYE365" s="120"/>
      <c r="WYF365" s="120"/>
      <c r="WYG365" s="120"/>
      <c r="WYH365" s="120"/>
      <c r="WYI365" s="120"/>
      <c r="WYJ365" s="120"/>
      <c r="WYK365" s="120"/>
      <c r="WYL365" s="120"/>
      <c r="WYM365" s="120"/>
      <c r="WYN365" s="120"/>
      <c r="WYO365" s="120"/>
      <c r="WYP365" s="120"/>
      <c r="WYQ365" s="120"/>
      <c r="WYR365" s="120"/>
      <c r="WYS365" s="120"/>
      <c r="WYT365" s="120"/>
      <c r="WYU365" s="120"/>
      <c r="WYV365" s="120"/>
      <c r="WYW365" s="120"/>
      <c r="WYX365" s="120"/>
      <c r="WYY365" s="120"/>
      <c r="WYZ365" s="120"/>
      <c r="WZA365" s="120"/>
      <c r="WZB365" s="120"/>
      <c r="WZC365" s="120"/>
      <c r="WZD365" s="120"/>
      <c r="WZE365" s="120"/>
      <c r="WZF365" s="120"/>
      <c r="WZG365" s="120"/>
      <c r="WZH365" s="120"/>
      <c r="WZI365" s="120"/>
      <c r="WZJ365" s="120"/>
      <c r="WZK365" s="120"/>
      <c r="WZL365" s="120"/>
      <c r="WZM365" s="120"/>
      <c r="WZN365" s="120"/>
      <c r="WZO365" s="120"/>
      <c r="WZP365" s="120"/>
      <c r="WZQ365" s="120"/>
      <c r="WZR365" s="120"/>
      <c r="WZS365" s="120"/>
      <c r="WZT365" s="120"/>
      <c r="WZU365" s="120"/>
      <c r="WZV365" s="120"/>
      <c r="WZW365" s="120"/>
      <c r="WZX365" s="120"/>
      <c r="WZY365" s="120"/>
      <c r="WZZ365" s="120"/>
      <c r="XAA365" s="120"/>
      <c r="XAB365" s="120"/>
      <c r="XAC365" s="120"/>
      <c r="XAD365" s="120"/>
      <c r="XAE365" s="120"/>
      <c r="XAF365" s="120"/>
      <c r="XAG365" s="120"/>
      <c r="XAH365" s="120"/>
      <c r="XAI365" s="120"/>
      <c r="XAJ365" s="120"/>
      <c r="XAK365" s="120"/>
      <c r="XAL365" s="120"/>
      <c r="XAM365" s="120"/>
      <c r="XAN365" s="120"/>
      <c r="XAO365" s="120"/>
      <c r="XAP365" s="120"/>
      <c r="XAQ365" s="120"/>
      <c r="XAR365" s="120"/>
      <c r="XAS365" s="120"/>
      <c r="XAT365" s="120"/>
      <c r="XAU365" s="120"/>
      <c r="XAV365" s="120"/>
      <c r="XAW365" s="120"/>
      <c r="XAX365" s="120"/>
      <c r="XAY365" s="120"/>
      <c r="XAZ365" s="120"/>
      <c r="XBA365" s="120"/>
      <c r="XBB365" s="120"/>
      <c r="XBC365" s="120"/>
      <c r="XBD365" s="120"/>
      <c r="XBE365" s="120"/>
      <c r="XBF365" s="120"/>
      <c r="XBG365" s="120"/>
      <c r="XBH365" s="120"/>
      <c r="XBI365" s="120"/>
      <c r="XBJ365" s="120"/>
      <c r="XBK365" s="120"/>
      <c r="XBL365" s="120"/>
      <c r="XBM365" s="120"/>
      <c r="XBN365" s="120"/>
      <c r="XBO365" s="120"/>
      <c r="XBP365" s="120"/>
      <c r="XBQ365" s="120"/>
      <c r="XBR365" s="120"/>
      <c r="XBS365" s="120"/>
      <c r="XBT365" s="120"/>
      <c r="XBU365" s="120"/>
      <c r="XBV365" s="120"/>
      <c r="XBW365" s="120"/>
      <c r="XBX365" s="120"/>
      <c r="XBY365" s="120"/>
      <c r="XBZ365" s="120"/>
      <c r="XCA365" s="120"/>
      <c r="XCB365" s="120"/>
      <c r="XCC365" s="120"/>
      <c r="XCD365" s="120"/>
      <c r="XCE365" s="120"/>
      <c r="XCF365" s="120"/>
      <c r="XCG365" s="120"/>
      <c r="XCH365" s="120"/>
      <c r="XCI365" s="120"/>
      <c r="XCJ365" s="120"/>
      <c r="XCK365" s="120"/>
      <c r="XCL365" s="120"/>
      <c r="XCM365" s="120"/>
      <c r="XCN365" s="120"/>
      <c r="XCO365" s="120"/>
      <c r="XCP365" s="120"/>
      <c r="XCQ365" s="120"/>
      <c r="XCR365" s="120"/>
      <c r="XCS365" s="120"/>
      <c r="XCT365" s="120"/>
      <c r="XCU365" s="120"/>
      <c r="XCV365" s="120"/>
      <c r="XCW365" s="120"/>
      <c r="XCX365" s="120"/>
      <c r="XCY365" s="120"/>
      <c r="XCZ365" s="120"/>
      <c r="XDA365" s="120"/>
      <c r="XDB365" s="120"/>
      <c r="XDC365" s="120"/>
      <c r="XDD365" s="120"/>
      <c r="XDE365" s="120"/>
      <c r="XDF365" s="120"/>
      <c r="XDG365" s="120"/>
      <c r="XDH365" s="120"/>
      <c r="XDI365" s="120"/>
      <c r="XDJ365" s="120"/>
      <c r="XDK365" s="120"/>
      <c r="XDL365" s="120"/>
      <c r="XDM365" s="120"/>
      <c r="XDN365" s="120"/>
      <c r="XDO365" s="120"/>
      <c r="XDP365" s="120"/>
      <c r="XDQ365" s="120"/>
      <c r="XDR365" s="120"/>
      <c r="XDS365" s="120"/>
      <c r="XDT365" s="120"/>
      <c r="XDU365" s="120"/>
      <c r="XDV365" s="120"/>
      <c r="XDW365" s="120"/>
      <c r="XDX365" s="120"/>
      <c r="XDY365" s="120"/>
      <c r="XDZ365" s="120"/>
      <c r="XEA365" s="120"/>
      <c r="XEB365" s="120"/>
      <c r="XEC365" s="120"/>
      <c r="XED365" s="120"/>
      <c r="XEE365" s="120"/>
      <c r="XEF365" s="120"/>
      <c r="XEG365" s="120"/>
      <c r="XEH365" s="120"/>
      <c r="XEI365" s="120"/>
      <c r="XEJ365" s="120"/>
      <c r="XEK365" s="120"/>
      <c r="XEL365" s="120"/>
      <c r="XEM365" s="120"/>
      <c r="XEN365" s="120"/>
      <c r="XEO365" s="120"/>
      <c r="XEP365" s="120"/>
      <c r="XEQ365" s="120"/>
      <c r="XER365" s="120"/>
      <c r="XES365" s="120"/>
      <c r="XET365" s="120"/>
      <c r="XEU365" s="120"/>
      <c r="XEV365" s="120"/>
      <c r="XEW365" s="120"/>
      <c r="XEX365" s="120"/>
      <c r="XEY365" s="120"/>
      <c r="XEZ365" s="120"/>
      <c r="XFA365" s="120"/>
      <c r="XFB365" s="120"/>
      <c r="XFC365" s="120"/>
      <c r="XFD365" s="120"/>
    </row>
    <row r="366" spans="1:16384" customFormat="1">
      <c r="A366" s="144">
        <v>8</v>
      </c>
      <c r="B366" s="114" t="s">
        <v>183</v>
      </c>
      <c r="C366" s="123">
        <v>177</v>
      </c>
      <c r="D366" s="113" t="s">
        <v>62</v>
      </c>
      <c r="E366" s="123" t="s">
        <v>322</v>
      </c>
      <c r="F366" s="123" t="s">
        <v>323</v>
      </c>
      <c r="G366" s="123">
        <v>11006</v>
      </c>
      <c r="H366" s="113" t="s">
        <v>324</v>
      </c>
      <c r="I366" s="123"/>
      <c r="J366" s="123"/>
      <c r="K366" s="126">
        <v>43761</v>
      </c>
      <c r="L366" s="116">
        <v>42613</v>
      </c>
      <c r="M366" s="116">
        <v>45535</v>
      </c>
      <c r="N366" s="116">
        <v>42614</v>
      </c>
      <c r="O366" s="158" t="str">
        <f t="shared" si="195"/>
        <v>1</v>
      </c>
      <c r="P366" s="117">
        <v>58</v>
      </c>
      <c r="Q366" s="162" t="str">
        <f>IF(R366=P366,"C",IF(P366+24=R366,"C24","T"))</f>
        <v>T</v>
      </c>
      <c r="R366" s="117"/>
      <c r="S366" s="114">
        <v>36</v>
      </c>
      <c r="T366" s="118">
        <v>3630</v>
      </c>
      <c r="U366" s="69">
        <f t="shared" si="220"/>
        <v>10</v>
      </c>
      <c r="V366" s="69">
        <f t="shared" si="221"/>
        <v>2019</v>
      </c>
      <c r="W366" s="70"/>
      <c r="X366" s="82"/>
      <c r="Y366" s="82"/>
      <c r="Z366" s="70">
        <v>2</v>
      </c>
      <c r="AA366" s="70">
        <f t="shared" si="214"/>
        <v>14</v>
      </c>
      <c r="AB366" s="70">
        <f t="shared" si="196"/>
        <v>19</v>
      </c>
      <c r="AC366" s="82">
        <f t="shared" si="192"/>
        <v>17</v>
      </c>
      <c r="AD366" s="71">
        <f t="shared" si="200"/>
        <v>100.83333333333333</v>
      </c>
      <c r="AE366" s="70"/>
      <c r="AF366" s="72"/>
      <c r="AG366" s="70"/>
      <c r="AH366" s="70"/>
      <c r="AI366" s="70"/>
      <c r="AJ366" s="70">
        <f t="shared" si="205"/>
        <v>3630</v>
      </c>
      <c r="AK366" s="70">
        <f t="shared" si="206"/>
        <v>201.66666666666666</v>
      </c>
      <c r="AL366" s="72">
        <f t="shared" si="207"/>
        <v>201.66666666666666</v>
      </c>
      <c r="AM366" s="74">
        <f t="shared" si="208"/>
        <v>3428.3333333333335</v>
      </c>
      <c r="AO366" s="119">
        <f t="shared" si="222"/>
        <v>100.83333333333333</v>
      </c>
      <c r="AP366" s="119"/>
      <c r="AQ366" s="123"/>
      <c r="AR366" s="123"/>
      <c r="AS366" s="123"/>
      <c r="AT366" s="123"/>
      <c r="AU366" s="123"/>
      <c r="AV366" s="123"/>
      <c r="AW366" s="75">
        <f t="shared" si="219"/>
        <v>1210</v>
      </c>
      <c r="AX366" s="76">
        <f t="shared" si="215"/>
        <v>1411.6666666666667</v>
      </c>
      <c r="AY366" s="77">
        <f t="shared" si="213"/>
        <v>2218.333333333333</v>
      </c>
      <c r="AZ366" s="75">
        <f t="shared" si="193"/>
        <v>504.16666666666663</v>
      </c>
      <c r="BA366" s="76">
        <f t="shared" si="216"/>
        <v>1915.8333333333335</v>
      </c>
      <c r="BB366" s="77">
        <f t="shared" si="194"/>
        <v>1714.1666666666665</v>
      </c>
      <c r="BC366" s="120"/>
      <c r="BD366" s="120"/>
      <c r="BE366" s="120"/>
      <c r="BF366" s="120"/>
      <c r="BG366" s="120"/>
      <c r="BH366" s="120"/>
      <c r="BI366" s="120"/>
      <c r="BJ366" s="120"/>
      <c r="BK366" s="120"/>
      <c r="BL366" s="120"/>
      <c r="BM366" s="120"/>
      <c r="BN366" s="120"/>
      <c r="BO366" s="120"/>
      <c r="BP366" s="120"/>
      <c r="BQ366" s="120"/>
      <c r="BR366" s="120"/>
      <c r="BS366" s="120"/>
      <c r="BT366" s="120"/>
      <c r="BU366" s="120"/>
      <c r="BV366" s="120"/>
      <c r="BW366" s="120"/>
      <c r="BX366" s="120"/>
      <c r="BY366" s="120"/>
      <c r="BZ366" s="120"/>
      <c r="CA366" s="120"/>
      <c r="CB366" s="120"/>
      <c r="CC366" s="120"/>
      <c r="CD366" s="120"/>
      <c r="CE366" s="120"/>
      <c r="CF366" s="120"/>
      <c r="CG366" s="120"/>
      <c r="CH366" s="120"/>
      <c r="CI366" s="120"/>
      <c r="CJ366" s="120"/>
      <c r="CK366" s="120"/>
      <c r="CL366" s="120"/>
      <c r="CM366" s="120"/>
      <c r="CN366" s="120"/>
      <c r="CO366" s="120"/>
      <c r="CP366" s="120"/>
      <c r="CQ366" s="120"/>
      <c r="CR366" s="120"/>
      <c r="CS366" s="120"/>
      <c r="CT366" s="120"/>
      <c r="CU366" s="120"/>
      <c r="CV366" s="120"/>
      <c r="CW366" s="120"/>
      <c r="CX366" s="120"/>
      <c r="CY366" s="120"/>
      <c r="CZ366" s="120"/>
      <c r="DA366" s="120"/>
      <c r="DB366" s="120"/>
      <c r="DC366" s="120"/>
      <c r="DD366" s="120"/>
      <c r="DE366" s="120"/>
      <c r="DF366" s="120"/>
      <c r="DG366" s="120"/>
      <c r="DH366" s="120"/>
      <c r="DI366" s="120"/>
      <c r="DJ366" s="120"/>
      <c r="DK366" s="120"/>
      <c r="DL366" s="120"/>
      <c r="DM366" s="120"/>
      <c r="DN366" s="120"/>
      <c r="DO366" s="120"/>
      <c r="DP366" s="120"/>
      <c r="DQ366" s="120"/>
      <c r="DR366" s="120"/>
      <c r="DS366" s="120"/>
      <c r="DT366" s="120"/>
      <c r="DU366" s="120"/>
      <c r="DV366" s="120"/>
      <c r="DW366" s="120"/>
      <c r="DX366" s="120"/>
      <c r="DY366" s="120"/>
      <c r="DZ366" s="120"/>
      <c r="EA366" s="120"/>
      <c r="EB366" s="120"/>
      <c r="EC366" s="120"/>
      <c r="ED366" s="120"/>
      <c r="EE366" s="120"/>
      <c r="EF366" s="120"/>
      <c r="EG366" s="120"/>
      <c r="EH366" s="120"/>
      <c r="EI366" s="120"/>
      <c r="EJ366" s="120"/>
      <c r="EK366" s="120"/>
      <c r="EL366" s="120"/>
      <c r="EM366" s="120"/>
      <c r="EN366" s="120"/>
      <c r="EO366" s="120"/>
      <c r="EP366" s="120"/>
      <c r="EQ366" s="120"/>
      <c r="ER366" s="120"/>
      <c r="ES366" s="120"/>
      <c r="ET366" s="120"/>
      <c r="EU366" s="120"/>
      <c r="EV366" s="120"/>
      <c r="EW366" s="120"/>
      <c r="EX366" s="120"/>
      <c r="EY366" s="120"/>
      <c r="EZ366" s="120"/>
      <c r="FA366" s="120"/>
      <c r="FB366" s="120"/>
      <c r="FC366" s="120"/>
      <c r="FD366" s="120"/>
      <c r="FE366" s="120"/>
      <c r="FF366" s="120"/>
      <c r="FG366" s="120"/>
      <c r="FH366" s="120"/>
      <c r="FI366" s="120"/>
      <c r="FJ366" s="120"/>
      <c r="FK366" s="120"/>
      <c r="FL366" s="120"/>
      <c r="FM366" s="120"/>
      <c r="FN366" s="120"/>
      <c r="FO366" s="120"/>
      <c r="FP366" s="120"/>
      <c r="FQ366" s="120"/>
      <c r="FR366" s="120"/>
      <c r="FS366" s="120"/>
      <c r="FT366" s="120"/>
      <c r="FU366" s="120"/>
      <c r="FV366" s="120"/>
      <c r="FW366" s="120"/>
      <c r="FX366" s="120"/>
      <c r="FY366" s="120"/>
      <c r="FZ366" s="120"/>
      <c r="GA366" s="120"/>
      <c r="GB366" s="120"/>
      <c r="GC366" s="120"/>
      <c r="GD366" s="120"/>
      <c r="GE366" s="120"/>
      <c r="GF366" s="120"/>
      <c r="GG366" s="120"/>
      <c r="GH366" s="120"/>
      <c r="GI366" s="120"/>
      <c r="GJ366" s="120"/>
      <c r="GK366" s="120"/>
      <c r="GL366" s="120"/>
      <c r="GM366" s="120"/>
      <c r="GN366" s="120"/>
      <c r="GO366" s="120"/>
      <c r="GP366" s="120"/>
      <c r="GQ366" s="120"/>
      <c r="GR366" s="120"/>
      <c r="GS366" s="120"/>
      <c r="GT366" s="120"/>
      <c r="GU366" s="120"/>
      <c r="GV366" s="120"/>
      <c r="GW366" s="120"/>
      <c r="GX366" s="120"/>
      <c r="GY366" s="120"/>
      <c r="GZ366" s="120"/>
      <c r="HA366" s="120"/>
      <c r="HB366" s="120"/>
      <c r="HC366" s="120"/>
      <c r="HD366" s="120"/>
      <c r="HE366" s="120"/>
      <c r="HF366" s="120"/>
      <c r="HG366" s="120"/>
      <c r="HH366" s="120"/>
      <c r="HI366" s="120"/>
      <c r="HJ366" s="120"/>
      <c r="HK366" s="120"/>
      <c r="HL366" s="120"/>
      <c r="HM366" s="120"/>
      <c r="HN366" s="120"/>
      <c r="HO366" s="120"/>
      <c r="HP366" s="120"/>
      <c r="HQ366" s="120"/>
      <c r="HR366" s="120"/>
      <c r="HS366" s="120"/>
      <c r="HT366" s="120"/>
      <c r="HU366" s="120"/>
      <c r="HV366" s="120"/>
      <c r="HW366" s="120"/>
      <c r="HX366" s="120"/>
      <c r="HY366" s="120"/>
      <c r="HZ366" s="120"/>
      <c r="IA366" s="120"/>
      <c r="IB366" s="120"/>
      <c r="IC366" s="120"/>
      <c r="ID366" s="120"/>
      <c r="IE366" s="120"/>
      <c r="IF366" s="120"/>
      <c r="IG366" s="120"/>
      <c r="IH366" s="120"/>
      <c r="II366" s="120"/>
      <c r="IJ366" s="120"/>
      <c r="IK366" s="120"/>
      <c r="IL366" s="120"/>
      <c r="IM366" s="120"/>
      <c r="IN366" s="120"/>
      <c r="IO366" s="120"/>
      <c r="IP366" s="120"/>
      <c r="IQ366" s="120"/>
      <c r="IR366" s="120"/>
      <c r="IS366" s="120"/>
      <c r="IT366" s="120"/>
      <c r="IU366" s="120"/>
      <c r="IV366" s="120"/>
      <c r="IW366" s="120"/>
      <c r="IX366" s="120"/>
      <c r="IY366" s="120"/>
      <c r="IZ366" s="120"/>
      <c r="JA366" s="120"/>
      <c r="JB366" s="120"/>
      <c r="JC366" s="120"/>
      <c r="JD366" s="120"/>
      <c r="JE366" s="120"/>
      <c r="JF366" s="120"/>
      <c r="JG366" s="120"/>
      <c r="JH366" s="120"/>
      <c r="JI366" s="120"/>
      <c r="JJ366" s="120"/>
      <c r="JK366" s="120"/>
      <c r="JL366" s="120"/>
      <c r="JM366" s="120"/>
      <c r="JN366" s="120"/>
      <c r="JO366" s="120"/>
      <c r="JP366" s="120"/>
      <c r="JQ366" s="120"/>
      <c r="JR366" s="120"/>
      <c r="JS366" s="120"/>
      <c r="JT366" s="120"/>
      <c r="JU366" s="120"/>
      <c r="JV366" s="120"/>
      <c r="JW366" s="120"/>
      <c r="JX366" s="120"/>
      <c r="JY366" s="120"/>
      <c r="JZ366" s="120"/>
      <c r="KA366" s="120"/>
      <c r="KB366" s="120"/>
      <c r="KC366" s="120"/>
      <c r="KD366" s="120"/>
      <c r="KE366" s="120"/>
      <c r="KF366" s="120"/>
      <c r="KG366" s="120"/>
      <c r="KH366" s="120"/>
      <c r="KI366" s="120"/>
      <c r="KJ366" s="120"/>
      <c r="KK366" s="120"/>
      <c r="KL366" s="120"/>
      <c r="KM366" s="120"/>
      <c r="KN366" s="120"/>
      <c r="KO366" s="120"/>
      <c r="KP366" s="120"/>
      <c r="KQ366" s="120"/>
      <c r="KR366" s="120"/>
      <c r="KS366" s="120"/>
      <c r="KT366" s="120"/>
      <c r="KU366" s="120"/>
      <c r="KV366" s="120"/>
      <c r="KW366" s="120"/>
      <c r="KX366" s="120"/>
      <c r="KY366" s="120"/>
      <c r="KZ366" s="120"/>
      <c r="LA366" s="120"/>
      <c r="LB366" s="120"/>
      <c r="LC366" s="120"/>
      <c r="LD366" s="120"/>
      <c r="LE366" s="120"/>
      <c r="LF366" s="120"/>
      <c r="LG366" s="120"/>
      <c r="LH366" s="120"/>
      <c r="LI366" s="120"/>
      <c r="LJ366" s="120"/>
      <c r="LK366" s="120"/>
      <c r="LL366" s="120"/>
      <c r="LM366" s="120"/>
      <c r="LN366" s="120"/>
      <c r="LO366" s="120"/>
      <c r="LP366" s="120"/>
      <c r="LQ366" s="120"/>
      <c r="LR366" s="120"/>
      <c r="LS366" s="120"/>
      <c r="LT366" s="120"/>
      <c r="LU366" s="120"/>
      <c r="LV366" s="120"/>
      <c r="LW366" s="120"/>
      <c r="LX366" s="120"/>
      <c r="LY366" s="120"/>
      <c r="LZ366" s="120"/>
      <c r="MA366" s="120"/>
      <c r="MB366" s="120"/>
      <c r="MC366" s="120"/>
      <c r="MD366" s="120"/>
      <c r="ME366" s="120"/>
      <c r="MF366" s="120"/>
      <c r="MG366" s="120"/>
      <c r="MH366" s="120"/>
      <c r="MI366" s="120"/>
      <c r="MJ366" s="120"/>
      <c r="MK366" s="120"/>
      <c r="ML366" s="120"/>
      <c r="MM366" s="120"/>
      <c r="MN366" s="120"/>
      <c r="MO366" s="120"/>
      <c r="MP366" s="120"/>
      <c r="MQ366" s="120"/>
      <c r="MR366" s="120"/>
      <c r="MS366" s="120"/>
      <c r="MT366" s="120"/>
      <c r="MU366" s="120"/>
      <c r="MV366" s="120"/>
      <c r="MW366" s="120"/>
      <c r="MX366" s="120"/>
      <c r="MY366" s="120"/>
      <c r="MZ366" s="120"/>
      <c r="NA366" s="120"/>
      <c r="NB366" s="120"/>
      <c r="NC366" s="120"/>
      <c r="ND366" s="120"/>
      <c r="NE366" s="120"/>
      <c r="NF366" s="120"/>
      <c r="NG366" s="120"/>
      <c r="NH366" s="120"/>
      <c r="NI366" s="120"/>
      <c r="NJ366" s="120"/>
      <c r="NK366" s="120"/>
      <c r="NL366" s="120"/>
      <c r="NM366" s="120"/>
      <c r="NN366" s="120"/>
      <c r="NO366" s="120"/>
      <c r="NP366" s="120"/>
      <c r="NQ366" s="120"/>
      <c r="NR366" s="120"/>
      <c r="NS366" s="120"/>
      <c r="NT366" s="120"/>
      <c r="NU366" s="120"/>
      <c r="NV366" s="120"/>
      <c r="NW366" s="120"/>
      <c r="NX366" s="120"/>
      <c r="NY366" s="120"/>
      <c r="NZ366" s="120"/>
      <c r="OA366" s="120"/>
      <c r="OB366" s="120"/>
      <c r="OC366" s="120"/>
      <c r="OD366" s="120"/>
      <c r="OE366" s="120"/>
      <c r="OF366" s="120"/>
      <c r="OG366" s="120"/>
      <c r="OH366" s="120"/>
      <c r="OI366" s="120"/>
      <c r="OJ366" s="120"/>
      <c r="OK366" s="120"/>
      <c r="OL366" s="120"/>
      <c r="OM366" s="120"/>
      <c r="ON366" s="120"/>
      <c r="OO366" s="120"/>
      <c r="OP366" s="120"/>
      <c r="OQ366" s="120"/>
      <c r="OR366" s="120"/>
      <c r="OS366" s="120"/>
      <c r="OT366" s="120"/>
      <c r="OU366" s="120"/>
      <c r="OV366" s="120"/>
      <c r="OW366" s="120"/>
      <c r="OX366" s="120"/>
      <c r="OY366" s="120"/>
      <c r="OZ366" s="120"/>
      <c r="PA366" s="120"/>
      <c r="PB366" s="120"/>
      <c r="PC366" s="120"/>
      <c r="PD366" s="120"/>
      <c r="PE366" s="120"/>
      <c r="PF366" s="120"/>
      <c r="PG366" s="120"/>
      <c r="PH366" s="120"/>
      <c r="PI366" s="120"/>
      <c r="PJ366" s="120"/>
      <c r="PK366" s="120"/>
      <c r="PL366" s="120"/>
      <c r="PM366" s="120"/>
      <c r="PN366" s="120"/>
      <c r="PO366" s="120"/>
      <c r="PP366" s="120"/>
      <c r="PQ366" s="120"/>
      <c r="PR366" s="120"/>
      <c r="PS366" s="120"/>
      <c r="PT366" s="120"/>
      <c r="PU366" s="120"/>
      <c r="PV366" s="120"/>
      <c r="PW366" s="120"/>
      <c r="PX366" s="120"/>
      <c r="PY366" s="120"/>
      <c r="PZ366" s="120"/>
      <c r="QA366" s="120"/>
      <c r="QB366" s="120"/>
      <c r="QC366" s="120"/>
      <c r="QD366" s="120"/>
      <c r="QE366" s="120"/>
      <c r="QF366" s="120"/>
      <c r="QG366" s="120"/>
      <c r="QH366" s="120"/>
      <c r="QI366" s="120"/>
      <c r="QJ366" s="120"/>
      <c r="QK366" s="120"/>
      <c r="QL366" s="120"/>
      <c r="QM366" s="120"/>
      <c r="QN366" s="120"/>
      <c r="QO366" s="120"/>
      <c r="QP366" s="120"/>
      <c r="QQ366" s="120"/>
      <c r="QR366" s="120"/>
      <c r="QS366" s="120"/>
      <c r="QT366" s="120"/>
      <c r="QU366" s="120"/>
      <c r="QV366" s="120"/>
      <c r="QW366" s="120"/>
      <c r="QX366" s="120"/>
      <c r="QY366" s="120"/>
      <c r="QZ366" s="120"/>
      <c r="RA366" s="120"/>
      <c r="RB366" s="120"/>
      <c r="RC366" s="120"/>
      <c r="RD366" s="120"/>
      <c r="RE366" s="120"/>
      <c r="RF366" s="120"/>
      <c r="RG366" s="120"/>
      <c r="RH366" s="120"/>
      <c r="RI366" s="120"/>
      <c r="RJ366" s="120"/>
      <c r="RK366" s="120"/>
      <c r="RL366" s="120"/>
      <c r="RM366" s="120"/>
      <c r="RN366" s="120"/>
      <c r="RO366" s="120"/>
      <c r="RP366" s="120"/>
      <c r="RQ366" s="120"/>
      <c r="RR366" s="120"/>
      <c r="RS366" s="120"/>
      <c r="RT366" s="120"/>
      <c r="RU366" s="120"/>
      <c r="RV366" s="120"/>
      <c r="RW366" s="120"/>
      <c r="RX366" s="120"/>
      <c r="RY366" s="120"/>
      <c r="RZ366" s="120"/>
      <c r="SA366" s="120"/>
      <c r="SB366" s="120"/>
      <c r="SC366" s="120"/>
      <c r="SD366" s="120"/>
      <c r="SE366" s="120"/>
      <c r="SF366" s="120"/>
      <c r="SG366" s="120"/>
      <c r="SH366" s="120"/>
      <c r="SI366" s="120"/>
      <c r="SJ366" s="120"/>
      <c r="SK366" s="120"/>
      <c r="SL366" s="120"/>
      <c r="SM366" s="120"/>
      <c r="SN366" s="120"/>
      <c r="SO366" s="120"/>
      <c r="SP366" s="120"/>
      <c r="SQ366" s="120"/>
      <c r="SR366" s="120"/>
      <c r="SS366" s="120"/>
      <c r="ST366" s="120"/>
      <c r="SU366" s="120"/>
      <c r="SV366" s="120"/>
      <c r="SW366" s="120"/>
      <c r="SX366" s="120"/>
      <c r="SY366" s="120"/>
      <c r="SZ366" s="120"/>
      <c r="TA366" s="120"/>
      <c r="TB366" s="120"/>
      <c r="TC366" s="120"/>
      <c r="TD366" s="120"/>
      <c r="TE366" s="120"/>
      <c r="TF366" s="120"/>
      <c r="TG366" s="120"/>
      <c r="TH366" s="120"/>
      <c r="TI366" s="120"/>
      <c r="TJ366" s="120"/>
      <c r="TK366" s="120"/>
      <c r="TL366" s="120"/>
      <c r="TM366" s="120"/>
      <c r="TN366" s="120"/>
      <c r="TO366" s="120"/>
      <c r="TP366" s="120"/>
      <c r="TQ366" s="120"/>
      <c r="TR366" s="120"/>
      <c r="TS366" s="120"/>
      <c r="TT366" s="120"/>
      <c r="TU366" s="120"/>
      <c r="TV366" s="120"/>
      <c r="TW366" s="120"/>
      <c r="TX366" s="120"/>
      <c r="TY366" s="120"/>
      <c r="TZ366" s="120"/>
      <c r="UA366" s="120"/>
      <c r="UB366" s="120"/>
      <c r="UC366" s="120"/>
      <c r="UD366" s="120"/>
      <c r="UE366" s="120"/>
      <c r="UF366" s="120"/>
      <c r="UG366" s="120"/>
      <c r="UH366" s="120"/>
      <c r="UI366" s="120"/>
      <c r="UJ366" s="120"/>
      <c r="UK366" s="120"/>
      <c r="UL366" s="120"/>
      <c r="UM366" s="120"/>
      <c r="UN366" s="120"/>
      <c r="UO366" s="120"/>
      <c r="UP366" s="120"/>
      <c r="UQ366" s="120"/>
      <c r="UR366" s="120"/>
      <c r="US366" s="120"/>
      <c r="UT366" s="120"/>
      <c r="UU366" s="120"/>
      <c r="UV366" s="120"/>
      <c r="UW366" s="120"/>
      <c r="UX366" s="120"/>
      <c r="UY366" s="120"/>
      <c r="UZ366" s="120"/>
      <c r="VA366" s="120"/>
      <c r="VB366" s="120"/>
      <c r="VC366" s="120"/>
      <c r="VD366" s="120"/>
      <c r="VE366" s="120"/>
      <c r="VF366" s="120"/>
      <c r="VG366" s="120"/>
      <c r="VH366" s="120"/>
      <c r="VI366" s="120"/>
      <c r="VJ366" s="120"/>
      <c r="VK366" s="120"/>
      <c r="VL366" s="120"/>
      <c r="VM366" s="120"/>
      <c r="VN366" s="120"/>
      <c r="VO366" s="120"/>
      <c r="VP366" s="120"/>
      <c r="VQ366" s="120"/>
      <c r="VR366" s="120"/>
      <c r="VS366" s="120"/>
      <c r="VT366" s="120"/>
      <c r="VU366" s="120"/>
      <c r="VV366" s="120"/>
      <c r="VW366" s="120"/>
      <c r="VX366" s="120"/>
      <c r="VY366" s="120"/>
      <c r="VZ366" s="120"/>
      <c r="WA366" s="120"/>
      <c r="WB366" s="120"/>
      <c r="WC366" s="120"/>
      <c r="WD366" s="120"/>
      <c r="WE366" s="120"/>
      <c r="WF366" s="120"/>
      <c r="WG366" s="120"/>
      <c r="WH366" s="120"/>
      <c r="WI366" s="120"/>
      <c r="WJ366" s="120"/>
      <c r="WK366" s="120"/>
      <c r="WL366" s="120"/>
      <c r="WM366" s="120"/>
      <c r="WN366" s="120"/>
      <c r="WO366" s="120"/>
      <c r="WP366" s="120"/>
      <c r="WQ366" s="120"/>
      <c r="WR366" s="120"/>
      <c r="WS366" s="120"/>
      <c r="WT366" s="120"/>
      <c r="WU366" s="120"/>
      <c r="WV366" s="120"/>
      <c r="WW366" s="120"/>
      <c r="WX366" s="120"/>
      <c r="WY366" s="120"/>
      <c r="WZ366" s="120"/>
      <c r="XA366" s="120"/>
      <c r="XB366" s="120"/>
      <c r="XC366" s="120"/>
      <c r="XD366" s="120"/>
      <c r="XE366" s="120"/>
      <c r="XF366" s="120"/>
      <c r="XG366" s="120"/>
      <c r="XH366" s="120"/>
      <c r="XI366" s="120"/>
      <c r="XJ366" s="120"/>
      <c r="XK366" s="120"/>
      <c r="XL366" s="120"/>
      <c r="XM366" s="120"/>
      <c r="XN366" s="120"/>
      <c r="XO366" s="120"/>
      <c r="XP366" s="120"/>
      <c r="XQ366" s="120"/>
      <c r="XR366" s="120"/>
      <c r="XS366" s="120"/>
      <c r="XT366" s="120"/>
      <c r="XU366" s="120"/>
      <c r="XV366" s="120"/>
      <c r="XW366" s="120"/>
      <c r="XX366" s="120"/>
      <c r="XY366" s="120"/>
      <c r="XZ366" s="120"/>
      <c r="YA366" s="120"/>
      <c r="YB366" s="120"/>
      <c r="YC366" s="120"/>
      <c r="YD366" s="120"/>
      <c r="YE366" s="120"/>
      <c r="YF366" s="120"/>
      <c r="YG366" s="120"/>
      <c r="YH366" s="120"/>
      <c r="YI366" s="120"/>
      <c r="YJ366" s="120"/>
      <c r="YK366" s="120"/>
      <c r="YL366" s="120"/>
      <c r="YM366" s="120"/>
      <c r="YN366" s="120"/>
      <c r="YO366" s="120"/>
      <c r="YP366" s="120"/>
      <c r="YQ366" s="120"/>
      <c r="YR366" s="120"/>
      <c r="YS366" s="120"/>
      <c r="YT366" s="120"/>
      <c r="YU366" s="120"/>
      <c r="YV366" s="120"/>
      <c r="YW366" s="120"/>
      <c r="YX366" s="120"/>
      <c r="YY366" s="120"/>
      <c r="YZ366" s="120"/>
      <c r="ZA366" s="120"/>
      <c r="ZB366" s="120"/>
      <c r="ZC366" s="120"/>
      <c r="ZD366" s="120"/>
      <c r="ZE366" s="120"/>
      <c r="ZF366" s="120"/>
      <c r="ZG366" s="120"/>
      <c r="ZH366" s="120"/>
      <c r="ZI366" s="120"/>
      <c r="ZJ366" s="120"/>
      <c r="ZK366" s="120"/>
      <c r="ZL366" s="120"/>
      <c r="ZM366" s="120"/>
      <c r="ZN366" s="120"/>
      <c r="ZO366" s="120"/>
      <c r="ZP366" s="120"/>
      <c r="ZQ366" s="120"/>
      <c r="ZR366" s="120"/>
      <c r="ZS366" s="120"/>
      <c r="ZT366" s="120"/>
      <c r="ZU366" s="120"/>
      <c r="ZV366" s="120"/>
      <c r="ZW366" s="120"/>
      <c r="ZX366" s="120"/>
      <c r="ZY366" s="120"/>
      <c r="ZZ366" s="120"/>
      <c r="AAA366" s="120"/>
      <c r="AAB366" s="120"/>
      <c r="AAC366" s="120"/>
      <c r="AAD366" s="120"/>
      <c r="AAE366" s="120"/>
      <c r="AAF366" s="120"/>
      <c r="AAG366" s="120"/>
      <c r="AAH366" s="120"/>
      <c r="AAI366" s="120"/>
      <c r="AAJ366" s="120"/>
      <c r="AAK366" s="120"/>
      <c r="AAL366" s="120"/>
      <c r="AAM366" s="120"/>
      <c r="AAN366" s="120"/>
      <c r="AAO366" s="120"/>
      <c r="AAP366" s="120"/>
      <c r="AAQ366" s="120"/>
      <c r="AAR366" s="120"/>
      <c r="AAS366" s="120"/>
      <c r="AAT366" s="120"/>
      <c r="AAU366" s="120"/>
      <c r="AAV366" s="120"/>
      <c r="AAW366" s="120"/>
      <c r="AAX366" s="120"/>
      <c r="AAY366" s="120"/>
      <c r="AAZ366" s="120"/>
      <c r="ABA366" s="120"/>
      <c r="ABB366" s="120"/>
      <c r="ABC366" s="120"/>
      <c r="ABD366" s="120"/>
      <c r="ABE366" s="120"/>
      <c r="ABF366" s="120"/>
      <c r="ABG366" s="120"/>
      <c r="ABH366" s="120"/>
      <c r="ABI366" s="120"/>
      <c r="ABJ366" s="120"/>
      <c r="ABK366" s="120"/>
      <c r="ABL366" s="120"/>
      <c r="ABM366" s="120"/>
      <c r="ABN366" s="120"/>
      <c r="ABO366" s="120"/>
      <c r="ABP366" s="120"/>
      <c r="ABQ366" s="120"/>
      <c r="ABR366" s="120"/>
      <c r="ABS366" s="120"/>
      <c r="ABT366" s="120"/>
      <c r="ABU366" s="120"/>
      <c r="ABV366" s="120"/>
      <c r="ABW366" s="120"/>
      <c r="ABX366" s="120"/>
      <c r="ABY366" s="120"/>
      <c r="ABZ366" s="120"/>
      <c r="ACA366" s="120"/>
      <c r="ACB366" s="120"/>
      <c r="ACC366" s="120"/>
      <c r="ACD366" s="120"/>
      <c r="ACE366" s="120"/>
      <c r="ACF366" s="120"/>
      <c r="ACG366" s="120"/>
      <c r="ACH366" s="120"/>
      <c r="ACI366" s="120"/>
      <c r="ACJ366" s="120"/>
      <c r="ACK366" s="120"/>
      <c r="ACL366" s="120"/>
      <c r="ACM366" s="120"/>
      <c r="ACN366" s="120"/>
      <c r="ACO366" s="120"/>
      <c r="ACP366" s="120"/>
      <c r="ACQ366" s="120"/>
      <c r="ACR366" s="120"/>
      <c r="ACS366" s="120"/>
      <c r="ACT366" s="120"/>
      <c r="ACU366" s="120"/>
      <c r="ACV366" s="120"/>
      <c r="ACW366" s="120"/>
      <c r="ACX366" s="120"/>
      <c r="ACY366" s="120"/>
      <c r="ACZ366" s="120"/>
      <c r="ADA366" s="120"/>
      <c r="ADB366" s="120"/>
      <c r="ADC366" s="120"/>
      <c r="ADD366" s="120"/>
      <c r="ADE366" s="120"/>
      <c r="ADF366" s="120"/>
      <c r="ADG366" s="120"/>
      <c r="ADH366" s="120"/>
      <c r="ADI366" s="120"/>
      <c r="ADJ366" s="120"/>
      <c r="ADK366" s="120"/>
      <c r="ADL366" s="120"/>
      <c r="ADM366" s="120"/>
      <c r="ADN366" s="120"/>
      <c r="ADO366" s="120"/>
      <c r="ADP366" s="120"/>
      <c r="ADQ366" s="120"/>
      <c r="ADR366" s="120"/>
      <c r="ADS366" s="120"/>
      <c r="ADT366" s="120"/>
      <c r="ADU366" s="120"/>
      <c r="ADV366" s="120"/>
      <c r="ADW366" s="120"/>
      <c r="ADX366" s="120"/>
      <c r="ADY366" s="120"/>
      <c r="ADZ366" s="120"/>
      <c r="AEA366" s="120"/>
      <c r="AEB366" s="120"/>
      <c r="AEC366" s="120"/>
      <c r="AED366" s="120"/>
      <c r="AEE366" s="120"/>
      <c r="AEF366" s="120"/>
      <c r="AEG366" s="120"/>
      <c r="AEH366" s="120"/>
      <c r="AEI366" s="120"/>
      <c r="AEJ366" s="120"/>
      <c r="AEK366" s="120"/>
      <c r="AEL366" s="120"/>
      <c r="AEM366" s="120"/>
      <c r="AEN366" s="120"/>
      <c r="AEO366" s="120"/>
      <c r="AEP366" s="120"/>
      <c r="AEQ366" s="120"/>
      <c r="AER366" s="120"/>
      <c r="AES366" s="120"/>
      <c r="AET366" s="120"/>
      <c r="AEU366" s="120"/>
      <c r="AEV366" s="120"/>
      <c r="AEW366" s="120"/>
      <c r="AEX366" s="120"/>
      <c r="AEY366" s="120"/>
      <c r="AEZ366" s="120"/>
      <c r="AFA366" s="120"/>
      <c r="AFB366" s="120"/>
      <c r="AFC366" s="120"/>
      <c r="AFD366" s="120"/>
      <c r="AFE366" s="120"/>
      <c r="AFF366" s="120"/>
      <c r="AFG366" s="120"/>
      <c r="AFH366" s="120"/>
      <c r="AFI366" s="120"/>
      <c r="AFJ366" s="120"/>
      <c r="AFK366" s="120"/>
      <c r="AFL366" s="120"/>
      <c r="AFM366" s="120"/>
      <c r="AFN366" s="120"/>
      <c r="AFO366" s="120"/>
      <c r="AFP366" s="120"/>
      <c r="AFQ366" s="120"/>
      <c r="AFR366" s="120"/>
      <c r="AFS366" s="120"/>
      <c r="AFT366" s="120"/>
      <c r="AFU366" s="120"/>
      <c r="AFV366" s="120"/>
      <c r="AFW366" s="120"/>
      <c r="AFX366" s="120"/>
      <c r="AFY366" s="120"/>
      <c r="AFZ366" s="120"/>
      <c r="AGA366" s="120"/>
      <c r="AGB366" s="120"/>
      <c r="AGC366" s="120"/>
      <c r="AGD366" s="120"/>
      <c r="AGE366" s="120"/>
      <c r="AGF366" s="120"/>
      <c r="AGG366" s="120"/>
      <c r="AGH366" s="120"/>
      <c r="AGI366" s="120"/>
      <c r="AGJ366" s="120"/>
      <c r="AGK366" s="120"/>
      <c r="AGL366" s="120"/>
      <c r="AGM366" s="120"/>
      <c r="AGN366" s="120"/>
      <c r="AGO366" s="120"/>
      <c r="AGP366" s="120"/>
      <c r="AGQ366" s="120"/>
      <c r="AGR366" s="120"/>
      <c r="AGS366" s="120"/>
      <c r="AGT366" s="120"/>
      <c r="AGU366" s="120"/>
      <c r="AGV366" s="120"/>
      <c r="AGW366" s="120"/>
      <c r="AGX366" s="120"/>
      <c r="AGY366" s="120"/>
      <c r="AGZ366" s="120"/>
      <c r="AHA366" s="120"/>
      <c r="AHB366" s="120"/>
      <c r="AHC366" s="120"/>
      <c r="AHD366" s="120"/>
      <c r="AHE366" s="120"/>
      <c r="AHF366" s="120"/>
      <c r="AHG366" s="120"/>
      <c r="AHH366" s="120"/>
      <c r="AHI366" s="120"/>
      <c r="AHJ366" s="120"/>
      <c r="AHK366" s="120"/>
      <c r="AHL366" s="120"/>
      <c r="AHM366" s="120"/>
      <c r="AHN366" s="120"/>
      <c r="AHO366" s="120"/>
      <c r="AHP366" s="120"/>
      <c r="AHQ366" s="120"/>
      <c r="AHR366" s="120"/>
      <c r="AHS366" s="120"/>
      <c r="AHT366" s="120"/>
      <c r="AHU366" s="120"/>
      <c r="AHV366" s="120"/>
      <c r="AHW366" s="120"/>
      <c r="AHX366" s="120"/>
      <c r="AHY366" s="120"/>
      <c r="AHZ366" s="120"/>
      <c r="AIA366" s="120"/>
      <c r="AIB366" s="120"/>
      <c r="AIC366" s="120"/>
      <c r="AID366" s="120"/>
      <c r="AIE366" s="120"/>
      <c r="AIF366" s="120"/>
      <c r="AIG366" s="120"/>
      <c r="AIH366" s="120"/>
      <c r="AII366" s="120"/>
      <c r="AIJ366" s="120"/>
      <c r="AIK366" s="120"/>
      <c r="AIL366" s="120"/>
      <c r="AIM366" s="120"/>
      <c r="AIN366" s="120"/>
      <c r="AIO366" s="120"/>
      <c r="AIP366" s="120"/>
      <c r="AIQ366" s="120"/>
      <c r="AIR366" s="120"/>
      <c r="AIS366" s="120"/>
      <c r="AIT366" s="120"/>
      <c r="AIU366" s="120"/>
      <c r="AIV366" s="120"/>
      <c r="AIW366" s="120"/>
      <c r="AIX366" s="120"/>
      <c r="AIY366" s="120"/>
      <c r="AIZ366" s="120"/>
      <c r="AJA366" s="120"/>
      <c r="AJB366" s="120"/>
      <c r="AJC366" s="120"/>
      <c r="AJD366" s="120"/>
      <c r="AJE366" s="120"/>
      <c r="AJF366" s="120"/>
      <c r="AJG366" s="120"/>
      <c r="AJH366" s="120"/>
      <c r="AJI366" s="120"/>
      <c r="AJJ366" s="120"/>
      <c r="AJK366" s="120"/>
      <c r="AJL366" s="120"/>
      <c r="AJM366" s="120"/>
      <c r="AJN366" s="120"/>
      <c r="AJO366" s="120"/>
      <c r="AJP366" s="120"/>
      <c r="AJQ366" s="120"/>
      <c r="AJR366" s="120"/>
      <c r="AJS366" s="120"/>
      <c r="AJT366" s="120"/>
      <c r="AJU366" s="120"/>
      <c r="AJV366" s="120"/>
      <c r="AJW366" s="120"/>
      <c r="AJX366" s="120"/>
      <c r="AJY366" s="120"/>
      <c r="AJZ366" s="120"/>
      <c r="AKA366" s="120"/>
      <c r="AKB366" s="120"/>
      <c r="AKC366" s="120"/>
      <c r="AKD366" s="120"/>
      <c r="AKE366" s="120"/>
      <c r="AKF366" s="120"/>
      <c r="AKG366" s="120"/>
      <c r="AKH366" s="120"/>
      <c r="AKI366" s="120"/>
      <c r="AKJ366" s="120"/>
      <c r="AKK366" s="120"/>
      <c r="AKL366" s="120"/>
      <c r="AKM366" s="120"/>
      <c r="AKN366" s="120"/>
      <c r="AKO366" s="120"/>
      <c r="AKP366" s="120"/>
      <c r="AKQ366" s="120"/>
      <c r="AKR366" s="120"/>
      <c r="AKS366" s="120"/>
      <c r="AKT366" s="120"/>
      <c r="AKU366" s="120"/>
      <c r="AKV366" s="120"/>
      <c r="AKW366" s="120"/>
      <c r="AKX366" s="120"/>
      <c r="AKY366" s="120"/>
      <c r="AKZ366" s="120"/>
      <c r="ALA366" s="120"/>
      <c r="ALB366" s="120"/>
      <c r="ALC366" s="120"/>
      <c r="ALD366" s="120"/>
      <c r="ALE366" s="120"/>
      <c r="ALF366" s="120"/>
      <c r="ALG366" s="120"/>
      <c r="ALH366" s="120"/>
      <c r="ALI366" s="120"/>
      <c r="ALJ366" s="120"/>
      <c r="ALK366" s="120"/>
      <c r="ALL366" s="120"/>
      <c r="ALM366" s="120"/>
      <c r="ALN366" s="120"/>
      <c r="ALO366" s="120"/>
      <c r="ALP366" s="120"/>
      <c r="ALQ366" s="120"/>
      <c r="ALR366" s="120"/>
      <c r="ALS366" s="120"/>
      <c r="ALT366" s="120"/>
      <c r="ALU366" s="120"/>
      <c r="ALV366" s="120"/>
      <c r="ALW366" s="120"/>
      <c r="ALX366" s="120"/>
      <c r="ALY366" s="120"/>
      <c r="ALZ366" s="120"/>
      <c r="AMA366" s="120"/>
      <c r="AMB366" s="120"/>
      <c r="AMC366" s="120"/>
      <c r="AMD366" s="120"/>
      <c r="AME366" s="120"/>
      <c r="AMF366" s="120"/>
      <c r="AMG366" s="120"/>
      <c r="AMH366" s="120"/>
      <c r="AMI366" s="120"/>
      <c r="AMJ366" s="120"/>
      <c r="AMK366" s="120"/>
      <c r="AML366" s="120"/>
      <c r="AMM366" s="120"/>
      <c r="AMN366" s="120"/>
      <c r="AMO366" s="120"/>
      <c r="AMP366" s="120"/>
      <c r="AMQ366" s="120"/>
      <c r="AMR366" s="120"/>
      <c r="AMS366" s="120"/>
      <c r="AMT366" s="120"/>
      <c r="AMU366" s="120"/>
      <c r="AMV366" s="120"/>
      <c r="AMW366" s="120"/>
      <c r="AMX366" s="120"/>
      <c r="AMY366" s="120"/>
      <c r="AMZ366" s="120"/>
      <c r="ANA366" s="120"/>
      <c r="ANB366" s="120"/>
      <c r="ANC366" s="120"/>
      <c r="AND366" s="120"/>
      <c r="ANE366" s="120"/>
      <c r="ANF366" s="120"/>
      <c r="ANG366" s="120"/>
      <c r="ANH366" s="120"/>
      <c r="ANI366" s="120"/>
      <c r="ANJ366" s="120"/>
      <c r="ANK366" s="120"/>
      <c r="ANL366" s="120"/>
      <c r="ANM366" s="120"/>
      <c r="ANN366" s="120"/>
      <c r="ANO366" s="120"/>
      <c r="ANP366" s="120"/>
      <c r="ANQ366" s="120"/>
      <c r="ANR366" s="120"/>
      <c r="ANS366" s="120"/>
      <c r="ANT366" s="120"/>
      <c r="ANU366" s="120"/>
      <c r="ANV366" s="120"/>
      <c r="ANW366" s="120"/>
      <c r="ANX366" s="120"/>
      <c r="ANY366" s="120"/>
      <c r="ANZ366" s="120"/>
      <c r="AOA366" s="120"/>
      <c r="AOB366" s="120"/>
      <c r="AOC366" s="120"/>
      <c r="AOD366" s="120"/>
      <c r="AOE366" s="120"/>
      <c r="AOF366" s="120"/>
      <c r="AOG366" s="120"/>
      <c r="AOH366" s="120"/>
      <c r="AOI366" s="120"/>
      <c r="AOJ366" s="120"/>
      <c r="AOK366" s="120"/>
      <c r="AOL366" s="120"/>
      <c r="AOM366" s="120"/>
      <c r="AON366" s="120"/>
      <c r="AOO366" s="120"/>
      <c r="AOP366" s="120"/>
      <c r="AOQ366" s="120"/>
      <c r="AOR366" s="120"/>
      <c r="AOS366" s="120"/>
      <c r="AOT366" s="120"/>
      <c r="AOU366" s="120"/>
      <c r="AOV366" s="120"/>
      <c r="AOW366" s="120"/>
      <c r="AOX366" s="120"/>
      <c r="AOY366" s="120"/>
      <c r="AOZ366" s="120"/>
      <c r="APA366" s="120"/>
      <c r="APB366" s="120"/>
      <c r="APC366" s="120"/>
      <c r="APD366" s="120"/>
      <c r="APE366" s="120"/>
      <c r="APF366" s="120"/>
      <c r="APG366" s="120"/>
      <c r="APH366" s="120"/>
      <c r="API366" s="120"/>
      <c r="APJ366" s="120"/>
      <c r="APK366" s="120"/>
      <c r="APL366" s="120"/>
      <c r="APM366" s="120"/>
      <c r="APN366" s="120"/>
      <c r="APO366" s="120"/>
      <c r="APP366" s="120"/>
      <c r="APQ366" s="120"/>
      <c r="APR366" s="120"/>
      <c r="APS366" s="120"/>
      <c r="APT366" s="120"/>
      <c r="APU366" s="120"/>
      <c r="APV366" s="120"/>
      <c r="APW366" s="120"/>
      <c r="APX366" s="120"/>
      <c r="APY366" s="120"/>
      <c r="APZ366" s="120"/>
      <c r="AQA366" s="120"/>
      <c r="AQB366" s="120"/>
      <c r="AQC366" s="120"/>
      <c r="AQD366" s="120"/>
      <c r="AQE366" s="120"/>
      <c r="AQF366" s="120"/>
      <c r="AQG366" s="120"/>
      <c r="AQH366" s="120"/>
      <c r="AQI366" s="120"/>
      <c r="AQJ366" s="120"/>
      <c r="AQK366" s="120"/>
      <c r="AQL366" s="120"/>
      <c r="AQM366" s="120"/>
      <c r="AQN366" s="120"/>
      <c r="AQO366" s="120"/>
      <c r="AQP366" s="120"/>
      <c r="AQQ366" s="120"/>
      <c r="AQR366" s="120"/>
      <c r="AQS366" s="120"/>
      <c r="AQT366" s="120"/>
      <c r="AQU366" s="120"/>
      <c r="AQV366" s="120"/>
      <c r="AQW366" s="120"/>
      <c r="AQX366" s="120"/>
      <c r="AQY366" s="120"/>
      <c r="AQZ366" s="120"/>
      <c r="ARA366" s="120"/>
      <c r="ARB366" s="120"/>
      <c r="ARC366" s="120"/>
      <c r="ARD366" s="120"/>
      <c r="ARE366" s="120"/>
      <c r="ARF366" s="120"/>
      <c r="ARG366" s="120"/>
      <c r="ARH366" s="120"/>
      <c r="ARI366" s="120"/>
      <c r="ARJ366" s="120"/>
      <c r="ARK366" s="120"/>
      <c r="ARL366" s="120"/>
      <c r="ARM366" s="120"/>
      <c r="ARN366" s="120"/>
      <c r="ARO366" s="120"/>
      <c r="ARP366" s="120"/>
      <c r="ARQ366" s="120"/>
      <c r="ARR366" s="120"/>
      <c r="ARS366" s="120"/>
      <c r="ART366" s="120"/>
      <c r="ARU366" s="120"/>
      <c r="ARV366" s="120"/>
      <c r="ARW366" s="120"/>
      <c r="ARX366" s="120"/>
      <c r="ARY366" s="120"/>
      <c r="ARZ366" s="120"/>
      <c r="ASA366" s="120"/>
      <c r="ASB366" s="120"/>
      <c r="ASC366" s="120"/>
      <c r="ASD366" s="120"/>
      <c r="ASE366" s="120"/>
      <c r="ASF366" s="120"/>
      <c r="ASG366" s="120"/>
      <c r="ASH366" s="120"/>
      <c r="ASI366" s="120"/>
      <c r="ASJ366" s="120"/>
      <c r="ASK366" s="120"/>
      <c r="ASL366" s="120"/>
      <c r="ASM366" s="120"/>
      <c r="ASN366" s="120"/>
      <c r="ASO366" s="120"/>
      <c r="ASP366" s="120"/>
      <c r="ASQ366" s="120"/>
      <c r="ASR366" s="120"/>
      <c r="ASS366" s="120"/>
      <c r="AST366" s="120"/>
      <c r="ASU366" s="120"/>
      <c r="ASV366" s="120"/>
      <c r="ASW366" s="120"/>
      <c r="ASX366" s="120"/>
      <c r="ASY366" s="120"/>
      <c r="ASZ366" s="120"/>
      <c r="ATA366" s="120"/>
      <c r="ATB366" s="120"/>
      <c r="ATC366" s="120"/>
      <c r="ATD366" s="120"/>
      <c r="ATE366" s="120"/>
      <c r="ATF366" s="120"/>
      <c r="ATG366" s="120"/>
      <c r="ATH366" s="120"/>
      <c r="ATI366" s="120"/>
      <c r="ATJ366" s="120"/>
      <c r="ATK366" s="120"/>
      <c r="ATL366" s="120"/>
      <c r="ATM366" s="120"/>
      <c r="ATN366" s="120"/>
      <c r="ATO366" s="120"/>
      <c r="ATP366" s="120"/>
      <c r="ATQ366" s="120"/>
      <c r="ATR366" s="120"/>
      <c r="ATS366" s="120"/>
      <c r="ATT366" s="120"/>
      <c r="ATU366" s="120"/>
      <c r="ATV366" s="120"/>
      <c r="ATW366" s="120"/>
      <c r="ATX366" s="120"/>
      <c r="ATY366" s="120"/>
      <c r="ATZ366" s="120"/>
      <c r="AUA366" s="120"/>
      <c r="AUB366" s="120"/>
      <c r="AUC366" s="120"/>
      <c r="AUD366" s="120"/>
      <c r="AUE366" s="120"/>
      <c r="AUF366" s="120"/>
      <c r="AUG366" s="120"/>
      <c r="AUH366" s="120"/>
      <c r="AUI366" s="120"/>
      <c r="AUJ366" s="120"/>
      <c r="AUK366" s="120"/>
      <c r="AUL366" s="120"/>
      <c r="AUM366" s="120"/>
      <c r="AUN366" s="120"/>
      <c r="AUO366" s="120"/>
      <c r="AUP366" s="120"/>
      <c r="AUQ366" s="120"/>
      <c r="AUR366" s="120"/>
      <c r="AUS366" s="120"/>
      <c r="AUT366" s="120"/>
      <c r="AUU366" s="120"/>
      <c r="AUV366" s="120"/>
      <c r="AUW366" s="120"/>
      <c r="AUX366" s="120"/>
      <c r="AUY366" s="120"/>
      <c r="AUZ366" s="120"/>
      <c r="AVA366" s="120"/>
      <c r="AVB366" s="120"/>
      <c r="AVC366" s="120"/>
      <c r="AVD366" s="120"/>
      <c r="AVE366" s="120"/>
      <c r="AVF366" s="120"/>
      <c r="AVG366" s="120"/>
      <c r="AVH366" s="120"/>
      <c r="AVI366" s="120"/>
      <c r="AVJ366" s="120"/>
      <c r="AVK366" s="120"/>
      <c r="AVL366" s="120"/>
      <c r="AVM366" s="120"/>
      <c r="AVN366" s="120"/>
      <c r="AVO366" s="120"/>
      <c r="AVP366" s="120"/>
      <c r="AVQ366" s="120"/>
      <c r="AVR366" s="120"/>
      <c r="AVS366" s="120"/>
      <c r="AVT366" s="120"/>
      <c r="AVU366" s="120"/>
      <c r="AVV366" s="120"/>
      <c r="AVW366" s="120"/>
      <c r="AVX366" s="120"/>
      <c r="AVY366" s="120"/>
      <c r="AVZ366" s="120"/>
      <c r="AWA366" s="120"/>
      <c r="AWB366" s="120"/>
      <c r="AWC366" s="120"/>
      <c r="AWD366" s="120"/>
      <c r="AWE366" s="120"/>
      <c r="AWF366" s="120"/>
      <c r="AWG366" s="120"/>
      <c r="AWH366" s="120"/>
      <c r="AWI366" s="120"/>
      <c r="AWJ366" s="120"/>
      <c r="AWK366" s="120"/>
      <c r="AWL366" s="120"/>
      <c r="AWM366" s="120"/>
      <c r="AWN366" s="120"/>
      <c r="AWO366" s="120"/>
      <c r="AWP366" s="120"/>
      <c r="AWQ366" s="120"/>
      <c r="AWR366" s="120"/>
      <c r="AWS366" s="120"/>
      <c r="AWT366" s="120"/>
      <c r="AWU366" s="120"/>
      <c r="AWV366" s="120"/>
      <c r="AWW366" s="120"/>
      <c r="AWX366" s="120"/>
      <c r="AWY366" s="120"/>
      <c r="AWZ366" s="120"/>
      <c r="AXA366" s="120"/>
      <c r="AXB366" s="120"/>
      <c r="AXC366" s="120"/>
      <c r="AXD366" s="120"/>
      <c r="AXE366" s="120"/>
      <c r="AXF366" s="120"/>
      <c r="AXG366" s="120"/>
      <c r="AXH366" s="120"/>
      <c r="AXI366" s="120"/>
      <c r="AXJ366" s="120"/>
      <c r="AXK366" s="120"/>
      <c r="AXL366" s="120"/>
      <c r="AXM366" s="120"/>
      <c r="AXN366" s="120"/>
      <c r="AXO366" s="120"/>
      <c r="AXP366" s="120"/>
      <c r="AXQ366" s="120"/>
      <c r="AXR366" s="120"/>
      <c r="AXS366" s="120"/>
      <c r="AXT366" s="120"/>
      <c r="AXU366" s="120"/>
      <c r="AXV366" s="120"/>
      <c r="AXW366" s="120"/>
      <c r="AXX366" s="120"/>
      <c r="AXY366" s="120"/>
      <c r="AXZ366" s="120"/>
      <c r="AYA366" s="120"/>
      <c r="AYB366" s="120"/>
      <c r="AYC366" s="120"/>
      <c r="AYD366" s="120"/>
      <c r="AYE366" s="120"/>
      <c r="AYF366" s="120"/>
      <c r="AYG366" s="120"/>
      <c r="AYH366" s="120"/>
      <c r="AYI366" s="120"/>
      <c r="AYJ366" s="120"/>
      <c r="AYK366" s="120"/>
      <c r="AYL366" s="120"/>
      <c r="AYM366" s="120"/>
      <c r="AYN366" s="120"/>
      <c r="AYO366" s="120"/>
      <c r="AYP366" s="120"/>
      <c r="AYQ366" s="120"/>
      <c r="AYR366" s="120"/>
      <c r="AYS366" s="120"/>
      <c r="AYT366" s="120"/>
      <c r="AYU366" s="120"/>
      <c r="AYV366" s="120"/>
      <c r="AYW366" s="120"/>
      <c r="AYX366" s="120"/>
      <c r="AYY366" s="120"/>
      <c r="AYZ366" s="120"/>
      <c r="AZA366" s="120"/>
      <c r="AZB366" s="120"/>
      <c r="AZC366" s="120"/>
      <c r="AZD366" s="120"/>
      <c r="AZE366" s="120"/>
      <c r="AZF366" s="120"/>
      <c r="AZG366" s="120"/>
      <c r="AZH366" s="120"/>
      <c r="AZI366" s="120"/>
      <c r="AZJ366" s="120"/>
      <c r="AZK366" s="120"/>
      <c r="AZL366" s="120"/>
      <c r="AZM366" s="120"/>
      <c r="AZN366" s="120"/>
      <c r="AZO366" s="120"/>
      <c r="AZP366" s="120"/>
      <c r="AZQ366" s="120"/>
      <c r="AZR366" s="120"/>
      <c r="AZS366" s="120"/>
      <c r="AZT366" s="120"/>
      <c r="AZU366" s="120"/>
      <c r="AZV366" s="120"/>
      <c r="AZW366" s="120"/>
      <c r="AZX366" s="120"/>
      <c r="AZY366" s="120"/>
      <c r="AZZ366" s="120"/>
      <c r="BAA366" s="120"/>
      <c r="BAB366" s="120"/>
      <c r="BAC366" s="120"/>
      <c r="BAD366" s="120"/>
      <c r="BAE366" s="120"/>
      <c r="BAF366" s="120"/>
      <c r="BAG366" s="120"/>
      <c r="BAH366" s="120"/>
      <c r="BAI366" s="120"/>
      <c r="BAJ366" s="120"/>
      <c r="BAK366" s="120"/>
      <c r="BAL366" s="120"/>
      <c r="BAM366" s="120"/>
      <c r="BAN366" s="120"/>
      <c r="BAO366" s="120"/>
      <c r="BAP366" s="120"/>
      <c r="BAQ366" s="120"/>
      <c r="BAR366" s="120"/>
      <c r="BAS366" s="120"/>
      <c r="BAT366" s="120"/>
      <c r="BAU366" s="120"/>
      <c r="BAV366" s="120"/>
      <c r="BAW366" s="120"/>
      <c r="BAX366" s="120"/>
      <c r="BAY366" s="120"/>
      <c r="BAZ366" s="120"/>
      <c r="BBA366" s="120"/>
      <c r="BBB366" s="120"/>
      <c r="BBC366" s="120"/>
      <c r="BBD366" s="120"/>
      <c r="BBE366" s="120"/>
      <c r="BBF366" s="120"/>
      <c r="BBG366" s="120"/>
      <c r="BBH366" s="120"/>
      <c r="BBI366" s="120"/>
      <c r="BBJ366" s="120"/>
      <c r="BBK366" s="120"/>
      <c r="BBL366" s="120"/>
      <c r="BBM366" s="120"/>
      <c r="BBN366" s="120"/>
      <c r="BBO366" s="120"/>
      <c r="BBP366" s="120"/>
      <c r="BBQ366" s="120"/>
      <c r="BBR366" s="120"/>
      <c r="BBS366" s="120"/>
      <c r="BBT366" s="120"/>
      <c r="BBU366" s="120"/>
      <c r="BBV366" s="120"/>
      <c r="BBW366" s="120"/>
      <c r="BBX366" s="120"/>
      <c r="BBY366" s="120"/>
      <c r="BBZ366" s="120"/>
      <c r="BCA366" s="120"/>
      <c r="BCB366" s="120"/>
      <c r="BCC366" s="120"/>
      <c r="BCD366" s="120"/>
      <c r="BCE366" s="120"/>
      <c r="BCF366" s="120"/>
      <c r="BCG366" s="120"/>
      <c r="BCH366" s="120"/>
      <c r="BCI366" s="120"/>
      <c r="BCJ366" s="120"/>
      <c r="BCK366" s="120"/>
      <c r="BCL366" s="120"/>
      <c r="BCM366" s="120"/>
      <c r="BCN366" s="120"/>
      <c r="BCO366" s="120"/>
      <c r="BCP366" s="120"/>
      <c r="BCQ366" s="120"/>
      <c r="BCR366" s="120"/>
      <c r="BCS366" s="120"/>
      <c r="BCT366" s="120"/>
      <c r="BCU366" s="120"/>
      <c r="BCV366" s="120"/>
      <c r="BCW366" s="120"/>
      <c r="BCX366" s="120"/>
      <c r="BCY366" s="120"/>
      <c r="BCZ366" s="120"/>
      <c r="BDA366" s="120"/>
      <c r="BDB366" s="120"/>
      <c r="BDC366" s="120"/>
      <c r="BDD366" s="120"/>
      <c r="BDE366" s="120"/>
      <c r="BDF366" s="120"/>
      <c r="BDG366" s="120"/>
      <c r="BDH366" s="120"/>
      <c r="BDI366" s="120"/>
      <c r="BDJ366" s="120"/>
      <c r="BDK366" s="120"/>
      <c r="BDL366" s="120"/>
      <c r="BDM366" s="120"/>
      <c r="BDN366" s="120"/>
      <c r="BDO366" s="120"/>
      <c r="BDP366" s="120"/>
      <c r="BDQ366" s="120"/>
      <c r="BDR366" s="120"/>
      <c r="BDS366" s="120"/>
      <c r="BDT366" s="120"/>
      <c r="BDU366" s="120"/>
      <c r="BDV366" s="120"/>
      <c r="BDW366" s="120"/>
      <c r="BDX366" s="120"/>
      <c r="BDY366" s="120"/>
      <c r="BDZ366" s="120"/>
      <c r="BEA366" s="120"/>
      <c r="BEB366" s="120"/>
      <c r="BEC366" s="120"/>
      <c r="BED366" s="120"/>
      <c r="BEE366" s="120"/>
      <c r="BEF366" s="120"/>
      <c r="BEG366" s="120"/>
      <c r="BEH366" s="120"/>
      <c r="BEI366" s="120"/>
      <c r="BEJ366" s="120"/>
      <c r="BEK366" s="120"/>
      <c r="BEL366" s="120"/>
      <c r="BEM366" s="120"/>
      <c r="BEN366" s="120"/>
      <c r="BEO366" s="120"/>
      <c r="BEP366" s="120"/>
      <c r="BEQ366" s="120"/>
      <c r="BER366" s="120"/>
      <c r="BES366" s="120"/>
      <c r="BET366" s="120"/>
      <c r="BEU366" s="120"/>
      <c r="BEV366" s="120"/>
      <c r="BEW366" s="120"/>
      <c r="BEX366" s="120"/>
      <c r="BEY366" s="120"/>
      <c r="BEZ366" s="120"/>
      <c r="BFA366" s="120"/>
      <c r="BFB366" s="120"/>
      <c r="BFC366" s="120"/>
      <c r="BFD366" s="120"/>
      <c r="BFE366" s="120"/>
      <c r="BFF366" s="120"/>
      <c r="BFG366" s="120"/>
      <c r="BFH366" s="120"/>
      <c r="BFI366" s="120"/>
      <c r="BFJ366" s="120"/>
      <c r="BFK366" s="120"/>
      <c r="BFL366" s="120"/>
      <c r="BFM366" s="120"/>
      <c r="BFN366" s="120"/>
      <c r="BFO366" s="120"/>
      <c r="BFP366" s="120"/>
      <c r="BFQ366" s="120"/>
      <c r="BFR366" s="120"/>
      <c r="BFS366" s="120"/>
      <c r="BFT366" s="120"/>
      <c r="BFU366" s="120"/>
      <c r="BFV366" s="120"/>
      <c r="BFW366" s="120"/>
      <c r="BFX366" s="120"/>
      <c r="BFY366" s="120"/>
      <c r="BFZ366" s="120"/>
      <c r="BGA366" s="120"/>
      <c r="BGB366" s="120"/>
      <c r="BGC366" s="120"/>
      <c r="BGD366" s="120"/>
      <c r="BGE366" s="120"/>
      <c r="BGF366" s="120"/>
      <c r="BGG366" s="120"/>
      <c r="BGH366" s="120"/>
      <c r="BGI366" s="120"/>
      <c r="BGJ366" s="120"/>
      <c r="BGK366" s="120"/>
      <c r="BGL366" s="120"/>
      <c r="BGM366" s="120"/>
      <c r="BGN366" s="120"/>
      <c r="BGO366" s="120"/>
      <c r="BGP366" s="120"/>
      <c r="BGQ366" s="120"/>
      <c r="BGR366" s="120"/>
      <c r="BGS366" s="120"/>
      <c r="BGT366" s="120"/>
      <c r="BGU366" s="120"/>
      <c r="BGV366" s="120"/>
      <c r="BGW366" s="120"/>
      <c r="BGX366" s="120"/>
      <c r="BGY366" s="120"/>
      <c r="BGZ366" s="120"/>
      <c r="BHA366" s="120"/>
      <c r="BHB366" s="120"/>
      <c r="BHC366" s="120"/>
      <c r="BHD366" s="120"/>
      <c r="BHE366" s="120"/>
      <c r="BHF366" s="120"/>
      <c r="BHG366" s="120"/>
      <c r="BHH366" s="120"/>
      <c r="BHI366" s="120"/>
      <c r="BHJ366" s="120"/>
      <c r="BHK366" s="120"/>
      <c r="BHL366" s="120"/>
      <c r="BHM366" s="120"/>
      <c r="BHN366" s="120"/>
      <c r="BHO366" s="120"/>
      <c r="BHP366" s="120"/>
      <c r="BHQ366" s="120"/>
      <c r="BHR366" s="120"/>
      <c r="BHS366" s="120"/>
      <c r="BHT366" s="120"/>
      <c r="BHU366" s="120"/>
      <c r="BHV366" s="120"/>
      <c r="BHW366" s="120"/>
      <c r="BHX366" s="120"/>
      <c r="BHY366" s="120"/>
      <c r="BHZ366" s="120"/>
      <c r="BIA366" s="120"/>
      <c r="BIB366" s="120"/>
      <c r="BIC366" s="120"/>
      <c r="BID366" s="120"/>
      <c r="BIE366" s="120"/>
      <c r="BIF366" s="120"/>
      <c r="BIG366" s="120"/>
      <c r="BIH366" s="120"/>
      <c r="BII366" s="120"/>
      <c r="BIJ366" s="120"/>
      <c r="BIK366" s="120"/>
      <c r="BIL366" s="120"/>
      <c r="BIM366" s="120"/>
      <c r="BIN366" s="120"/>
      <c r="BIO366" s="120"/>
      <c r="BIP366" s="120"/>
      <c r="BIQ366" s="120"/>
      <c r="BIR366" s="120"/>
      <c r="BIS366" s="120"/>
      <c r="BIT366" s="120"/>
      <c r="BIU366" s="120"/>
      <c r="BIV366" s="120"/>
      <c r="BIW366" s="120"/>
      <c r="BIX366" s="120"/>
      <c r="BIY366" s="120"/>
      <c r="BIZ366" s="120"/>
      <c r="BJA366" s="120"/>
      <c r="BJB366" s="120"/>
      <c r="BJC366" s="120"/>
      <c r="BJD366" s="120"/>
      <c r="BJE366" s="120"/>
      <c r="BJF366" s="120"/>
      <c r="BJG366" s="120"/>
      <c r="BJH366" s="120"/>
      <c r="BJI366" s="120"/>
      <c r="BJJ366" s="120"/>
      <c r="BJK366" s="120"/>
      <c r="BJL366" s="120"/>
      <c r="BJM366" s="120"/>
      <c r="BJN366" s="120"/>
      <c r="BJO366" s="120"/>
      <c r="BJP366" s="120"/>
      <c r="BJQ366" s="120"/>
      <c r="BJR366" s="120"/>
      <c r="BJS366" s="120"/>
      <c r="BJT366" s="120"/>
      <c r="BJU366" s="120"/>
      <c r="BJV366" s="120"/>
      <c r="BJW366" s="120"/>
      <c r="BJX366" s="120"/>
      <c r="BJY366" s="120"/>
      <c r="BJZ366" s="120"/>
      <c r="BKA366" s="120"/>
      <c r="BKB366" s="120"/>
      <c r="BKC366" s="120"/>
      <c r="BKD366" s="120"/>
      <c r="BKE366" s="120"/>
      <c r="BKF366" s="120"/>
      <c r="BKG366" s="120"/>
      <c r="BKH366" s="120"/>
      <c r="BKI366" s="120"/>
      <c r="BKJ366" s="120"/>
      <c r="BKK366" s="120"/>
      <c r="BKL366" s="120"/>
      <c r="BKM366" s="120"/>
      <c r="BKN366" s="120"/>
      <c r="BKO366" s="120"/>
      <c r="BKP366" s="120"/>
      <c r="BKQ366" s="120"/>
      <c r="BKR366" s="120"/>
      <c r="BKS366" s="120"/>
      <c r="BKT366" s="120"/>
      <c r="BKU366" s="120"/>
      <c r="BKV366" s="120"/>
      <c r="BKW366" s="120"/>
      <c r="BKX366" s="120"/>
      <c r="BKY366" s="120"/>
      <c r="BKZ366" s="120"/>
      <c r="BLA366" s="120"/>
      <c r="BLB366" s="120"/>
      <c r="BLC366" s="120"/>
      <c r="BLD366" s="120"/>
      <c r="BLE366" s="120"/>
      <c r="BLF366" s="120"/>
      <c r="BLG366" s="120"/>
      <c r="BLH366" s="120"/>
      <c r="BLI366" s="120"/>
      <c r="BLJ366" s="120"/>
      <c r="BLK366" s="120"/>
      <c r="BLL366" s="120"/>
      <c r="BLM366" s="120"/>
      <c r="BLN366" s="120"/>
      <c r="BLO366" s="120"/>
      <c r="BLP366" s="120"/>
      <c r="BLQ366" s="120"/>
      <c r="BLR366" s="120"/>
      <c r="BLS366" s="120"/>
      <c r="BLT366" s="120"/>
      <c r="BLU366" s="120"/>
      <c r="BLV366" s="120"/>
      <c r="BLW366" s="120"/>
      <c r="BLX366" s="120"/>
      <c r="BLY366" s="120"/>
      <c r="BLZ366" s="120"/>
      <c r="BMA366" s="120"/>
      <c r="BMB366" s="120"/>
      <c r="BMC366" s="120"/>
      <c r="BMD366" s="120"/>
      <c r="BME366" s="120"/>
      <c r="BMF366" s="120"/>
      <c r="BMG366" s="120"/>
      <c r="BMH366" s="120"/>
      <c r="BMI366" s="120"/>
      <c r="BMJ366" s="120"/>
      <c r="BMK366" s="120"/>
      <c r="BML366" s="120"/>
      <c r="BMM366" s="120"/>
      <c r="BMN366" s="120"/>
      <c r="BMO366" s="120"/>
      <c r="BMP366" s="120"/>
      <c r="BMQ366" s="120"/>
      <c r="BMR366" s="120"/>
      <c r="BMS366" s="120"/>
      <c r="BMT366" s="120"/>
      <c r="BMU366" s="120"/>
      <c r="BMV366" s="120"/>
      <c r="BMW366" s="120"/>
      <c r="BMX366" s="120"/>
      <c r="BMY366" s="120"/>
      <c r="BMZ366" s="120"/>
      <c r="BNA366" s="120"/>
      <c r="BNB366" s="120"/>
      <c r="BNC366" s="120"/>
      <c r="BND366" s="120"/>
      <c r="BNE366" s="120"/>
      <c r="BNF366" s="120"/>
      <c r="BNG366" s="120"/>
      <c r="BNH366" s="120"/>
      <c r="BNI366" s="120"/>
      <c r="BNJ366" s="120"/>
      <c r="BNK366" s="120"/>
      <c r="BNL366" s="120"/>
      <c r="BNM366" s="120"/>
      <c r="BNN366" s="120"/>
      <c r="BNO366" s="120"/>
      <c r="BNP366" s="120"/>
      <c r="BNQ366" s="120"/>
      <c r="BNR366" s="120"/>
      <c r="BNS366" s="120"/>
      <c r="BNT366" s="120"/>
      <c r="BNU366" s="120"/>
      <c r="BNV366" s="120"/>
      <c r="BNW366" s="120"/>
      <c r="BNX366" s="120"/>
      <c r="BNY366" s="120"/>
      <c r="BNZ366" s="120"/>
      <c r="BOA366" s="120"/>
      <c r="BOB366" s="120"/>
      <c r="BOC366" s="120"/>
      <c r="BOD366" s="120"/>
      <c r="BOE366" s="120"/>
      <c r="BOF366" s="120"/>
      <c r="BOG366" s="120"/>
      <c r="BOH366" s="120"/>
      <c r="BOI366" s="120"/>
      <c r="BOJ366" s="120"/>
      <c r="BOK366" s="120"/>
      <c r="BOL366" s="120"/>
      <c r="BOM366" s="120"/>
      <c r="BON366" s="120"/>
      <c r="BOO366" s="120"/>
      <c r="BOP366" s="120"/>
      <c r="BOQ366" s="120"/>
      <c r="BOR366" s="120"/>
      <c r="BOS366" s="120"/>
      <c r="BOT366" s="120"/>
      <c r="BOU366" s="120"/>
      <c r="BOV366" s="120"/>
      <c r="BOW366" s="120"/>
      <c r="BOX366" s="120"/>
      <c r="BOY366" s="120"/>
      <c r="BOZ366" s="120"/>
      <c r="BPA366" s="120"/>
      <c r="BPB366" s="120"/>
      <c r="BPC366" s="120"/>
      <c r="BPD366" s="120"/>
      <c r="BPE366" s="120"/>
      <c r="BPF366" s="120"/>
      <c r="BPG366" s="120"/>
      <c r="BPH366" s="120"/>
      <c r="BPI366" s="120"/>
      <c r="BPJ366" s="120"/>
      <c r="BPK366" s="120"/>
      <c r="BPL366" s="120"/>
      <c r="BPM366" s="120"/>
      <c r="BPN366" s="120"/>
      <c r="BPO366" s="120"/>
      <c r="BPP366" s="120"/>
      <c r="BPQ366" s="120"/>
      <c r="BPR366" s="120"/>
      <c r="BPS366" s="120"/>
      <c r="BPT366" s="120"/>
      <c r="BPU366" s="120"/>
      <c r="BPV366" s="120"/>
      <c r="BPW366" s="120"/>
      <c r="BPX366" s="120"/>
      <c r="BPY366" s="120"/>
      <c r="BPZ366" s="120"/>
      <c r="BQA366" s="120"/>
      <c r="BQB366" s="120"/>
      <c r="BQC366" s="120"/>
      <c r="BQD366" s="120"/>
      <c r="BQE366" s="120"/>
      <c r="BQF366" s="120"/>
      <c r="BQG366" s="120"/>
      <c r="BQH366" s="120"/>
      <c r="BQI366" s="120"/>
      <c r="BQJ366" s="120"/>
      <c r="BQK366" s="120"/>
      <c r="BQL366" s="120"/>
      <c r="BQM366" s="120"/>
      <c r="BQN366" s="120"/>
      <c r="BQO366" s="120"/>
      <c r="BQP366" s="120"/>
      <c r="BQQ366" s="120"/>
      <c r="BQR366" s="120"/>
      <c r="BQS366" s="120"/>
      <c r="BQT366" s="120"/>
      <c r="BQU366" s="120"/>
      <c r="BQV366" s="120"/>
      <c r="BQW366" s="120"/>
      <c r="BQX366" s="120"/>
      <c r="BQY366" s="120"/>
      <c r="BQZ366" s="120"/>
      <c r="BRA366" s="120"/>
      <c r="BRB366" s="120"/>
      <c r="BRC366" s="120"/>
      <c r="BRD366" s="120"/>
      <c r="BRE366" s="120"/>
      <c r="BRF366" s="120"/>
      <c r="BRG366" s="120"/>
      <c r="BRH366" s="120"/>
      <c r="BRI366" s="120"/>
      <c r="BRJ366" s="120"/>
      <c r="BRK366" s="120"/>
      <c r="BRL366" s="120"/>
      <c r="BRM366" s="120"/>
      <c r="BRN366" s="120"/>
      <c r="BRO366" s="120"/>
      <c r="BRP366" s="120"/>
      <c r="BRQ366" s="120"/>
      <c r="BRR366" s="120"/>
      <c r="BRS366" s="120"/>
      <c r="BRT366" s="120"/>
      <c r="BRU366" s="120"/>
      <c r="BRV366" s="120"/>
      <c r="BRW366" s="120"/>
      <c r="BRX366" s="120"/>
      <c r="BRY366" s="120"/>
      <c r="BRZ366" s="120"/>
      <c r="BSA366" s="120"/>
      <c r="BSB366" s="120"/>
      <c r="BSC366" s="120"/>
      <c r="BSD366" s="120"/>
      <c r="BSE366" s="120"/>
      <c r="BSF366" s="120"/>
      <c r="BSG366" s="120"/>
      <c r="BSH366" s="120"/>
      <c r="BSI366" s="120"/>
      <c r="BSJ366" s="120"/>
      <c r="BSK366" s="120"/>
      <c r="BSL366" s="120"/>
      <c r="BSM366" s="120"/>
      <c r="BSN366" s="120"/>
      <c r="BSO366" s="120"/>
      <c r="BSP366" s="120"/>
      <c r="BSQ366" s="120"/>
      <c r="BSR366" s="120"/>
      <c r="BSS366" s="120"/>
      <c r="BST366" s="120"/>
      <c r="BSU366" s="120"/>
      <c r="BSV366" s="120"/>
      <c r="BSW366" s="120"/>
      <c r="BSX366" s="120"/>
      <c r="BSY366" s="120"/>
      <c r="BSZ366" s="120"/>
      <c r="BTA366" s="120"/>
      <c r="BTB366" s="120"/>
      <c r="BTC366" s="120"/>
      <c r="BTD366" s="120"/>
      <c r="BTE366" s="120"/>
      <c r="BTF366" s="120"/>
      <c r="BTG366" s="120"/>
      <c r="BTH366" s="120"/>
      <c r="BTI366" s="120"/>
      <c r="BTJ366" s="120"/>
      <c r="BTK366" s="120"/>
      <c r="BTL366" s="120"/>
      <c r="BTM366" s="120"/>
      <c r="BTN366" s="120"/>
      <c r="BTO366" s="120"/>
      <c r="BTP366" s="120"/>
      <c r="BTQ366" s="120"/>
      <c r="BTR366" s="120"/>
      <c r="BTS366" s="120"/>
      <c r="BTT366" s="120"/>
      <c r="BTU366" s="120"/>
      <c r="BTV366" s="120"/>
      <c r="BTW366" s="120"/>
      <c r="BTX366" s="120"/>
      <c r="BTY366" s="120"/>
      <c r="BTZ366" s="120"/>
      <c r="BUA366" s="120"/>
      <c r="BUB366" s="120"/>
      <c r="BUC366" s="120"/>
      <c r="BUD366" s="120"/>
      <c r="BUE366" s="120"/>
      <c r="BUF366" s="120"/>
      <c r="BUG366" s="120"/>
      <c r="BUH366" s="120"/>
      <c r="BUI366" s="120"/>
      <c r="BUJ366" s="120"/>
      <c r="BUK366" s="120"/>
      <c r="BUL366" s="120"/>
      <c r="BUM366" s="120"/>
      <c r="BUN366" s="120"/>
      <c r="BUO366" s="120"/>
      <c r="BUP366" s="120"/>
      <c r="BUQ366" s="120"/>
      <c r="BUR366" s="120"/>
      <c r="BUS366" s="120"/>
      <c r="BUT366" s="120"/>
      <c r="BUU366" s="120"/>
      <c r="BUV366" s="120"/>
      <c r="BUW366" s="120"/>
      <c r="BUX366" s="120"/>
      <c r="BUY366" s="120"/>
      <c r="BUZ366" s="120"/>
      <c r="BVA366" s="120"/>
      <c r="BVB366" s="120"/>
      <c r="BVC366" s="120"/>
      <c r="BVD366" s="120"/>
      <c r="BVE366" s="120"/>
      <c r="BVF366" s="120"/>
      <c r="BVG366" s="120"/>
      <c r="BVH366" s="120"/>
      <c r="BVI366" s="120"/>
      <c r="BVJ366" s="120"/>
      <c r="BVK366" s="120"/>
      <c r="BVL366" s="120"/>
      <c r="BVM366" s="120"/>
      <c r="BVN366" s="120"/>
      <c r="BVO366" s="120"/>
      <c r="BVP366" s="120"/>
      <c r="BVQ366" s="120"/>
      <c r="BVR366" s="120"/>
      <c r="BVS366" s="120"/>
      <c r="BVT366" s="120"/>
      <c r="BVU366" s="120"/>
      <c r="BVV366" s="120"/>
      <c r="BVW366" s="120"/>
      <c r="BVX366" s="120"/>
      <c r="BVY366" s="120"/>
      <c r="BVZ366" s="120"/>
      <c r="BWA366" s="120"/>
      <c r="BWB366" s="120"/>
      <c r="BWC366" s="120"/>
      <c r="BWD366" s="120"/>
      <c r="BWE366" s="120"/>
      <c r="BWF366" s="120"/>
      <c r="BWG366" s="120"/>
      <c r="BWH366" s="120"/>
      <c r="BWI366" s="120"/>
      <c r="BWJ366" s="120"/>
      <c r="BWK366" s="120"/>
      <c r="BWL366" s="120"/>
      <c r="BWM366" s="120"/>
      <c r="BWN366" s="120"/>
      <c r="BWO366" s="120"/>
      <c r="BWP366" s="120"/>
      <c r="BWQ366" s="120"/>
      <c r="BWR366" s="120"/>
      <c r="BWS366" s="120"/>
      <c r="BWT366" s="120"/>
      <c r="BWU366" s="120"/>
      <c r="BWV366" s="120"/>
      <c r="BWW366" s="120"/>
      <c r="BWX366" s="120"/>
      <c r="BWY366" s="120"/>
      <c r="BWZ366" s="120"/>
      <c r="BXA366" s="120"/>
      <c r="BXB366" s="120"/>
      <c r="BXC366" s="120"/>
      <c r="BXD366" s="120"/>
      <c r="BXE366" s="120"/>
      <c r="BXF366" s="120"/>
      <c r="BXG366" s="120"/>
      <c r="BXH366" s="120"/>
      <c r="BXI366" s="120"/>
      <c r="BXJ366" s="120"/>
      <c r="BXK366" s="120"/>
      <c r="BXL366" s="120"/>
      <c r="BXM366" s="120"/>
      <c r="BXN366" s="120"/>
      <c r="BXO366" s="120"/>
      <c r="BXP366" s="120"/>
      <c r="BXQ366" s="120"/>
      <c r="BXR366" s="120"/>
      <c r="BXS366" s="120"/>
      <c r="BXT366" s="120"/>
      <c r="BXU366" s="120"/>
      <c r="BXV366" s="120"/>
      <c r="BXW366" s="120"/>
      <c r="BXX366" s="120"/>
      <c r="BXY366" s="120"/>
      <c r="BXZ366" s="120"/>
      <c r="BYA366" s="120"/>
      <c r="BYB366" s="120"/>
      <c r="BYC366" s="120"/>
      <c r="BYD366" s="120"/>
      <c r="BYE366" s="120"/>
      <c r="BYF366" s="120"/>
      <c r="BYG366" s="120"/>
      <c r="BYH366" s="120"/>
      <c r="BYI366" s="120"/>
      <c r="BYJ366" s="120"/>
      <c r="BYK366" s="120"/>
      <c r="BYL366" s="120"/>
      <c r="BYM366" s="120"/>
      <c r="BYN366" s="120"/>
      <c r="BYO366" s="120"/>
      <c r="BYP366" s="120"/>
      <c r="BYQ366" s="120"/>
      <c r="BYR366" s="120"/>
      <c r="BYS366" s="120"/>
      <c r="BYT366" s="120"/>
      <c r="BYU366" s="120"/>
      <c r="BYV366" s="120"/>
      <c r="BYW366" s="120"/>
      <c r="BYX366" s="120"/>
      <c r="BYY366" s="120"/>
      <c r="BYZ366" s="120"/>
      <c r="BZA366" s="120"/>
      <c r="BZB366" s="120"/>
      <c r="BZC366" s="120"/>
      <c r="BZD366" s="120"/>
      <c r="BZE366" s="120"/>
      <c r="BZF366" s="120"/>
      <c r="BZG366" s="120"/>
      <c r="BZH366" s="120"/>
      <c r="BZI366" s="120"/>
      <c r="BZJ366" s="120"/>
      <c r="BZK366" s="120"/>
      <c r="BZL366" s="120"/>
      <c r="BZM366" s="120"/>
      <c r="BZN366" s="120"/>
      <c r="BZO366" s="120"/>
      <c r="BZP366" s="120"/>
      <c r="BZQ366" s="120"/>
      <c r="BZR366" s="120"/>
      <c r="BZS366" s="120"/>
      <c r="BZT366" s="120"/>
      <c r="BZU366" s="120"/>
      <c r="BZV366" s="120"/>
      <c r="BZW366" s="120"/>
      <c r="BZX366" s="120"/>
      <c r="BZY366" s="120"/>
      <c r="BZZ366" s="120"/>
      <c r="CAA366" s="120"/>
      <c r="CAB366" s="120"/>
      <c r="CAC366" s="120"/>
      <c r="CAD366" s="120"/>
      <c r="CAE366" s="120"/>
      <c r="CAF366" s="120"/>
      <c r="CAG366" s="120"/>
      <c r="CAH366" s="120"/>
      <c r="CAI366" s="120"/>
      <c r="CAJ366" s="120"/>
      <c r="CAK366" s="120"/>
      <c r="CAL366" s="120"/>
      <c r="CAM366" s="120"/>
      <c r="CAN366" s="120"/>
      <c r="CAO366" s="120"/>
      <c r="CAP366" s="120"/>
      <c r="CAQ366" s="120"/>
      <c r="CAR366" s="120"/>
      <c r="CAS366" s="120"/>
      <c r="CAT366" s="120"/>
      <c r="CAU366" s="120"/>
      <c r="CAV366" s="120"/>
      <c r="CAW366" s="120"/>
      <c r="CAX366" s="120"/>
      <c r="CAY366" s="120"/>
      <c r="CAZ366" s="120"/>
      <c r="CBA366" s="120"/>
      <c r="CBB366" s="120"/>
      <c r="CBC366" s="120"/>
      <c r="CBD366" s="120"/>
      <c r="CBE366" s="120"/>
      <c r="CBF366" s="120"/>
      <c r="CBG366" s="120"/>
      <c r="CBH366" s="120"/>
      <c r="CBI366" s="120"/>
      <c r="CBJ366" s="120"/>
      <c r="CBK366" s="120"/>
      <c r="CBL366" s="120"/>
      <c r="CBM366" s="120"/>
      <c r="CBN366" s="120"/>
      <c r="CBO366" s="120"/>
      <c r="CBP366" s="120"/>
      <c r="CBQ366" s="120"/>
      <c r="CBR366" s="120"/>
      <c r="CBS366" s="120"/>
      <c r="CBT366" s="120"/>
      <c r="CBU366" s="120"/>
      <c r="CBV366" s="120"/>
      <c r="CBW366" s="120"/>
      <c r="CBX366" s="120"/>
      <c r="CBY366" s="120"/>
      <c r="CBZ366" s="120"/>
      <c r="CCA366" s="120"/>
      <c r="CCB366" s="120"/>
      <c r="CCC366" s="120"/>
      <c r="CCD366" s="120"/>
      <c r="CCE366" s="120"/>
      <c r="CCF366" s="120"/>
      <c r="CCG366" s="120"/>
      <c r="CCH366" s="120"/>
      <c r="CCI366" s="120"/>
      <c r="CCJ366" s="120"/>
      <c r="CCK366" s="120"/>
      <c r="CCL366" s="120"/>
      <c r="CCM366" s="120"/>
      <c r="CCN366" s="120"/>
      <c r="CCO366" s="120"/>
      <c r="CCP366" s="120"/>
      <c r="CCQ366" s="120"/>
      <c r="CCR366" s="120"/>
      <c r="CCS366" s="120"/>
      <c r="CCT366" s="120"/>
      <c r="CCU366" s="120"/>
      <c r="CCV366" s="120"/>
      <c r="CCW366" s="120"/>
      <c r="CCX366" s="120"/>
      <c r="CCY366" s="120"/>
      <c r="CCZ366" s="120"/>
      <c r="CDA366" s="120"/>
      <c r="CDB366" s="120"/>
      <c r="CDC366" s="120"/>
      <c r="CDD366" s="120"/>
      <c r="CDE366" s="120"/>
      <c r="CDF366" s="120"/>
      <c r="CDG366" s="120"/>
      <c r="CDH366" s="120"/>
      <c r="CDI366" s="120"/>
      <c r="CDJ366" s="120"/>
      <c r="CDK366" s="120"/>
      <c r="CDL366" s="120"/>
      <c r="CDM366" s="120"/>
      <c r="CDN366" s="120"/>
      <c r="CDO366" s="120"/>
      <c r="CDP366" s="120"/>
      <c r="CDQ366" s="120"/>
      <c r="CDR366" s="120"/>
      <c r="CDS366" s="120"/>
      <c r="CDT366" s="120"/>
      <c r="CDU366" s="120"/>
      <c r="CDV366" s="120"/>
      <c r="CDW366" s="120"/>
      <c r="CDX366" s="120"/>
      <c r="CDY366" s="120"/>
      <c r="CDZ366" s="120"/>
      <c r="CEA366" s="120"/>
      <c r="CEB366" s="120"/>
      <c r="CEC366" s="120"/>
      <c r="CED366" s="120"/>
      <c r="CEE366" s="120"/>
      <c r="CEF366" s="120"/>
      <c r="CEG366" s="120"/>
      <c r="CEH366" s="120"/>
      <c r="CEI366" s="120"/>
      <c r="CEJ366" s="120"/>
      <c r="CEK366" s="120"/>
      <c r="CEL366" s="120"/>
      <c r="CEM366" s="120"/>
      <c r="CEN366" s="120"/>
      <c r="CEO366" s="120"/>
      <c r="CEP366" s="120"/>
      <c r="CEQ366" s="120"/>
      <c r="CER366" s="120"/>
      <c r="CES366" s="120"/>
      <c r="CET366" s="120"/>
      <c r="CEU366" s="120"/>
      <c r="CEV366" s="120"/>
      <c r="CEW366" s="120"/>
      <c r="CEX366" s="120"/>
      <c r="CEY366" s="120"/>
      <c r="CEZ366" s="120"/>
      <c r="CFA366" s="120"/>
      <c r="CFB366" s="120"/>
      <c r="CFC366" s="120"/>
      <c r="CFD366" s="120"/>
      <c r="CFE366" s="120"/>
      <c r="CFF366" s="120"/>
      <c r="CFG366" s="120"/>
      <c r="CFH366" s="120"/>
      <c r="CFI366" s="120"/>
      <c r="CFJ366" s="120"/>
      <c r="CFK366" s="120"/>
      <c r="CFL366" s="120"/>
      <c r="CFM366" s="120"/>
      <c r="CFN366" s="120"/>
      <c r="CFO366" s="120"/>
      <c r="CFP366" s="120"/>
      <c r="CFQ366" s="120"/>
      <c r="CFR366" s="120"/>
      <c r="CFS366" s="120"/>
      <c r="CFT366" s="120"/>
      <c r="CFU366" s="120"/>
      <c r="CFV366" s="120"/>
      <c r="CFW366" s="120"/>
      <c r="CFX366" s="120"/>
      <c r="CFY366" s="120"/>
      <c r="CFZ366" s="120"/>
      <c r="CGA366" s="120"/>
      <c r="CGB366" s="120"/>
      <c r="CGC366" s="120"/>
      <c r="CGD366" s="120"/>
      <c r="CGE366" s="120"/>
      <c r="CGF366" s="120"/>
      <c r="CGG366" s="120"/>
      <c r="CGH366" s="120"/>
      <c r="CGI366" s="120"/>
      <c r="CGJ366" s="120"/>
      <c r="CGK366" s="120"/>
      <c r="CGL366" s="120"/>
      <c r="CGM366" s="120"/>
      <c r="CGN366" s="120"/>
      <c r="CGO366" s="120"/>
      <c r="CGP366" s="120"/>
      <c r="CGQ366" s="120"/>
      <c r="CGR366" s="120"/>
      <c r="CGS366" s="120"/>
      <c r="CGT366" s="120"/>
      <c r="CGU366" s="120"/>
      <c r="CGV366" s="120"/>
      <c r="CGW366" s="120"/>
      <c r="CGX366" s="120"/>
      <c r="CGY366" s="120"/>
      <c r="CGZ366" s="120"/>
      <c r="CHA366" s="120"/>
      <c r="CHB366" s="120"/>
      <c r="CHC366" s="120"/>
      <c r="CHD366" s="120"/>
      <c r="CHE366" s="120"/>
      <c r="CHF366" s="120"/>
      <c r="CHG366" s="120"/>
      <c r="CHH366" s="120"/>
      <c r="CHI366" s="120"/>
      <c r="CHJ366" s="120"/>
      <c r="CHK366" s="120"/>
      <c r="CHL366" s="120"/>
      <c r="CHM366" s="120"/>
      <c r="CHN366" s="120"/>
      <c r="CHO366" s="120"/>
      <c r="CHP366" s="120"/>
      <c r="CHQ366" s="120"/>
      <c r="CHR366" s="120"/>
      <c r="CHS366" s="120"/>
      <c r="CHT366" s="120"/>
      <c r="CHU366" s="120"/>
      <c r="CHV366" s="120"/>
      <c r="CHW366" s="120"/>
      <c r="CHX366" s="120"/>
      <c r="CHY366" s="120"/>
      <c r="CHZ366" s="120"/>
      <c r="CIA366" s="120"/>
      <c r="CIB366" s="120"/>
      <c r="CIC366" s="120"/>
      <c r="CID366" s="120"/>
      <c r="CIE366" s="120"/>
      <c r="CIF366" s="120"/>
      <c r="CIG366" s="120"/>
      <c r="CIH366" s="120"/>
      <c r="CII366" s="120"/>
      <c r="CIJ366" s="120"/>
      <c r="CIK366" s="120"/>
      <c r="CIL366" s="120"/>
      <c r="CIM366" s="120"/>
      <c r="CIN366" s="120"/>
      <c r="CIO366" s="120"/>
      <c r="CIP366" s="120"/>
      <c r="CIQ366" s="120"/>
      <c r="CIR366" s="120"/>
      <c r="CIS366" s="120"/>
      <c r="CIT366" s="120"/>
      <c r="CIU366" s="120"/>
      <c r="CIV366" s="120"/>
      <c r="CIW366" s="120"/>
      <c r="CIX366" s="120"/>
      <c r="CIY366" s="120"/>
      <c r="CIZ366" s="120"/>
      <c r="CJA366" s="120"/>
      <c r="CJB366" s="120"/>
      <c r="CJC366" s="120"/>
      <c r="CJD366" s="120"/>
      <c r="CJE366" s="120"/>
      <c r="CJF366" s="120"/>
      <c r="CJG366" s="120"/>
      <c r="CJH366" s="120"/>
      <c r="CJI366" s="120"/>
      <c r="CJJ366" s="120"/>
      <c r="CJK366" s="120"/>
      <c r="CJL366" s="120"/>
      <c r="CJM366" s="120"/>
      <c r="CJN366" s="120"/>
      <c r="CJO366" s="120"/>
      <c r="CJP366" s="120"/>
      <c r="CJQ366" s="120"/>
      <c r="CJR366" s="120"/>
      <c r="CJS366" s="120"/>
      <c r="CJT366" s="120"/>
      <c r="CJU366" s="120"/>
      <c r="CJV366" s="120"/>
      <c r="CJW366" s="120"/>
      <c r="CJX366" s="120"/>
      <c r="CJY366" s="120"/>
      <c r="CJZ366" s="120"/>
      <c r="CKA366" s="120"/>
      <c r="CKB366" s="120"/>
      <c r="CKC366" s="120"/>
      <c r="CKD366" s="120"/>
      <c r="CKE366" s="120"/>
      <c r="CKF366" s="120"/>
      <c r="CKG366" s="120"/>
      <c r="CKH366" s="120"/>
      <c r="CKI366" s="120"/>
      <c r="CKJ366" s="120"/>
      <c r="CKK366" s="120"/>
      <c r="CKL366" s="120"/>
      <c r="CKM366" s="120"/>
      <c r="CKN366" s="120"/>
      <c r="CKO366" s="120"/>
      <c r="CKP366" s="120"/>
      <c r="CKQ366" s="120"/>
      <c r="CKR366" s="120"/>
      <c r="CKS366" s="120"/>
      <c r="CKT366" s="120"/>
      <c r="CKU366" s="120"/>
      <c r="CKV366" s="120"/>
      <c r="CKW366" s="120"/>
      <c r="CKX366" s="120"/>
      <c r="CKY366" s="120"/>
      <c r="CKZ366" s="120"/>
      <c r="CLA366" s="120"/>
      <c r="CLB366" s="120"/>
      <c r="CLC366" s="120"/>
      <c r="CLD366" s="120"/>
      <c r="CLE366" s="120"/>
      <c r="CLF366" s="120"/>
      <c r="CLG366" s="120"/>
      <c r="CLH366" s="120"/>
      <c r="CLI366" s="120"/>
      <c r="CLJ366" s="120"/>
      <c r="CLK366" s="120"/>
      <c r="CLL366" s="120"/>
      <c r="CLM366" s="120"/>
      <c r="CLN366" s="120"/>
      <c r="CLO366" s="120"/>
      <c r="CLP366" s="120"/>
      <c r="CLQ366" s="120"/>
      <c r="CLR366" s="120"/>
      <c r="CLS366" s="120"/>
      <c r="CLT366" s="120"/>
      <c r="CLU366" s="120"/>
      <c r="CLV366" s="120"/>
      <c r="CLW366" s="120"/>
      <c r="CLX366" s="120"/>
      <c r="CLY366" s="120"/>
      <c r="CLZ366" s="120"/>
      <c r="CMA366" s="120"/>
      <c r="CMB366" s="120"/>
      <c r="CMC366" s="120"/>
      <c r="CMD366" s="120"/>
      <c r="CME366" s="120"/>
      <c r="CMF366" s="120"/>
      <c r="CMG366" s="120"/>
      <c r="CMH366" s="120"/>
      <c r="CMI366" s="120"/>
      <c r="CMJ366" s="120"/>
      <c r="CMK366" s="120"/>
      <c r="CML366" s="120"/>
      <c r="CMM366" s="120"/>
      <c r="CMN366" s="120"/>
      <c r="CMO366" s="120"/>
      <c r="CMP366" s="120"/>
      <c r="CMQ366" s="120"/>
      <c r="CMR366" s="120"/>
      <c r="CMS366" s="120"/>
      <c r="CMT366" s="120"/>
      <c r="CMU366" s="120"/>
      <c r="CMV366" s="120"/>
      <c r="CMW366" s="120"/>
      <c r="CMX366" s="120"/>
      <c r="CMY366" s="120"/>
      <c r="CMZ366" s="120"/>
      <c r="CNA366" s="120"/>
      <c r="CNB366" s="120"/>
      <c r="CNC366" s="120"/>
      <c r="CND366" s="120"/>
      <c r="CNE366" s="120"/>
      <c r="CNF366" s="120"/>
      <c r="CNG366" s="120"/>
      <c r="CNH366" s="120"/>
      <c r="CNI366" s="120"/>
      <c r="CNJ366" s="120"/>
      <c r="CNK366" s="120"/>
      <c r="CNL366" s="120"/>
      <c r="CNM366" s="120"/>
      <c r="CNN366" s="120"/>
      <c r="CNO366" s="120"/>
      <c r="CNP366" s="120"/>
      <c r="CNQ366" s="120"/>
      <c r="CNR366" s="120"/>
      <c r="CNS366" s="120"/>
      <c r="CNT366" s="120"/>
      <c r="CNU366" s="120"/>
      <c r="CNV366" s="120"/>
      <c r="CNW366" s="120"/>
      <c r="CNX366" s="120"/>
      <c r="CNY366" s="120"/>
      <c r="CNZ366" s="120"/>
      <c r="COA366" s="120"/>
      <c r="COB366" s="120"/>
      <c r="COC366" s="120"/>
      <c r="COD366" s="120"/>
      <c r="COE366" s="120"/>
      <c r="COF366" s="120"/>
      <c r="COG366" s="120"/>
      <c r="COH366" s="120"/>
      <c r="COI366" s="120"/>
      <c r="COJ366" s="120"/>
      <c r="COK366" s="120"/>
      <c r="COL366" s="120"/>
      <c r="COM366" s="120"/>
      <c r="CON366" s="120"/>
      <c r="COO366" s="120"/>
      <c r="COP366" s="120"/>
      <c r="COQ366" s="120"/>
      <c r="COR366" s="120"/>
      <c r="COS366" s="120"/>
      <c r="COT366" s="120"/>
      <c r="COU366" s="120"/>
      <c r="COV366" s="120"/>
      <c r="COW366" s="120"/>
      <c r="COX366" s="120"/>
      <c r="COY366" s="120"/>
      <c r="COZ366" s="120"/>
      <c r="CPA366" s="120"/>
      <c r="CPB366" s="120"/>
      <c r="CPC366" s="120"/>
      <c r="CPD366" s="120"/>
      <c r="CPE366" s="120"/>
      <c r="CPF366" s="120"/>
      <c r="CPG366" s="120"/>
      <c r="CPH366" s="120"/>
      <c r="CPI366" s="120"/>
      <c r="CPJ366" s="120"/>
      <c r="CPK366" s="120"/>
      <c r="CPL366" s="120"/>
      <c r="CPM366" s="120"/>
      <c r="CPN366" s="120"/>
      <c r="CPO366" s="120"/>
      <c r="CPP366" s="120"/>
      <c r="CPQ366" s="120"/>
      <c r="CPR366" s="120"/>
      <c r="CPS366" s="120"/>
      <c r="CPT366" s="120"/>
      <c r="CPU366" s="120"/>
      <c r="CPV366" s="120"/>
      <c r="CPW366" s="120"/>
      <c r="CPX366" s="120"/>
      <c r="CPY366" s="120"/>
      <c r="CPZ366" s="120"/>
      <c r="CQA366" s="120"/>
      <c r="CQB366" s="120"/>
      <c r="CQC366" s="120"/>
      <c r="CQD366" s="120"/>
      <c r="CQE366" s="120"/>
      <c r="CQF366" s="120"/>
      <c r="CQG366" s="120"/>
      <c r="CQH366" s="120"/>
      <c r="CQI366" s="120"/>
      <c r="CQJ366" s="120"/>
      <c r="CQK366" s="120"/>
      <c r="CQL366" s="120"/>
      <c r="CQM366" s="120"/>
      <c r="CQN366" s="120"/>
      <c r="CQO366" s="120"/>
      <c r="CQP366" s="120"/>
      <c r="CQQ366" s="120"/>
      <c r="CQR366" s="120"/>
      <c r="CQS366" s="120"/>
      <c r="CQT366" s="120"/>
      <c r="CQU366" s="120"/>
      <c r="CQV366" s="120"/>
      <c r="CQW366" s="120"/>
      <c r="CQX366" s="120"/>
      <c r="CQY366" s="120"/>
      <c r="CQZ366" s="120"/>
      <c r="CRA366" s="120"/>
      <c r="CRB366" s="120"/>
      <c r="CRC366" s="120"/>
      <c r="CRD366" s="120"/>
      <c r="CRE366" s="120"/>
      <c r="CRF366" s="120"/>
      <c r="CRG366" s="120"/>
      <c r="CRH366" s="120"/>
      <c r="CRI366" s="120"/>
      <c r="CRJ366" s="120"/>
      <c r="CRK366" s="120"/>
      <c r="CRL366" s="120"/>
      <c r="CRM366" s="120"/>
      <c r="CRN366" s="120"/>
      <c r="CRO366" s="120"/>
      <c r="CRP366" s="120"/>
      <c r="CRQ366" s="120"/>
      <c r="CRR366" s="120"/>
      <c r="CRS366" s="120"/>
      <c r="CRT366" s="120"/>
      <c r="CRU366" s="120"/>
      <c r="CRV366" s="120"/>
      <c r="CRW366" s="120"/>
      <c r="CRX366" s="120"/>
      <c r="CRY366" s="120"/>
      <c r="CRZ366" s="120"/>
      <c r="CSA366" s="120"/>
      <c r="CSB366" s="120"/>
      <c r="CSC366" s="120"/>
      <c r="CSD366" s="120"/>
      <c r="CSE366" s="120"/>
      <c r="CSF366" s="120"/>
      <c r="CSG366" s="120"/>
      <c r="CSH366" s="120"/>
      <c r="CSI366" s="120"/>
      <c r="CSJ366" s="120"/>
      <c r="CSK366" s="120"/>
      <c r="CSL366" s="120"/>
      <c r="CSM366" s="120"/>
      <c r="CSN366" s="120"/>
      <c r="CSO366" s="120"/>
      <c r="CSP366" s="120"/>
      <c r="CSQ366" s="120"/>
      <c r="CSR366" s="120"/>
      <c r="CSS366" s="120"/>
      <c r="CST366" s="120"/>
      <c r="CSU366" s="120"/>
      <c r="CSV366" s="120"/>
      <c r="CSW366" s="120"/>
      <c r="CSX366" s="120"/>
      <c r="CSY366" s="120"/>
      <c r="CSZ366" s="120"/>
      <c r="CTA366" s="120"/>
      <c r="CTB366" s="120"/>
      <c r="CTC366" s="120"/>
      <c r="CTD366" s="120"/>
      <c r="CTE366" s="120"/>
      <c r="CTF366" s="120"/>
      <c r="CTG366" s="120"/>
      <c r="CTH366" s="120"/>
      <c r="CTI366" s="120"/>
      <c r="CTJ366" s="120"/>
      <c r="CTK366" s="120"/>
      <c r="CTL366" s="120"/>
      <c r="CTM366" s="120"/>
      <c r="CTN366" s="120"/>
      <c r="CTO366" s="120"/>
      <c r="CTP366" s="120"/>
      <c r="CTQ366" s="120"/>
      <c r="CTR366" s="120"/>
      <c r="CTS366" s="120"/>
      <c r="CTT366" s="120"/>
      <c r="CTU366" s="120"/>
      <c r="CTV366" s="120"/>
      <c r="CTW366" s="120"/>
      <c r="CTX366" s="120"/>
      <c r="CTY366" s="120"/>
      <c r="CTZ366" s="120"/>
      <c r="CUA366" s="120"/>
      <c r="CUB366" s="120"/>
      <c r="CUC366" s="120"/>
      <c r="CUD366" s="120"/>
      <c r="CUE366" s="120"/>
      <c r="CUF366" s="120"/>
      <c r="CUG366" s="120"/>
      <c r="CUH366" s="120"/>
      <c r="CUI366" s="120"/>
      <c r="CUJ366" s="120"/>
      <c r="CUK366" s="120"/>
      <c r="CUL366" s="120"/>
      <c r="CUM366" s="120"/>
      <c r="CUN366" s="120"/>
      <c r="CUO366" s="120"/>
      <c r="CUP366" s="120"/>
      <c r="CUQ366" s="120"/>
      <c r="CUR366" s="120"/>
      <c r="CUS366" s="120"/>
      <c r="CUT366" s="120"/>
      <c r="CUU366" s="120"/>
      <c r="CUV366" s="120"/>
      <c r="CUW366" s="120"/>
      <c r="CUX366" s="120"/>
      <c r="CUY366" s="120"/>
      <c r="CUZ366" s="120"/>
      <c r="CVA366" s="120"/>
      <c r="CVB366" s="120"/>
      <c r="CVC366" s="120"/>
      <c r="CVD366" s="120"/>
      <c r="CVE366" s="120"/>
      <c r="CVF366" s="120"/>
      <c r="CVG366" s="120"/>
      <c r="CVH366" s="120"/>
      <c r="CVI366" s="120"/>
      <c r="CVJ366" s="120"/>
      <c r="CVK366" s="120"/>
      <c r="CVL366" s="120"/>
      <c r="CVM366" s="120"/>
      <c r="CVN366" s="120"/>
      <c r="CVO366" s="120"/>
      <c r="CVP366" s="120"/>
      <c r="CVQ366" s="120"/>
      <c r="CVR366" s="120"/>
      <c r="CVS366" s="120"/>
      <c r="CVT366" s="120"/>
      <c r="CVU366" s="120"/>
      <c r="CVV366" s="120"/>
      <c r="CVW366" s="120"/>
      <c r="CVX366" s="120"/>
      <c r="CVY366" s="120"/>
      <c r="CVZ366" s="120"/>
      <c r="CWA366" s="120"/>
      <c r="CWB366" s="120"/>
      <c r="CWC366" s="120"/>
      <c r="CWD366" s="120"/>
      <c r="CWE366" s="120"/>
      <c r="CWF366" s="120"/>
      <c r="CWG366" s="120"/>
      <c r="CWH366" s="120"/>
      <c r="CWI366" s="120"/>
      <c r="CWJ366" s="120"/>
      <c r="CWK366" s="120"/>
      <c r="CWL366" s="120"/>
      <c r="CWM366" s="120"/>
      <c r="CWN366" s="120"/>
      <c r="CWO366" s="120"/>
      <c r="CWP366" s="120"/>
      <c r="CWQ366" s="120"/>
      <c r="CWR366" s="120"/>
      <c r="CWS366" s="120"/>
      <c r="CWT366" s="120"/>
      <c r="CWU366" s="120"/>
      <c r="CWV366" s="120"/>
      <c r="CWW366" s="120"/>
      <c r="CWX366" s="120"/>
      <c r="CWY366" s="120"/>
      <c r="CWZ366" s="120"/>
      <c r="CXA366" s="120"/>
      <c r="CXB366" s="120"/>
      <c r="CXC366" s="120"/>
      <c r="CXD366" s="120"/>
      <c r="CXE366" s="120"/>
      <c r="CXF366" s="120"/>
      <c r="CXG366" s="120"/>
      <c r="CXH366" s="120"/>
      <c r="CXI366" s="120"/>
      <c r="CXJ366" s="120"/>
      <c r="CXK366" s="120"/>
      <c r="CXL366" s="120"/>
      <c r="CXM366" s="120"/>
      <c r="CXN366" s="120"/>
      <c r="CXO366" s="120"/>
      <c r="CXP366" s="120"/>
      <c r="CXQ366" s="120"/>
      <c r="CXR366" s="120"/>
      <c r="CXS366" s="120"/>
      <c r="CXT366" s="120"/>
      <c r="CXU366" s="120"/>
      <c r="CXV366" s="120"/>
      <c r="CXW366" s="120"/>
      <c r="CXX366" s="120"/>
      <c r="CXY366" s="120"/>
      <c r="CXZ366" s="120"/>
      <c r="CYA366" s="120"/>
      <c r="CYB366" s="120"/>
      <c r="CYC366" s="120"/>
      <c r="CYD366" s="120"/>
      <c r="CYE366" s="120"/>
      <c r="CYF366" s="120"/>
      <c r="CYG366" s="120"/>
      <c r="CYH366" s="120"/>
      <c r="CYI366" s="120"/>
      <c r="CYJ366" s="120"/>
      <c r="CYK366" s="120"/>
      <c r="CYL366" s="120"/>
      <c r="CYM366" s="120"/>
      <c r="CYN366" s="120"/>
      <c r="CYO366" s="120"/>
      <c r="CYP366" s="120"/>
      <c r="CYQ366" s="120"/>
      <c r="CYR366" s="120"/>
      <c r="CYS366" s="120"/>
      <c r="CYT366" s="120"/>
      <c r="CYU366" s="120"/>
      <c r="CYV366" s="120"/>
      <c r="CYW366" s="120"/>
      <c r="CYX366" s="120"/>
      <c r="CYY366" s="120"/>
      <c r="CYZ366" s="120"/>
      <c r="CZA366" s="120"/>
      <c r="CZB366" s="120"/>
      <c r="CZC366" s="120"/>
      <c r="CZD366" s="120"/>
      <c r="CZE366" s="120"/>
      <c r="CZF366" s="120"/>
      <c r="CZG366" s="120"/>
      <c r="CZH366" s="120"/>
      <c r="CZI366" s="120"/>
      <c r="CZJ366" s="120"/>
      <c r="CZK366" s="120"/>
      <c r="CZL366" s="120"/>
      <c r="CZM366" s="120"/>
      <c r="CZN366" s="120"/>
      <c r="CZO366" s="120"/>
      <c r="CZP366" s="120"/>
      <c r="CZQ366" s="120"/>
      <c r="CZR366" s="120"/>
      <c r="CZS366" s="120"/>
      <c r="CZT366" s="120"/>
      <c r="CZU366" s="120"/>
      <c r="CZV366" s="120"/>
      <c r="CZW366" s="120"/>
      <c r="CZX366" s="120"/>
      <c r="CZY366" s="120"/>
      <c r="CZZ366" s="120"/>
      <c r="DAA366" s="120"/>
      <c r="DAB366" s="120"/>
      <c r="DAC366" s="120"/>
      <c r="DAD366" s="120"/>
      <c r="DAE366" s="120"/>
      <c r="DAF366" s="120"/>
      <c r="DAG366" s="120"/>
      <c r="DAH366" s="120"/>
      <c r="DAI366" s="120"/>
      <c r="DAJ366" s="120"/>
      <c r="DAK366" s="120"/>
      <c r="DAL366" s="120"/>
      <c r="DAM366" s="120"/>
      <c r="DAN366" s="120"/>
      <c r="DAO366" s="120"/>
      <c r="DAP366" s="120"/>
      <c r="DAQ366" s="120"/>
      <c r="DAR366" s="120"/>
      <c r="DAS366" s="120"/>
      <c r="DAT366" s="120"/>
      <c r="DAU366" s="120"/>
      <c r="DAV366" s="120"/>
      <c r="DAW366" s="120"/>
      <c r="DAX366" s="120"/>
      <c r="DAY366" s="120"/>
      <c r="DAZ366" s="120"/>
      <c r="DBA366" s="120"/>
      <c r="DBB366" s="120"/>
      <c r="DBC366" s="120"/>
      <c r="DBD366" s="120"/>
      <c r="DBE366" s="120"/>
      <c r="DBF366" s="120"/>
      <c r="DBG366" s="120"/>
      <c r="DBH366" s="120"/>
      <c r="DBI366" s="120"/>
      <c r="DBJ366" s="120"/>
      <c r="DBK366" s="120"/>
      <c r="DBL366" s="120"/>
      <c r="DBM366" s="120"/>
      <c r="DBN366" s="120"/>
      <c r="DBO366" s="120"/>
      <c r="DBP366" s="120"/>
      <c r="DBQ366" s="120"/>
      <c r="DBR366" s="120"/>
      <c r="DBS366" s="120"/>
      <c r="DBT366" s="120"/>
      <c r="DBU366" s="120"/>
      <c r="DBV366" s="120"/>
      <c r="DBW366" s="120"/>
      <c r="DBX366" s="120"/>
      <c r="DBY366" s="120"/>
      <c r="DBZ366" s="120"/>
      <c r="DCA366" s="120"/>
      <c r="DCB366" s="120"/>
      <c r="DCC366" s="120"/>
      <c r="DCD366" s="120"/>
      <c r="DCE366" s="120"/>
      <c r="DCF366" s="120"/>
      <c r="DCG366" s="120"/>
      <c r="DCH366" s="120"/>
      <c r="DCI366" s="120"/>
      <c r="DCJ366" s="120"/>
      <c r="DCK366" s="120"/>
      <c r="DCL366" s="120"/>
      <c r="DCM366" s="120"/>
      <c r="DCN366" s="120"/>
      <c r="DCO366" s="120"/>
      <c r="DCP366" s="120"/>
      <c r="DCQ366" s="120"/>
      <c r="DCR366" s="120"/>
      <c r="DCS366" s="120"/>
      <c r="DCT366" s="120"/>
      <c r="DCU366" s="120"/>
      <c r="DCV366" s="120"/>
      <c r="DCW366" s="120"/>
      <c r="DCX366" s="120"/>
      <c r="DCY366" s="120"/>
      <c r="DCZ366" s="120"/>
      <c r="DDA366" s="120"/>
      <c r="DDB366" s="120"/>
      <c r="DDC366" s="120"/>
      <c r="DDD366" s="120"/>
      <c r="DDE366" s="120"/>
      <c r="DDF366" s="120"/>
      <c r="DDG366" s="120"/>
      <c r="DDH366" s="120"/>
      <c r="DDI366" s="120"/>
      <c r="DDJ366" s="120"/>
      <c r="DDK366" s="120"/>
      <c r="DDL366" s="120"/>
      <c r="DDM366" s="120"/>
      <c r="DDN366" s="120"/>
      <c r="DDO366" s="120"/>
      <c r="DDP366" s="120"/>
      <c r="DDQ366" s="120"/>
      <c r="DDR366" s="120"/>
      <c r="DDS366" s="120"/>
      <c r="DDT366" s="120"/>
      <c r="DDU366" s="120"/>
      <c r="DDV366" s="120"/>
      <c r="DDW366" s="120"/>
      <c r="DDX366" s="120"/>
      <c r="DDY366" s="120"/>
      <c r="DDZ366" s="120"/>
      <c r="DEA366" s="120"/>
      <c r="DEB366" s="120"/>
      <c r="DEC366" s="120"/>
      <c r="DED366" s="120"/>
      <c r="DEE366" s="120"/>
      <c r="DEF366" s="120"/>
      <c r="DEG366" s="120"/>
      <c r="DEH366" s="120"/>
      <c r="DEI366" s="120"/>
      <c r="DEJ366" s="120"/>
      <c r="DEK366" s="120"/>
      <c r="DEL366" s="120"/>
      <c r="DEM366" s="120"/>
      <c r="DEN366" s="120"/>
      <c r="DEO366" s="120"/>
      <c r="DEP366" s="120"/>
      <c r="DEQ366" s="120"/>
      <c r="DER366" s="120"/>
      <c r="DES366" s="120"/>
      <c r="DET366" s="120"/>
      <c r="DEU366" s="120"/>
      <c r="DEV366" s="120"/>
      <c r="DEW366" s="120"/>
      <c r="DEX366" s="120"/>
      <c r="DEY366" s="120"/>
      <c r="DEZ366" s="120"/>
      <c r="DFA366" s="120"/>
      <c r="DFB366" s="120"/>
      <c r="DFC366" s="120"/>
      <c r="DFD366" s="120"/>
      <c r="DFE366" s="120"/>
      <c r="DFF366" s="120"/>
      <c r="DFG366" s="120"/>
      <c r="DFH366" s="120"/>
      <c r="DFI366" s="120"/>
      <c r="DFJ366" s="120"/>
      <c r="DFK366" s="120"/>
      <c r="DFL366" s="120"/>
      <c r="DFM366" s="120"/>
      <c r="DFN366" s="120"/>
      <c r="DFO366" s="120"/>
      <c r="DFP366" s="120"/>
      <c r="DFQ366" s="120"/>
      <c r="DFR366" s="120"/>
      <c r="DFS366" s="120"/>
      <c r="DFT366" s="120"/>
      <c r="DFU366" s="120"/>
      <c r="DFV366" s="120"/>
      <c r="DFW366" s="120"/>
      <c r="DFX366" s="120"/>
      <c r="DFY366" s="120"/>
      <c r="DFZ366" s="120"/>
      <c r="DGA366" s="120"/>
      <c r="DGB366" s="120"/>
      <c r="DGC366" s="120"/>
      <c r="DGD366" s="120"/>
      <c r="DGE366" s="120"/>
      <c r="DGF366" s="120"/>
      <c r="DGG366" s="120"/>
      <c r="DGH366" s="120"/>
      <c r="DGI366" s="120"/>
      <c r="DGJ366" s="120"/>
      <c r="DGK366" s="120"/>
      <c r="DGL366" s="120"/>
      <c r="DGM366" s="120"/>
      <c r="DGN366" s="120"/>
      <c r="DGO366" s="120"/>
      <c r="DGP366" s="120"/>
      <c r="DGQ366" s="120"/>
      <c r="DGR366" s="120"/>
      <c r="DGS366" s="120"/>
      <c r="DGT366" s="120"/>
      <c r="DGU366" s="120"/>
      <c r="DGV366" s="120"/>
      <c r="DGW366" s="120"/>
      <c r="DGX366" s="120"/>
      <c r="DGY366" s="120"/>
      <c r="DGZ366" s="120"/>
      <c r="DHA366" s="120"/>
      <c r="DHB366" s="120"/>
      <c r="DHC366" s="120"/>
      <c r="DHD366" s="120"/>
      <c r="DHE366" s="120"/>
      <c r="DHF366" s="120"/>
      <c r="DHG366" s="120"/>
      <c r="DHH366" s="120"/>
      <c r="DHI366" s="120"/>
      <c r="DHJ366" s="120"/>
      <c r="DHK366" s="120"/>
      <c r="DHL366" s="120"/>
      <c r="DHM366" s="120"/>
      <c r="DHN366" s="120"/>
      <c r="DHO366" s="120"/>
      <c r="DHP366" s="120"/>
      <c r="DHQ366" s="120"/>
      <c r="DHR366" s="120"/>
      <c r="DHS366" s="120"/>
      <c r="DHT366" s="120"/>
      <c r="DHU366" s="120"/>
      <c r="DHV366" s="120"/>
      <c r="DHW366" s="120"/>
      <c r="DHX366" s="120"/>
      <c r="DHY366" s="120"/>
      <c r="DHZ366" s="120"/>
      <c r="DIA366" s="120"/>
      <c r="DIB366" s="120"/>
      <c r="DIC366" s="120"/>
      <c r="DID366" s="120"/>
      <c r="DIE366" s="120"/>
      <c r="DIF366" s="120"/>
      <c r="DIG366" s="120"/>
      <c r="DIH366" s="120"/>
      <c r="DII366" s="120"/>
      <c r="DIJ366" s="120"/>
      <c r="DIK366" s="120"/>
      <c r="DIL366" s="120"/>
      <c r="DIM366" s="120"/>
      <c r="DIN366" s="120"/>
      <c r="DIO366" s="120"/>
      <c r="DIP366" s="120"/>
      <c r="DIQ366" s="120"/>
      <c r="DIR366" s="120"/>
      <c r="DIS366" s="120"/>
      <c r="DIT366" s="120"/>
      <c r="DIU366" s="120"/>
      <c r="DIV366" s="120"/>
      <c r="DIW366" s="120"/>
      <c r="DIX366" s="120"/>
      <c r="DIY366" s="120"/>
      <c r="DIZ366" s="120"/>
      <c r="DJA366" s="120"/>
      <c r="DJB366" s="120"/>
      <c r="DJC366" s="120"/>
      <c r="DJD366" s="120"/>
      <c r="DJE366" s="120"/>
      <c r="DJF366" s="120"/>
      <c r="DJG366" s="120"/>
      <c r="DJH366" s="120"/>
      <c r="DJI366" s="120"/>
      <c r="DJJ366" s="120"/>
      <c r="DJK366" s="120"/>
      <c r="DJL366" s="120"/>
      <c r="DJM366" s="120"/>
      <c r="DJN366" s="120"/>
      <c r="DJO366" s="120"/>
      <c r="DJP366" s="120"/>
      <c r="DJQ366" s="120"/>
      <c r="DJR366" s="120"/>
      <c r="DJS366" s="120"/>
      <c r="DJT366" s="120"/>
      <c r="DJU366" s="120"/>
      <c r="DJV366" s="120"/>
      <c r="DJW366" s="120"/>
      <c r="DJX366" s="120"/>
      <c r="DJY366" s="120"/>
      <c r="DJZ366" s="120"/>
      <c r="DKA366" s="120"/>
      <c r="DKB366" s="120"/>
      <c r="DKC366" s="120"/>
      <c r="DKD366" s="120"/>
      <c r="DKE366" s="120"/>
      <c r="DKF366" s="120"/>
      <c r="DKG366" s="120"/>
      <c r="DKH366" s="120"/>
      <c r="DKI366" s="120"/>
      <c r="DKJ366" s="120"/>
      <c r="DKK366" s="120"/>
      <c r="DKL366" s="120"/>
      <c r="DKM366" s="120"/>
      <c r="DKN366" s="120"/>
      <c r="DKO366" s="120"/>
      <c r="DKP366" s="120"/>
      <c r="DKQ366" s="120"/>
      <c r="DKR366" s="120"/>
      <c r="DKS366" s="120"/>
      <c r="DKT366" s="120"/>
      <c r="DKU366" s="120"/>
      <c r="DKV366" s="120"/>
      <c r="DKW366" s="120"/>
      <c r="DKX366" s="120"/>
      <c r="DKY366" s="120"/>
      <c r="DKZ366" s="120"/>
      <c r="DLA366" s="120"/>
      <c r="DLB366" s="120"/>
      <c r="DLC366" s="120"/>
      <c r="DLD366" s="120"/>
      <c r="DLE366" s="120"/>
      <c r="DLF366" s="120"/>
      <c r="DLG366" s="120"/>
      <c r="DLH366" s="120"/>
      <c r="DLI366" s="120"/>
      <c r="DLJ366" s="120"/>
      <c r="DLK366" s="120"/>
      <c r="DLL366" s="120"/>
      <c r="DLM366" s="120"/>
      <c r="DLN366" s="120"/>
      <c r="DLO366" s="120"/>
      <c r="DLP366" s="120"/>
      <c r="DLQ366" s="120"/>
      <c r="DLR366" s="120"/>
      <c r="DLS366" s="120"/>
      <c r="DLT366" s="120"/>
      <c r="DLU366" s="120"/>
      <c r="DLV366" s="120"/>
      <c r="DLW366" s="120"/>
      <c r="DLX366" s="120"/>
      <c r="DLY366" s="120"/>
      <c r="DLZ366" s="120"/>
      <c r="DMA366" s="120"/>
      <c r="DMB366" s="120"/>
      <c r="DMC366" s="120"/>
      <c r="DMD366" s="120"/>
      <c r="DME366" s="120"/>
      <c r="DMF366" s="120"/>
      <c r="DMG366" s="120"/>
      <c r="DMH366" s="120"/>
      <c r="DMI366" s="120"/>
      <c r="DMJ366" s="120"/>
      <c r="DMK366" s="120"/>
      <c r="DML366" s="120"/>
      <c r="DMM366" s="120"/>
      <c r="DMN366" s="120"/>
      <c r="DMO366" s="120"/>
      <c r="DMP366" s="120"/>
      <c r="DMQ366" s="120"/>
      <c r="DMR366" s="120"/>
      <c r="DMS366" s="120"/>
      <c r="DMT366" s="120"/>
      <c r="DMU366" s="120"/>
      <c r="DMV366" s="120"/>
      <c r="DMW366" s="120"/>
      <c r="DMX366" s="120"/>
      <c r="DMY366" s="120"/>
      <c r="DMZ366" s="120"/>
      <c r="DNA366" s="120"/>
      <c r="DNB366" s="120"/>
      <c r="DNC366" s="120"/>
      <c r="DND366" s="120"/>
      <c r="DNE366" s="120"/>
      <c r="DNF366" s="120"/>
      <c r="DNG366" s="120"/>
      <c r="DNH366" s="120"/>
      <c r="DNI366" s="120"/>
      <c r="DNJ366" s="120"/>
      <c r="DNK366" s="120"/>
      <c r="DNL366" s="120"/>
      <c r="DNM366" s="120"/>
      <c r="DNN366" s="120"/>
      <c r="DNO366" s="120"/>
      <c r="DNP366" s="120"/>
      <c r="DNQ366" s="120"/>
      <c r="DNR366" s="120"/>
      <c r="DNS366" s="120"/>
      <c r="DNT366" s="120"/>
      <c r="DNU366" s="120"/>
      <c r="DNV366" s="120"/>
      <c r="DNW366" s="120"/>
      <c r="DNX366" s="120"/>
      <c r="DNY366" s="120"/>
      <c r="DNZ366" s="120"/>
      <c r="DOA366" s="120"/>
      <c r="DOB366" s="120"/>
      <c r="DOC366" s="120"/>
      <c r="DOD366" s="120"/>
      <c r="DOE366" s="120"/>
      <c r="DOF366" s="120"/>
      <c r="DOG366" s="120"/>
      <c r="DOH366" s="120"/>
      <c r="DOI366" s="120"/>
      <c r="DOJ366" s="120"/>
      <c r="DOK366" s="120"/>
      <c r="DOL366" s="120"/>
      <c r="DOM366" s="120"/>
      <c r="DON366" s="120"/>
      <c r="DOO366" s="120"/>
      <c r="DOP366" s="120"/>
      <c r="DOQ366" s="120"/>
      <c r="DOR366" s="120"/>
      <c r="DOS366" s="120"/>
      <c r="DOT366" s="120"/>
      <c r="DOU366" s="120"/>
      <c r="DOV366" s="120"/>
      <c r="DOW366" s="120"/>
      <c r="DOX366" s="120"/>
      <c r="DOY366" s="120"/>
      <c r="DOZ366" s="120"/>
      <c r="DPA366" s="120"/>
      <c r="DPB366" s="120"/>
      <c r="DPC366" s="120"/>
      <c r="DPD366" s="120"/>
      <c r="DPE366" s="120"/>
      <c r="DPF366" s="120"/>
      <c r="DPG366" s="120"/>
      <c r="DPH366" s="120"/>
      <c r="DPI366" s="120"/>
      <c r="DPJ366" s="120"/>
      <c r="DPK366" s="120"/>
      <c r="DPL366" s="120"/>
      <c r="DPM366" s="120"/>
      <c r="DPN366" s="120"/>
      <c r="DPO366" s="120"/>
      <c r="DPP366" s="120"/>
      <c r="DPQ366" s="120"/>
      <c r="DPR366" s="120"/>
      <c r="DPS366" s="120"/>
      <c r="DPT366" s="120"/>
      <c r="DPU366" s="120"/>
      <c r="DPV366" s="120"/>
      <c r="DPW366" s="120"/>
      <c r="DPX366" s="120"/>
      <c r="DPY366" s="120"/>
      <c r="DPZ366" s="120"/>
      <c r="DQA366" s="120"/>
      <c r="DQB366" s="120"/>
      <c r="DQC366" s="120"/>
      <c r="DQD366" s="120"/>
      <c r="DQE366" s="120"/>
      <c r="DQF366" s="120"/>
      <c r="DQG366" s="120"/>
      <c r="DQH366" s="120"/>
      <c r="DQI366" s="120"/>
      <c r="DQJ366" s="120"/>
      <c r="DQK366" s="120"/>
      <c r="DQL366" s="120"/>
      <c r="DQM366" s="120"/>
      <c r="DQN366" s="120"/>
      <c r="DQO366" s="120"/>
      <c r="DQP366" s="120"/>
      <c r="DQQ366" s="120"/>
      <c r="DQR366" s="120"/>
      <c r="DQS366" s="120"/>
      <c r="DQT366" s="120"/>
      <c r="DQU366" s="120"/>
      <c r="DQV366" s="120"/>
      <c r="DQW366" s="120"/>
      <c r="DQX366" s="120"/>
      <c r="DQY366" s="120"/>
      <c r="DQZ366" s="120"/>
      <c r="DRA366" s="120"/>
      <c r="DRB366" s="120"/>
      <c r="DRC366" s="120"/>
      <c r="DRD366" s="120"/>
      <c r="DRE366" s="120"/>
      <c r="DRF366" s="120"/>
      <c r="DRG366" s="120"/>
      <c r="DRH366" s="120"/>
      <c r="DRI366" s="120"/>
      <c r="DRJ366" s="120"/>
      <c r="DRK366" s="120"/>
      <c r="DRL366" s="120"/>
      <c r="DRM366" s="120"/>
      <c r="DRN366" s="120"/>
      <c r="DRO366" s="120"/>
      <c r="DRP366" s="120"/>
      <c r="DRQ366" s="120"/>
      <c r="DRR366" s="120"/>
      <c r="DRS366" s="120"/>
      <c r="DRT366" s="120"/>
      <c r="DRU366" s="120"/>
      <c r="DRV366" s="120"/>
      <c r="DRW366" s="120"/>
      <c r="DRX366" s="120"/>
      <c r="DRY366" s="120"/>
      <c r="DRZ366" s="120"/>
      <c r="DSA366" s="120"/>
      <c r="DSB366" s="120"/>
      <c r="DSC366" s="120"/>
      <c r="DSD366" s="120"/>
      <c r="DSE366" s="120"/>
      <c r="DSF366" s="120"/>
      <c r="DSG366" s="120"/>
      <c r="DSH366" s="120"/>
      <c r="DSI366" s="120"/>
      <c r="DSJ366" s="120"/>
      <c r="DSK366" s="120"/>
      <c r="DSL366" s="120"/>
      <c r="DSM366" s="120"/>
      <c r="DSN366" s="120"/>
      <c r="DSO366" s="120"/>
      <c r="DSP366" s="120"/>
      <c r="DSQ366" s="120"/>
      <c r="DSR366" s="120"/>
      <c r="DSS366" s="120"/>
      <c r="DST366" s="120"/>
      <c r="DSU366" s="120"/>
      <c r="DSV366" s="120"/>
      <c r="DSW366" s="120"/>
      <c r="DSX366" s="120"/>
      <c r="DSY366" s="120"/>
      <c r="DSZ366" s="120"/>
      <c r="DTA366" s="120"/>
      <c r="DTB366" s="120"/>
      <c r="DTC366" s="120"/>
      <c r="DTD366" s="120"/>
      <c r="DTE366" s="120"/>
      <c r="DTF366" s="120"/>
      <c r="DTG366" s="120"/>
      <c r="DTH366" s="120"/>
      <c r="DTI366" s="120"/>
      <c r="DTJ366" s="120"/>
      <c r="DTK366" s="120"/>
      <c r="DTL366" s="120"/>
      <c r="DTM366" s="120"/>
      <c r="DTN366" s="120"/>
      <c r="DTO366" s="120"/>
      <c r="DTP366" s="120"/>
      <c r="DTQ366" s="120"/>
      <c r="DTR366" s="120"/>
      <c r="DTS366" s="120"/>
      <c r="DTT366" s="120"/>
      <c r="DTU366" s="120"/>
      <c r="DTV366" s="120"/>
      <c r="DTW366" s="120"/>
      <c r="DTX366" s="120"/>
      <c r="DTY366" s="120"/>
      <c r="DTZ366" s="120"/>
      <c r="DUA366" s="120"/>
      <c r="DUB366" s="120"/>
      <c r="DUC366" s="120"/>
      <c r="DUD366" s="120"/>
      <c r="DUE366" s="120"/>
      <c r="DUF366" s="120"/>
      <c r="DUG366" s="120"/>
      <c r="DUH366" s="120"/>
      <c r="DUI366" s="120"/>
      <c r="DUJ366" s="120"/>
      <c r="DUK366" s="120"/>
      <c r="DUL366" s="120"/>
      <c r="DUM366" s="120"/>
      <c r="DUN366" s="120"/>
      <c r="DUO366" s="120"/>
      <c r="DUP366" s="120"/>
      <c r="DUQ366" s="120"/>
      <c r="DUR366" s="120"/>
      <c r="DUS366" s="120"/>
      <c r="DUT366" s="120"/>
      <c r="DUU366" s="120"/>
      <c r="DUV366" s="120"/>
      <c r="DUW366" s="120"/>
      <c r="DUX366" s="120"/>
      <c r="DUY366" s="120"/>
      <c r="DUZ366" s="120"/>
      <c r="DVA366" s="120"/>
      <c r="DVB366" s="120"/>
      <c r="DVC366" s="120"/>
      <c r="DVD366" s="120"/>
      <c r="DVE366" s="120"/>
      <c r="DVF366" s="120"/>
      <c r="DVG366" s="120"/>
      <c r="DVH366" s="120"/>
      <c r="DVI366" s="120"/>
      <c r="DVJ366" s="120"/>
      <c r="DVK366" s="120"/>
      <c r="DVL366" s="120"/>
      <c r="DVM366" s="120"/>
      <c r="DVN366" s="120"/>
      <c r="DVO366" s="120"/>
      <c r="DVP366" s="120"/>
      <c r="DVQ366" s="120"/>
      <c r="DVR366" s="120"/>
      <c r="DVS366" s="120"/>
      <c r="DVT366" s="120"/>
      <c r="DVU366" s="120"/>
      <c r="DVV366" s="120"/>
      <c r="DVW366" s="120"/>
      <c r="DVX366" s="120"/>
      <c r="DVY366" s="120"/>
      <c r="DVZ366" s="120"/>
      <c r="DWA366" s="120"/>
      <c r="DWB366" s="120"/>
      <c r="DWC366" s="120"/>
      <c r="DWD366" s="120"/>
      <c r="DWE366" s="120"/>
      <c r="DWF366" s="120"/>
      <c r="DWG366" s="120"/>
      <c r="DWH366" s="120"/>
      <c r="DWI366" s="120"/>
      <c r="DWJ366" s="120"/>
      <c r="DWK366" s="120"/>
      <c r="DWL366" s="120"/>
      <c r="DWM366" s="120"/>
      <c r="DWN366" s="120"/>
      <c r="DWO366" s="120"/>
      <c r="DWP366" s="120"/>
      <c r="DWQ366" s="120"/>
      <c r="DWR366" s="120"/>
      <c r="DWS366" s="120"/>
      <c r="DWT366" s="120"/>
      <c r="DWU366" s="120"/>
      <c r="DWV366" s="120"/>
      <c r="DWW366" s="120"/>
      <c r="DWX366" s="120"/>
      <c r="DWY366" s="120"/>
      <c r="DWZ366" s="120"/>
      <c r="DXA366" s="120"/>
      <c r="DXB366" s="120"/>
      <c r="DXC366" s="120"/>
      <c r="DXD366" s="120"/>
      <c r="DXE366" s="120"/>
      <c r="DXF366" s="120"/>
      <c r="DXG366" s="120"/>
      <c r="DXH366" s="120"/>
      <c r="DXI366" s="120"/>
      <c r="DXJ366" s="120"/>
      <c r="DXK366" s="120"/>
      <c r="DXL366" s="120"/>
      <c r="DXM366" s="120"/>
      <c r="DXN366" s="120"/>
      <c r="DXO366" s="120"/>
      <c r="DXP366" s="120"/>
      <c r="DXQ366" s="120"/>
      <c r="DXR366" s="120"/>
      <c r="DXS366" s="120"/>
      <c r="DXT366" s="120"/>
      <c r="DXU366" s="120"/>
      <c r="DXV366" s="120"/>
      <c r="DXW366" s="120"/>
      <c r="DXX366" s="120"/>
      <c r="DXY366" s="120"/>
      <c r="DXZ366" s="120"/>
      <c r="DYA366" s="120"/>
      <c r="DYB366" s="120"/>
      <c r="DYC366" s="120"/>
      <c r="DYD366" s="120"/>
      <c r="DYE366" s="120"/>
      <c r="DYF366" s="120"/>
      <c r="DYG366" s="120"/>
      <c r="DYH366" s="120"/>
      <c r="DYI366" s="120"/>
      <c r="DYJ366" s="120"/>
      <c r="DYK366" s="120"/>
      <c r="DYL366" s="120"/>
      <c r="DYM366" s="120"/>
      <c r="DYN366" s="120"/>
      <c r="DYO366" s="120"/>
      <c r="DYP366" s="120"/>
      <c r="DYQ366" s="120"/>
      <c r="DYR366" s="120"/>
      <c r="DYS366" s="120"/>
      <c r="DYT366" s="120"/>
      <c r="DYU366" s="120"/>
      <c r="DYV366" s="120"/>
      <c r="DYW366" s="120"/>
      <c r="DYX366" s="120"/>
      <c r="DYY366" s="120"/>
      <c r="DYZ366" s="120"/>
      <c r="DZA366" s="120"/>
      <c r="DZB366" s="120"/>
      <c r="DZC366" s="120"/>
      <c r="DZD366" s="120"/>
      <c r="DZE366" s="120"/>
      <c r="DZF366" s="120"/>
      <c r="DZG366" s="120"/>
      <c r="DZH366" s="120"/>
      <c r="DZI366" s="120"/>
      <c r="DZJ366" s="120"/>
      <c r="DZK366" s="120"/>
      <c r="DZL366" s="120"/>
      <c r="DZM366" s="120"/>
      <c r="DZN366" s="120"/>
      <c r="DZO366" s="120"/>
      <c r="DZP366" s="120"/>
      <c r="DZQ366" s="120"/>
      <c r="DZR366" s="120"/>
      <c r="DZS366" s="120"/>
      <c r="DZT366" s="120"/>
      <c r="DZU366" s="120"/>
      <c r="DZV366" s="120"/>
      <c r="DZW366" s="120"/>
      <c r="DZX366" s="120"/>
      <c r="DZY366" s="120"/>
      <c r="DZZ366" s="120"/>
      <c r="EAA366" s="120"/>
      <c r="EAB366" s="120"/>
      <c r="EAC366" s="120"/>
      <c r="EAD366" s="120"/>
      <c r="EAE366" s="120"/>
      <c r="EAF366" s="120"/>
      <c r="EAG366" s="120"/>
      <c r="EAH366" s="120"/>
      <c r="EAI366" s="120"/>
      <c r="EAJ366" s="120"/>
      <c r="EAK366" s="120"/>
      <c r="EAL366" s="120"/>
      <c r="EAM366" s="120"/>
      <c r="EAN366" s="120"/>
      <c r="EAO366" s="120"/>
      <c r="EAP366" s="120"/>
      <c r="EAQ366" s="120"/>
      <c r="EAR366" s="120"/>
      <c r="EAS366" s="120"/>
      <c r="EAT366" s="120"/>
      <c r="EAU366" s="120"/>
      <c r="EAV366" s="120"/>
      <c r="EAW366" s="120"/>
      <c r="EAX366" s="120"/>
      <c r="EAY366" s="120"/>
      <c r="EAZ366" s="120"/>
      <c r="EBA366" s="120"/>
      <c r="EBB366" s="120"/>
      <c r="EBC366" s="120"/>
      <c r="EBD366" s="120"/>
      <c r="EBE366" s="120"/>
      <c r="EBF366" s="120"/>
      <c r="EBG366" s="120"/>
      <c r="EBH366" s="120"/>
      <c r="EBI366" s="120"/>
      <c r="EBJ366" s="120"/>
      <c r="EBK366" s="120"/>
      <c r="EBL366" s="120"/>
      <c r="EBM366" s="120"/>
      <c r="EBN366" s="120"/>
      <c r="EBO366" s="120"/>
      <c r="EBP366" s="120"/>
      <c r="EBQ366" s="120"/>
      <c r="EBR366" s="120"/>
      <c r="EBS366" s="120"/>
      <c r="EBT366" s="120"/>
      <c r="EBU366" s="120"/>
      <c r="EBV366" s="120"/>
      <c r="EBW366" s="120"/>
      <c r="EBX366" s="120"/>
      <c r="EBY366" s="120"/>
      <c r="EBZ366" s="120"/>
      <c r="ECA366" s="120"/>
      <c r="ECB366" s="120"/>
      <c r="ECC366" s="120"/>
      <c r="ECD366" s="120"/>
      <c r="ECE366" s="120"/>
      <c r="ECF366" s="120"/>
      <c r="ECG366" s="120"/>
      <c r="ECH366" s="120"/>
      <c r="ECI366" s="120"/>
      <c r="ECJ366" s="120"/>
      <c r="ECK366" s="120"/>
      <c r="ECL366" s="120"/>
      <c r="ECM366" s="120"/>
      <c r="ECN366" s="120"/>
      <c r="ECO366" s="120"/>
      <c r="ECP366" s="120"/>
      <c r="ECQ366" s="120"/>
      <c r="ECR366" s="120"/>
      <c r="ECS366" s="120"/>
      <c r="ECT366" s="120"/>
      <c r="ECU366" s="120"/>
      <c r="ECV366" s="120"/>
      <c r="ECW366" s="120"/>
      <c r="ECX366" s="120"/>
      <c r="ECY366" s="120"/>
      <c r="ECZ366" s="120"/>
      <c r="EDA366" s="120"/>
      <c r="EDB366" s="120"/>
      <c r="EDC366" s="120"/>
      <c r="EDD366" s="120"/>
      <c r="EDE366" s="120"/>
      <c r="EDF366" s="120"/>
      <c r="EDG366" s="120"/>
      <c r="EDH366" s="120"/>
      <c r="EDI366" s="120"/>
      <c r="EDJ366" s="120"/>
      <c r="EDK366" s="120"/>
      <c r="EDL366" s="120"/>
      <c r="EDM366" s="120"/>
      <c r="EDN366" s="120"/>
      <c r="EDO366" s="120"/>
      <c r="EDP366" s="120"/>
      <c r="EDQ366" s="120"/>
      <c r="EDR366" s="120"/>
      <c r="EDS366" s="120"/>
      <c r="EDT366" s="120"/>
      <c r="EDU366" s="120"/>
      <c r="EDV366" s="120"/>
      <c r="EDW366" s="120"/>
      <c r="EDX366" s="120"/>
      <c r="EDY366" s="120"/>
      <c r="EDZ366" s="120"/>
      <c r="EEA366" s="120"/>
      <c r="EEB366" s="120"/>
      <c r="EEC366" s="120"/>
      <c r="EED366" s="120"/>
      <c r="EEE366" s="120"/>
      <c r="EEF366" s="120"/>
      <c r="EEG366" s="120"/>
      <c r="EEH366" s="120"/>
      <c r="EEI366" s="120"/>
      <c r="EEJ366" s="120"/>
      <c r="EEK366" s="120"/>
      <c r="EEL366" s="120"/>
      <c r="EEM366" s="120"/>
      <c r="EEN366" s="120"/>
      <c r="EEO366" s="120"/>
      <c r="EEP366" s="120"/>
      <c r="EEQ366" s="120"/>
      <c r="EER366" s="120"/>
      <c r="EES366" s="120"/>
      <c r="EET366" s="120"/>
      <c r="EEU366" s="120"/>
      <c r="EEV366" s="120"/>
      <c r="EEW366" s="120"/>
      <c r="EEX366" s="120"/>
      <c r="EEY366" s="120"/>
      <c r="EEZ366" s="120"/>
      <c r="EFA366" s="120"/>
      <c r="EFB366" s="120"/>
      <c r="EFC366" s="120"/>
      <c r="EFD366" s="120"/>
      <c r="EFE366" s="120"/>
      <c r="EFF366" s="120"/>
      <c r="EFG366" s="120"/>
      <c r="EFH366" s="120"/>
      <c r="EFI366" s="120"/>
      <c r="EFJ366" s="120"/>
      <c r="EFK366" s="120"/>
      <c r="EFL366" s="120"/>
      <c r="EFM366" s="120"/>
      <c r="EFN366" s="120"/>
      <c r="EFO366" s="120"/>
      <c r="EFP366" s="120"/>
      <c r="EFQ366" s="120"/>
      <c r="EFR366" s="120"/>
      <c r="EFS366" s="120"/>
      <c r="EFT366" s="120"/>
      <c r="EFU366" s="120"/>
      <c r="EFV366" s="120"/>
      <c r="EFW366" s="120"/>
      <c r="EFX366" s="120"/>
      <c r="EFY366" s="120"/>
      <c r="EFZ366" s="120"/>
      <c r="EGA366" s="120"/>
      <c r="EGB366" s="120"/>
      <c r="EGC366" s="120"/>
      <c r="EGD366" s="120"/>
      <c r="EGE366" s="120"/>
      <c r="EGF366" s="120"/>
      <c r="EGG366" s="120"/>
      <c r="EGH366" s="120"/>
      <c r="EGI366" s="120"/>
      <c r="EGJ366" s="120"/>
      <c r="EGK366" s="120"/>
      <c r="EGL366" s="120"/>
      <c r="EGM366" s="120"/>
      <c r="EGN366" s="120"/>
      <c r="EGO366" s="120"/>
      <c r="EGP366" s="120"/>
      <c r="EGQ366" s="120"/>
      <c r="EGR366" s="120"/>
      <c r="EGS366" s="120"/>
      <c r="EGT366" s="120"/>
      <c r="EGU366" s="120"/>
      <c r="EGV366" s="120"/>
      <c r="EGW366" s="120"/>
      <c r="EGX366" s="120"/>
      <c r="EGY366" s="120"/>
      <c r="EGZ366" s="120"/>
      <c r="EHA366" s="120"/>
      <c r="EHB366" s="120"/>
      <c r="EHC366" s="120"/>
      <c r="EHD366" s="120"/>
      <c r="EHE366" s="120"/>
      <c r="EHF366" s="120"/>
      <c r="EHG366" s="120"/>
      <c r="EHH366" s="120"/>
      <c r="EHI366" s="120"/>
      <c r="EHJ366" s="120"/>
      <c r="EHK366" s="120"/>
      <c r="EHL366" s="120"/>
      <c r="EHM366" s="120"/>
      <c r="EHN366" s="120"/>
      <c r="EHO366" s="120"/>
      <c r="EHP366" s="120"/>
      <c r="EHQ366" s="120"/>
      <c r="EHR366" s="120"/>
      <c r="EHS366" s="120"/>
      <c r="EHT366" s="120"/>
      <c r="EHU366" s="120"/>
      <c r="EHV366" s="120"/>
      <c r="EHW366" s="120"/>
      <c r="EHX366" s="120"/>
      <c r="EHY366" s="120"/>
      <c r="EHZ366" s="120"/>
      <c r="EIA366" s="120"/>
      <c r="EIB366" s="120"/>
      <c r="EIC366" s="120"/>
      <c r="EID366" s="120"/>
      <c r="EIE366" s="120"/>
      <c r="EIF366" s="120"/>
      <c r="EIG366" s="120"/>
      <c r="EIH366" s="120"/>
      <c r="EII366" s="120"/>
      <c r="EIJ366" s="120"/>
      <c r="EIK366" s="120"/>
      <c r="EIL366" s="120"/>
      <c r="EIM366" s="120"/>
      <c r="EIN366" s="120"/>
      <c r="EIO366" s="120"/>
      <c r="EIP366" s="120"/>
      <c r="EIQ366" s="120"/>
      <c r="EIR366" s="120"/>
      <c r="EIS366" s="120"/>
      <c r="EIT366" s="120"/>
      <c r="EIU366" s="120"/>
      <c r="EIV366" s="120"/>
      <c r="EIW366" s="120"/>
      <c r="EIX366" s="120"/>
      <c r="EIY366" s="120"/>
      <c r="EIZ366" s="120"/>
      <c r="EJA366" s="120"/>
      <c r="EJB366" s="120"/>
      <c r="EJC366" s="120"/>
      <c r="EJD366" s="120"/>
      <c r="EJE366" s="120"/>
      <c r="EJF366" s="120"/>
      <c r="EJG366" s="120"/>
      <c r="EJH366" s="120"/>
      <c r="EJI366" s="120"/>
      <c r="EJJ366" s="120"/>
      <c r="EJK366" s="120"/>
      <c r="EJL366" s="120"/>
      <c r="EJM366" s="120"/>
      <c r="EJN366" s="120"/>
      <c r="EJO366" s="120"/>
      <c r="EJP366" s="120"/>
      <c r="EJQ366" s="120"/>
      <c r="EJR366" s="120"/>
      <c r="EJS366" s="120"/>
      <c r="EJT366" s="120"/>
      <c r="EJU366" s="120"/>
      <c r="EJV366" s="120"/>
      <c r="EJW366" s="120"/>
      <c r="EJX366" s="120"/>
      <c r="EJY366" s="120"/>
      <c r="EJZ366" s="120"/>
      <c r="EKA366" s="120"/>
      <c r="EKB366" s="120"/>
      <c r="EKC366" s="120"/>
      <c r="EKD366" s="120"/>
      <c r="EKE366" s="120"/>
      <c r="EKF366" s="120"/>
      <c r="EKG366" s="120"/>
      <c r="EKH366" s="120"/>
      <c r="EKI366" s="120"/>
      <c r="EKJ366" s="120"/>
      <c r="EKK366" s="120"/>
      <c r="EKL366" s="120"/>
      <c r="EKM366" s="120"/>
      <c r="EKN366" s="120"/>
      <c r="EKO366" s="120"/>
      <c r="EKP366" s="120"/>
      <c r="EKQ366" s="120"/>
      <c r="EKR366" s="120"/>
      <c r="EKS366" s="120"/>
      <c r="EKT366" s="120"/>
      <c r="EKU366" s="120"/>
      <c r="EKV366" s="120"/>
      <c r="EKW366" s="120"/>
      <c r="EKX366" s="120"/>
      <c r="EKY366" s="120"/>
      <c r="EKZ366" s="120"/>
      <c r="ELA366" s="120"/>
      <c r="ELB366" s="120"/>
      <c r="ELC366" s="120"/>
      <c r="ELD366" s="120"/>
      <c r="ELE366" s="120"/>
      <c r="ELF366" s="120"/>
      <c r="ELG366" s="120"/>
      <c r="ELH366" s="120"/>
      <c r="ELI366" s="120"/>
      <c r="ELJ366" s="120"/>
      <c r="ELK366" s="120"/>
      <c r="ELL366" s="120"/>
      <c r="ELM366" s="120"/>
      <c r="ELN366" s="120"/>
      <c r="ELO366" s="120"/>
      <c r="ELP366" s="120"/>
      <c r="ELQ366" s="120"/>
      <c r="ELR366" s="120"/>
      <c r="ELS366" s="120"/>
      <c r="ELT366" s="120"/>
      <c r="ELU366" s="120"/>
      <c r="ELV366" s="120"/>
      <c r="ELW366" s="120"/>
      <c r="ELX366" s="120"/>
      <c r="ELY366" s="120"/>
      <c r="ELZ366" s="120"/>
      <c r="EMA366" s="120"/>
      <c r="EMB366" s="120"/>
      <c r="EMC366" s="120"/>
      <c r="EMD366" s="120"/>
      <c r="EME366" s="120"/>
      <c r="EMF366" s="120"/>
      <c r="EMG366" s="120"/>
      <c r="EMH366" s="120"/>
      <c r="EMI366" s="120"/>
      <c r="EMJ366" s="120"/>
      <c r="EMK366" s="120"/>
      <c r="EML366" s="120"/>
      <c r="EMM366" s="120"/>
      <c r="EMN366" s="120"/>
      <c r="EMO366" s="120"/>
      <c r="EMP366" s="120"/>
      <c r="EMQ366" s="120"/>
      <c r="EMR366" s="120"/>
      <c r="EMS366" s="120"/>
      <c r="EMT366" s="120"/>
      <c r="EMU366" s="120"/>
      <c r="EMV366" s="120"/>
      <c r="EMW366" s="120"/>
      <c r="EMX366" s="120"/>
      <c r="EMY366" s="120"/>
      <c r="EMZ366" s="120"/>
      <c r="ENA366" s="120"/>
      <c r="ENB366" s="120"/>
      <c r="ENC366" s="120"/>
      <c r="END366" s="120"/>
      <c r="ENE366" s="120"/>
      <c r="ENF366" s="120"/>
      <c r="ENG366" s="120"/>
      <c r="ENH366" s="120"/>
      <c r="ENI366" s="120"/>
      <c r="ENJ366" s="120"/>
      <c r="ENK366" s="120"/>
      <c r="ENL366" s="120"/>
      <c r="ENM366" s="120"/>
      <c r="ENN366" s="120"/>
      <c r="ENO366" s="120"/>
      <c r="ENP366" s="120"/>
      <c r="ENQ366" s="120"/>
      <c r="ENR366" s="120"/>
      <c r="ENS366" s="120"/>
      <c r="ENT366" s="120"/>
      <c r="ENU366" s="120"/>
      <c r="ENV366" s="120"/>
      <c r="ENW366" s="120"/>
      <c r="ENX366" s="120"/>
      <c r="ENY366" s="120"/>
      <c r="ENZ366" s="120"/>
      <c r="EOA366" s="120"/>
      <c r="EOB366" s="120"/>
      <c r="EOC366" s="120"/>
      <c r="EOD366" s="120"/>
      <c r="EOE366" s="120"/>
      <c r="EOF366" s="120"/>
      <c r="EOG366" s="120"/>
      <c r="EOH366" s="120"/>
      <c r="EOI366" s="120"/>
      <c r="EOJ366" s="120"/>
      <c r="EOK366" s="120"/>
      <c r="EOL366" s="120"/>
      <c r="EOM366" s="120"/>
      <c r="EON366" s="120"/>
      <c r="EOO366" s="120"/>
      <c r="EOP366" s="120"/>
      <c r="EOQ366" s="120"/>
      <c r="EOR366" s="120"/>
      <c r="EOS366" s="120"/>
      <c r="EOT366" s="120"/>
      <c r="EOU366" s="120"/>
      <c r="EOV366" s="120"/>
      <c r="EOW366" s="120"/>
      <c r="EOX366" s="120"/>
      <c r="EOY366" s="120"/>
      <c r="EOZ366" s="120"/>
      <c r="EPA366" s="120"/>
      <c r="EPB366" s="120"/>
      <c r="EPC366" s="120"/>
      <c r="EPD366" s="120"/>
      <c r="EPE366" s="120"/>
      <c r="EPF366" s="120"/>
      <c r="EPG366" s="120"/>
      <c r="EPH366" s="120"/>
      <c r="EPI366" s="120"/>
      <c r="EPJ366" s="120"/>
      <c r="EPK366" s="120"/>
      <c r="EPL366" s="120"/>
      <c r="EPM366" s="120"/>
      <c r="EPN366" s="120"/>
      <c r="EPO366" s="120"/>
      <c r="EPP366" s="120"/>
      <c r="EPQ366" s="120"/>
      <c r="EPR366" s="120"/>
      <c r="EPS366" s="120"/>
      <c r="EPT366" s="120"/>
      <c r="EPU366" s="120"/>
      <c r="EPV366" s="120"/>
      <c r="EPW366" s="120"/>
      <c r="EPX366" s="120"/>
      <c r="EPY366" s="120"/>
      <c r="EPZ366" s="120"/>
      <c r="EQA366" s="120"/>
      <c r="EQB366" s="120"/>
      <c r="EQC366" s="120"/>
      <c r="EQD366" s="120"/>
      <c r="EQE366" s="120"/>
      <c r="EQF366" s="120"/>
      <c r="EQG366" s="120"/>
      <c r="EQH366" s="120"/>
      <c r="EQI366" s="120"/>
      <c r="EQJ366" s="120"/>
      <c r="EQK366" s="120"/>
      <c r="EQL366" s="120"/>
      <c r="EQM366" s="120"/>
      <c r="EQN366" s="120"/>
      <c r="EQO366" s="120"/>
      <c r="EQP366" s="120"/>
      <c r="EQQ366" s="120"/>
      <c r="EQR366" s="120"/>
      <c r="EQS366" s="120"/>
      <c r="EQT366" s="120"/>
      <c r="EQU366" s="120"/>
      <c r="EQV366" s="120"/>
      <c r="EQW366" s="120"/>
      <c r="EQX366" s="120"/>
      <c r="EQY366" s="120"/>
      <c r="EQZ366" s="120"/>
      <c r="ERA366" s="120"/>
      <c r="ERB366" s="120"/>
      <c r="ERC366" s="120"/>
      <c r="ERD366" s="120"/>
      <c r="ERE366" s="120"/>
      <c r="ERF366" s="120"/>
      <c r="ERG366" s="120"/>
      <c r="ERH366" s="120"/>
      <c r="ERI366" s="120"/>
      <c r="ERJ366" s="120"/>
      <c r="ERK366" s="120"/>
      <c r="ERL366" s="120"/>
      <c r="ERM366" s="120"/>
      <c r="ERN366" s="120"/>
      <c r="ERO366" s="120"/>
      <c r="ERP366" s="120"/>
      <c r="ERQ366" s="120"/>
      <c r="ERR366" s="120"/>
      <c r="ERS366" s="120"/>
      <c r="ERT366" s="120"/>
      <c r="ERU366" s="120"/>
      <c r="ERV366" s="120"/>
      <c r="ERW366" s="120"/>
      <c r="ERX366" s="120"/>
      <c r="ERY366" s="120"/>
      <c r="ERZ366" s="120"/>
      <c r="ESA366" s="120"/>
      <c r="ESB366" s="120"/>
      <c r="ESC366" s="120"/>
      <c r="ESD366" s="120"/>
      <c r="ESE366" s="120"/>
      <c r="ESF366" s="120"/>
      <c r="ESG366" s="120"/>
      <c r="ESH366" s="120"/>
      <c r="ESI366" s="120"/>
      <c r="ESJ366" s="120"/>
      <c r="ESK366" s="120"/>
      <c r="ESL366" s="120"/>
      <c r="ESM366" s="120"/>
      <c r="ESN366" s="120"/>
      <c r="ESO366" s="120"/>
      <c r="ESP366" s="120"/>
      <c r="ESQ366" s="120"/>
      <c r="ESR366" s="120"/>
      <c r="ESS366" s="120"/>
      <c r="EST366" s="120"/>
      <c r="ESU366" s="120"/>
      <c r="ESV366" s="120"/>
      <c r="ESW366" s="120"/>
      <c r="ESX366" s="120"/>
      <c r="ESY366" s="120"/>
      <c r="ESZ366" s="120"/>
      <c r="ETA366" s="120"/>
      <c r="ETB366" s="120"/>
      <c r="ETC366" s="120"/>
      <c r="ETD366" s="120"/>
      <c r="ETE366" s="120"/>
      <c r="ETF366" s="120"/>
      <c r="ETG366" s="120"/>
      <c r="ETH366" s="120"/>
      <c r="ETI366" s="120"/>
      <c r="ETJ366" s="120"/>
      <c r="ETK366" s="120"/>
      <c r="ETL366" s="120"/>
      <c r="ETM366" s="120"/>
      <c r="ETN366" s="120"/>
      <c r="ETO366" s="120"/>
      <c r="ETP366" s="120"/>
      <c r="ETQ366" s="120"/>
      <c r="ETR366" s="120"/>
      <c r="ETS366" s="120"/>
      <c r="ETT366" s="120"/>
      <c r="ETU366" s="120"/>
      <c r="ETV366" s="120"/>
      <c r="ETW366" s="120"/>
      <c r="ETX366" s="120"/>
      <c r="ETY366" s="120"/>
      <c r="ETZ366" s="120"/>
      <c r="EUA366" s="120"/>
      <c r="EUB366" s="120"/>
      <c r="EUC366" s="120"/>
      <c r="EUD366" s="120"/>
      <c r="EUE366" s="120"/>
      <c r="EUF366" s="120"/>
      <c r="EUG366" s="120"/>
      <c r="EUH366" s="120"/>
      <c r="EUI366" s="120"/>
      <c r="EUJ366" s="120"/>
      <c r="EUK366" s="120"/>
      <c r="EUL366" s="120"/>
      <c r="EUM366" s="120"/>
      <c r="EUN366" s="120"/>
      <c r="EUO366" s="120"/>
      <c r="EUP366" s="120"/>
      <c r="EUQ366" s="120"/>
      <c r="EUR366" s="120"/>
      <c r="EUS366" s="120"/>
      <c r="EUT366" s="120"/>
      <c r="EUU366" s="120"/>
      <c r="EUV366" s="120"/>
      <c r="EUW366" s="120"/>
      <c r="EUX366" s="120"/>
      <c r="EUY366" s="120"/>
      <c r="EUZ366" s="120"/>
      <c r="EVA366" s="120"/>
      <c r="EVB366" s="120"/>
      <c r="EVC366" s="120"/>
      <c r="EVD366" s="120"/>
      <c r="EVE366" s="120"/>
      <c r="EVF366" s="120"/>
      <c r="EVG366" s="120"/>
      <c r="EVH366" s="120"/>
      <c r="EVI366" s="120"/>
      <c r="EVJ366" s="120"/>
      <c r="EVK366" s="120"/>
      <c r="EVL366" s="120"/>
      <c r="EVM366" s="120"/>
      <c r="EVN366" s="120"/>
      <c r="EVO366" s="120"/>
      <c r="EVP366" s="120"/>
      <c r="EVQ366" s="120"/>
      <c r="EVR366" s="120"/>
      <c r="EVS366" s="120"/>
      <c r="EVT366" s="120"/>
      <c r="EVU366" s="120"/>
      <c r="EVV366" s="120"/>
      <c r="EVW366" s="120"/>
      <c r="EVX366" s="120"/>
      <c r="EVY366" s="120"/>
      <c r="EVZ366" s="120"/>
      <c r="EWA366" s="120"/>
      <c r="EWB366" s="120"/>
      <c r="EWC366" s="120"/>
      <c r="EWD366" s="120"/>
      <c r="EWE366" s="120"/>
      <c r="EWF366" s="120"/>
      <c r="EWG366" s="120"/>
      <c r="EWH366" s="120"/>
      <c r="EWI366" s="120"/>
      <c r="EWJ366" s="120"/>
      <c r="EWK366" s="120"/>
      <c r="EWL366" s="120"/>
      <c r="EWM366" s="120"/>
      <c r="EWN366" s="120"/>
      <c r="EWO366" s="120"/>
      <c r="EWP366" s="120"/>
      <c r="EWQ366" s="120"/>
      <c r="EWR366" s="120"/>
      <c r="EWS366" s="120"/>
      <c r="EWT366" s="120"/>
      <c r="EWU366" s="120"/>
      <c r="EWV366" s="120"/>
      <c r="EWW366" s="120"/>
      <c r="EWX366" s="120"/>
      <c r="EWY366" s="120"/>
      <c r="EWZ366" s="120"/>
      <c r="EXA366" s="120"/>
      <c r="EXB366" s="120"/>
      <c r="EXC366" s="120"/>
      <c r="EXD366" s="120"/>
      <c r="EXE366" s="120"/>
      <c r="EXF366" s="120"/>
      <c r="EXG366" s="120"/>
      <c r="EXH366" s="120"/>
      <c r="EXI366" s="120"/>
      <c r="EXJ366" s="120"/>
      <c r="EXK366" s="120"/>
      <c r="EXL366" s="120"/>
      <c r="EXM366" s="120"/>
      <c r="EXN366" s="120"/>
      <c r="EXO366" s="120"/>
      <c r="EXP366" s="120"/>
      <c r="EXQ366" s="120"/>
      <c r="EXR366" s="120"/>
      <c r="EXS366" s="120"/>
      <c r="EXT366" s="120"/>
      <c r="EXU366" s="120"/>
      <c r="EXV366" s="120"/>
      <c r="EXW366" s="120"/>
      <c r="EXX366" s="120"/>
      <c r="EXY366" s="120"/>
      <c r="EXZ366" s="120"/>
      <c r="EYA366" s="120"/>
      <c r="EYB366" s="120"/>
      <c r="EYC366" s="120"/>
      <c r="EYD366" s="120"/>
      <c r="EYE366" s="120"/>
      <c r="EYF366" s="120"/>
      <c r="EYG366" s="120"/>
      <c r="EYH366" s="120"/>
      <c r="EYI366" s="120"/>
      <c r="EYJ366" s="120"/>
      <c r="EYK366" s="120"/>
      <c r="EYL366" s="120"/>
      <c r="EYM366" s="120"/>
      <c r="EYN366" s="120"/>
      <c r="EYO366" s="120"/>
      <c r="EYP366" s="120"/>
      <c r="EYQ366" s="120"/>
      <c r="EYR366" s="120"/>
      <c r="EYS366" s="120"/>
      <c r="EYT366" s="120"/>
      <c r="EYU366" s="120"/>
      <c r="EYV366" s="120"/>
      <c r="EYW366" s="120"/>
      <c r="EYX366" s="120"/>
      <c r="EYY366" s="120"/>
      <c r="EYZ366" s="120"/>
      <c r="EZA366" s="120"/>
      <c r="EZB366" s="120"/>
      <c r="EZC366" s="120"/>
      <c r="EZD366" s="120"/>
      <c r="EZE366" s="120"/>
      <c r="EZF366" s="120"/>
      <c r="EZG366" s="120"/>
      <c r="EZH366" s="120"/>
      <c r="EZI366" s="120"/>
      <c r="EZJ366" s="120"/>
      <c r="EZK366" s="120"/>
      <c r="EZL366" s="120"/>
      <c r="EZM366" s="120"/>
      <c r="EZN366" s="120"/>
      <c r="EZO366" s="120"/>
      <c r="EZP366" s="120"/>
      <c r="EZQ366" s="120"/>
      <c r="EZR366" s="120"/>
      <c r="EZS366" s="120"/>
      <c r="EZT366" s="120"/>
      <c r="EZU366" s="120"/>
      <c r="EZV366" s="120"/>
      <c r="EZW366" s="120"/>
      <c r="EZX366" s="120"/>
      <c r="EZY366" s="120"/>
      <c r="EZZ366" s="120"/>
      <c r="FAA366" s="120"/>
      <c r="FAB366" s="120"/>
      <c r="FAC366" s="120"/>
      <c r="FAD366" s="120"/>
      <c r="FAE366" s="120"/>
      <c r="FAF366" s="120"/>
      <c r="FAG366" s="120"/>
      <c r="FAH366" s="120"/>
      <c r="FAI366" s="120"/>
      <c r="FAJ366" s="120"/>
      <c r="FAK366" s="120"/>
      <c r="FAL366" s="120"/>
      <c r="FAM366" s="120"/>
      <c r="FAN366" s="120"/>
      <c r="FAO366" s="120"/>
      <c r="FAP366" s="120"/>
      <c r="FAQ366" s="120"/>
      <c r="FAR366" s="120"/>
      <c r="FAS366" s="120"/>
      <c r="FAT366" s="120"/>
      <c r="FAU366" s="120"/>
      <c r="FAV366" s="120"/>
      <c r="FAW366" s="120"/>
      <c r="FAX366" s="120"/>
      <c r="FAY366" s="120"/>
      <c r="FAZ366" s="120"/>
      <c r="FBA366" s="120"/>
      <c r="FBB366" s="120"/>
      <c r="FBC366" s="120"/>
      <c r="FBD366" s="120"/>
      <c r="FBE366" s="120"/>
      <c r="FBF366" s="120"/>
      <c r="FBG366" s="120"/>
      <c r="FBH366" s="120"/>
      <c r="FBI366" s="120"/>
      <c r="FBJ366" s="120"/>
      <c r="FBK366" s="120"/>
      <c r="FBL366" s="120"/>
      <c r="FBM366" s="120"/>
      <c r="FBN366" s="120"/>
      <c r="FBO366" s="120"/>
      <c r="FBP366" s="120"/>
      <c r="FBQ366" s="120"/>
      <c r="FBR366" s="120"/>
      <c r="FBS366" s="120"/>
      <c r="FBT366" s="120"/>
      <c r="FBU366" s="120"/>
      <c r="FBV366" s="120"/>
      <c r="FBW366" s="120"/>
      <c r="FBX366" s="120"/>
      <c r="FBY366" s="120"/>
      <c r="FBZ366" s="120"/>
      <c r="FCA366" s="120"/>
      <c r="FCB366" s="120"/>
      <c r="FCC366" s="120"/>
      <c r="FCD366" s="120"/>
      <c r="FCE366" s="120"/>
      <c r="FCF366" s="120"/>
      <c r="FCG366" s="120"/>
      <c r="FCH366" s="120"/>
      <c r="FCI366" s="120"/>
      <c r="FCJ366" s="120"/>
      <c r="FCK366" s="120"/>
      <c r="FCL366" s="120"/>
      <c r="FCM366" s="120"/>
      <c r="FCN366" s="120"/>
      <c r="FCO366" s="120"/>
      <c r="FCP366" s="120"/>
      <c r="FCQ366" s="120"/>
      <c r="FCR366" s="120"/>
      <c r="FCS366" s="120"/>
      <c r="FCT366" s="120"/>
      <c r="FCU366" s="120"/>
      <c r="FCV366" s="120"/>
      <c r="FCW366" s="120"/>
      <c r="FCX366" s="120"/>
      <c r="FCY366" s="120"/>
      <c r="FCZ366" s="120"/>
      <c r="FDA366" s="120"/>
      <c r="FDB366" s="120"/>
      <c r="FDC366" s="120"/>
      <c r="FDD366" s="120"/>
      <c r="FDE366" s="120"/>
      <c r="FDF366" s="120"/>
      <c r="FDG366" s="120"/>
      <c r="FDH366" s="120"/>
      <c r="FDI366" s="120"/>
      <c r="FDJ366" s="120"/>
      <c r="FDK366" s="120"/>
      <c r="FDL366" s="120"/>
      <c r="FDM366" s="120"/>
      <c r="FDN366" s="120"/>
      <c r="FDO366" s="120"/>
      <c r="FDP366" s="120"/>
      <c r="FDQ366" s="120"/>
      <c r="FDR366" s="120"/>
      <c r="FDS366" s="120"/>
      <c r="FDT366" s="120"/>
      <c r="FDU366" s="120"/>
      <c r="FDV366" s="120"/>
      <c r="FDW366" s="120"/>
      <c r="FDX366" s="120"/>
      <c r="FDY366" s="120"/>
      <c r="FDZ366" s="120"/>
      <c r="FEA366" s="120"/>
      <c r="FEB366" s="120"/>
      <c r="FEC366" s="120"/>
      <c r="FED366" s="120"/>
      <c r="FEE366" s="120"/>
      <c r="FEF366" s="120"/>
      <c r="FEG366" s="120"/>
      <c r="FEH366" s="120"/>
      <c r="FEI366" s="120"/>
      <c r="FEJ366" s="120"/>
      <c r="FEK366" s="120"/>
      <c r="FEL366" s="120"/>
      <c r="FEM366" s="120"/>
      <c r="FEN366" s="120"/>
      <c r="FEO366" s="120"/>
      <c r="FEP366" s="120"/>
      <c r="FEQ366" s="120"/>
      <c r="FER366" s="120"/>
      <c r="FES366" s="120"/>
      <c r="FET366" s="120"/>
      <c r="FEU366" s="120"/>
      <c r="FEV366" s="120"/>
      <c r="FEW366" s="120"/>
      <c r="FEX366" s="120"/>
      <c r="FEY366" s="120"/>
      <c r="FEZ366" s="120"/>
      <c r="FFA366" s="120"/>
      <c r="FFB366" s="120"/>
      <c r="FFC366" s="120"/>
      <c r="FFD366" s="120"/>
      <c r="FFE366" s="120"/>
      <c r="FFF366" s="120"/>
      <c r="FFG366" s="120"/>
      <c r="FFH366" s="120"/>
      <c r="FFI366" s="120"/>
      <c r="FFJ366" s="120"/>
      <c r="FFK366" s="120"/>
      <c r="FFL366" s="120"/>
      <c r="FFM366" s="120"/>
      <c r="FFN366" s="120"/>
      <c r="FFO366" s="120"/>
      <c r="FFP366" s="120"/>
      <c r="FFQ366" s="120"/>
      <c r="FFR366" s="120"/>
      <c r="FFS366" s="120"/>
      <c r="FFT366" s="120"/>
      <c r="FFU366" s="120"/>
      <c r="FFV366" s="120"/>
      <c r="FFW366" s="120"/>
      <c r="FFX366" s="120"/>
      <c r="FFY366" s="120"/>
      <c r="FFZ366" s="120"/>
      <c r="FGA366" s="120"/>
      <c r="FGB366" s="120"/>
      <c r="FGC366" s="120"/>
      <c r="FGD366" s="120"/>
      <c r="FGE366" s="120"/>
      <c r="FGF366" s="120"/>
      <c r="FGG366" s="120"/>
      <c r="FGH366" s="120"/>
      <c r="FGI366" s="120"/>
      <c r="FGJ366" s="120"/>
      <c r="FGK366" s="120"/>
      <c r="FGL366" s="120"/>
      <c r="FGM366" s="120"/>
      <c r="FGN366" s="120"/>
      <c r="FGO366" s="120"/>
      <c r="FGP366" s="120"/>
      <c r="FGQ366" s="120"/>
      <c r="FGR366" s="120"/>
      <c r="FGS366" s="120"/>
      <c r="FGT366" s="120"/>
      <c r="FGU366" s="120"/>
      <c r="FGV366" s="120"/>
      <c r="FGW366" s="120"/>
      <c r="FGX366" s="120"/>
      <c r="FGY366" s="120"/>
      <c r="FGZ366" s="120"/>
      <c r="FHA366" s="120"/>
      <c r="FHB366" s="120"/>
      <c r="FHC366" s="120"/>
      <c r="FHD366" s="120"/>
      <c r="FHE366" s="120"/>
      <c r="FHF366" s="120"/>
      <c r="FHG366" s="120"/>
      <c r="FHH366" s="120"/>
      <c r="FHI366" s="120"/>
      <c r="FHJ366" s="120"/>
      <c r="FHK366" s="120"/>
      <c r="FHL366" s="120"/>
      <c r="FHM366" s="120"/>
      <c r="FHN366" s="120"/>
      <c r="FHO366" s="120"/>
      <c r="FHP366" s="120"/>
      <c r="FHQ366" s="120"/>
      <c r="FHR366" s="120"/>
      <c r="FHS366" s="120"/>
      <c r="FHT366" s="120"/>
      <c r="FHU366" s="120"/>
      <c r="FHV366" s="120"/>
      <c r="FHW366" s="120"/>
      <c r="FHX366" s="120"/>
      <c r="FHY366" s="120"/>
      <c r="FHZ366" s="120"/>
      <c r="FIA366" s="120"/>
      <c r="FIB366" s="120"/>
      <c r="FIC366" s="120"/>
      <c r="FID366" s="120"/>
      <c r="FIE366" s="120"/>
      <c r="FIF366" s="120"/>
      <c r="FIG366" s="120"/>
      <c r="FIH366" s="120"/>
      <c r="FII366" s="120"/>
      <c r="FIJ366" s="120"/>
      <c r="FIK366" s="120"/>
      <c r="FIL366" s="120"/>
      <c r="FIM366" s="120"/>
      <c r="FIN366" s="120"/>
      <c r="FIO366" s="120"/>
      <c r="FIP366" s="120"/>
      <c r="FIQ366" s="120"/>
      <c r="FIR366" s="120"/>
      <c r="FIS366" s="120"/>
      <c r="FIT366" s="120"/>
      <c r="FIU366" s="120"/>
      <c r="FIV366" s="120"/>
      <c r="FIW366" s="120"/>
      <c r="FIX366" s="120"/>
      <c r="FIY366" s="120"/>
      <c r="FIZ366" s="120"/>
      <c r="FJA366" s="120"/>
      <c r="FJB366" s="120"/>
      <c r="FJC366" s="120"/>
      <c r="FJD366" s="120"/>
      <c r="FJE366" s="120"/>
      <c r="FJF366" s="120"/>
      <c r="FJG366" s="120"/>
      <c r="FJH366" s="120"/>
      <c r="FJI366" s="120"/>
      <c r="FJJ366" s="120"/>
      <c r="FJK366" s="120"/>
      <c r="FJL366" s="120"/>
      <c r="FJM366" s="120"/>
      <c r="FJN366" s="120"/>
      <c r="FJO366" s="120"/>
      <c r="FJP366" s="120"/>
      <c r="FJQ366" s="120"/>
      <c r="FJR366" s="120"/>
      <c r="FJS366" s="120"/>
      <c r="FJT366" s="120"/>
      <c r="FJU366" s="120"/>
      <c r="FJV366" s="120"/>
      <c r="FJW366" s="120"/>
      <c r="FJX366" s="120"/>
      <c r="FJY366" s="120"/>
      <c r="FJZ366" s="120"/>
      <c r="FKA366" s="120"/>
      <c r="FKB366" s="120"/>
      <c r="FKC366" s="120"/>
      <c r="FKD366" s="120"/>
      <c r="FKE366" s="120"/>
      <c r="FKF366" s="120"/>
      <c r="FKG366" s="120"/>
      <c r="FKH366" s="120"/>
      <c r="FKI366" s="120"/>
      <c r="FKJ366" s="120"/>
      <c r="FKK366" s="120"/>
      <c r="FKL366" s="120"/>
      <c r="FKM366" s="120"/>
      <c r="FKN366" s="120"/>
      <c r="FKO366" s="120"/>
      <c r="FKP366" s="120"/>
      <c r="FKQ366" s="120"/>
      <c r="FKR366" s="120"/>
      <c r="FKS366" s="120"/>
      <c r="FKT366" s="120"/>
      <c r="FKU366" s="120"/>
      <c r="FKV366" s="120"/>
      <c r="FKW366" s="120"/>
      <c r="FKX366" s="120"/>
      <c r="FKY366" s="120"/>
      <c r="FKZ366" s="120"/>
      <c r="FLA366" s="120"/>
      <c r="FLB366" s="120"/>
      <c r="FLC366" s="120"/>
      <c r="FLD366" s="120"/>
      <c r="FLE366" s="120"/>
      <c r="FLF366" s="120"/>
      <c r="FLG366" s="120"/>
      <c r="FLH366" s="120"/>
      <c r="FLI366" s="120"/>
      <c r="FLJ366" s="120"/>
      <c r="FLK366" s="120"/>
      <c r="FLL366" s="120"/>
      <c r="FLM366" s="120"/>
      <c r="FLN366" s="120"/>
      <c r="FLO366" s="120"/>
      <c r="FLP366" s="120"/>
      <c r="FLQ366" s="120"/>
      <c r="FLR366" s="120"/>
      <c r="FLS366" s="120"/>
      <c r="FLT366" s="120"/>
      <c r="FLU366" s="120"/>
      <c r="FLV366" s="120"/>
      <c r="FLW366" s="120"/>
      <c r="FLX366" s="120"/>
      <c r="FLY366" s="120"/>
      <c r="FLZ366" s="120"/>
      <c r="FMA366" s="120"/>
      <c r="FMB366" s="120"/>
      <c r="FMC366" s="120"/>
      <c r="FMD366" s="120"/>
      <c r="FME366" s="120"/>
      <c r="FMF366" s="120"/>
      <c r="FMG366" s="120"/>
      <c r="FMH366" s="120"/>
      <c r="FMI366" s="120"/>
      <c r="FMJ366" s="120"/>
      <c r="FMK366" s="120"/>
      <c r="FML366" s="120"/>
      <c r="FMM366" s="120"/>
      <c r="FMN366" s="120"/>
      <c r="FMO366" s="120"/>
      <c r="FMP366" s="120"/>
      <c r="FMQ366" s="120"/>
      <c r="FMR366" s="120"/>
      <c r="FMS366" s="120"/>
      <c r="FMT366" s="120"/>
      <c r="FMU366" s="120"/>
      <c r="FMV366" s="120"/>
      <c r="FMW366" s="120"/>
      <c r="FMX366" s="120"/>
      <c r="FMY366" s="120"/>
      <c r="FMZ366" s="120"/>
      <c r="FNA366" s="120"/>
      <c r="FNB366" s="120"/>
      <c r="FNC366" s="120"/>
      <c r="FND366" s="120"/>
      <c r="FNE366" s="120"/>
      <c r="FNF366" s="120"/>
      <c r="FNG366" s="120"/>
      <c r="FNH366" s="120"/>
      <c r="FNI366" s="120"/>
      <c r="FNJ366" s="120"/>
      <c r="FNK366" s="120"/>
      <c r="FNL366" s="120"/>
      <c r="FNM366" s="120"/>
      <c r="FNN366" s="120"/>
      <c r="FNO366" s="120"/>
      <c r="FNP366" s="120"/>
      <c r="FNQ366" s="120"/>
      <c r="FNR366" s="120"/>
      <c r="FNS366" s="120"/>
      <c r="FNT366" s="120"/>
      <c r="FNU366" s="120"/>
      <c r="FNV366" s="120"/>
      <c r="FNW366" s="120"/>
      <c r="FNX366" s="120"/>
      <c r="FNY366" s="120"/>
      <c r="FNZ366" s="120"/>
      <c r="FOA366" s="120"/>
      <c r="FOB366" s="120"/>
      <c r="FOC366" s="120"/>
      <c r="FOD366" s="120"/>
      <c r="FOE366" s="120"/>
      <c r="FOF366" s="120"/>
      <c r="FOG366" s="120"/>
      <c r="FOH366" s="120"/>
      <c r="FOI366" s="120"/>
      <c r="FOJ366" s="120"/>
      <c r="FOK366" s="120"/>
      <c r="FOL366" s="120"/>
      <c r="FOM366" s="120"/>
      <c r="FON366" s="120"/>
      <c r="FOO366" s="120"/>
      <c r="FOP366" s="120"/>
      <c r="FOQ366" s="120"/>
      <c r="FOR366" s="120"/>
      <c r="FOS366" s="120"/>
      <c r="FOT366" s="120"/>
      <c r="FOU366" s="120"/>
      <c r="FOV366" s="120"/>
      <c r="FOW366" s="120"/>
      <c r="FOX366" s="120"/>
      <c r="FOY366" s="120"/>
      <c r="FOZ366" s="120"/>
      <c r="FPA366" s="120"/>
      <c r="FPB366" s="120"/>
      <c r="FPC366" s="120"/>
      <c r="FPD366" s="120"/>
      <c r="FPE366" s="120"/>
      <c r="FPF366" s="120"/>
      <c r="FPG366" s="120"/>
      <c r="FPH366" s="120"/>
      <c r="FPI366" s="120"/>
      <c r="FPJ366" s="120"/>
      <c r="FPK366" s="120"/>
      <c r="FPL366" s="120"/>
      <c r="FPM366" s="120"/>
      <c r="FPN366" s="120"/>
      <c r="FPO366" s="120"/>
      <c r="FPP366" s="120"/>
      <c r="FPQ366" s="120"/>
      <c r="FPR366" s="120"/>
      <c r="FPS366" s="120"/>
      <c r="FPT366" s="120"/>
      <c r="FPU366" s="120"/>
      <c r="FPV366" s="120"/>
      <c r="FPW366" s="120"/>
      <c r="FPX366" s="120"/>
      <c r="FPY366" s="120"/>
      <c r="FPZ366" s="120"/>
      <c r="FQA366" s="120"/>
      <c r="FQB366" s="120"/>
      <c r="FQC366" s="120"/>
      <c r="FQD366" s="120"/>
      <c r="FQE366" s="120"/>
      <c r="FQF366" s="120"/>
      <c r="FQG366" s="120"/>
      <c r="FQH366" s="120"/>
      <c r="FQI366" s="120"/>
      <c r="FQJ366" s="120"/>
      <c r="FQK366" s="120"/>
      <c r="FQL366" s="120"/>
      <c r="FQM366" s="120"/>
      <c r="FQN366" s="120"/>
      <c r="FQO366" s="120"/>
      <c r="FQP366" s="120"/>
      <c r="FQQ366" s="120"/>
      <c r="FQR366" s="120"/>
      <c r="FQS366" s="120"/>
      <c r="FQT366" s="120"/>
      <c r="FQU366" s="120"/>
      <c r="FQV366" s="120"/>
      <c r="FQW366" s="120"/>
      <c r="FQX366" s="120"/>
      <c r="FQY366" s="120"/>
      <c r="FQZ366" s="120"/>
      <c r="FRA366" s="120"/>
      <c r="FRB366" s="120"/>
      <c r="FRC366" s="120"/>
      <c r="FRD366" s="120"/>
      <c r="FRE366" s="120"/>
      <c r="FRF366" s="120"/>
      <c r="FRG366" s="120"/>
      <c r="FRH366" s="120"/>
      <c r="FRI366" s="120"/>
      <c r="FRJ366" s="120"/>
      <c r="FRK366" s="120"/>
      <c r="FRL366" s="120"/>
      <c r="FRM366" s="120"/>
      <c r="FRN366" s="120"/>
      <c r="FRO366" s="120"/>
      <c r="FRP366" s="120"/>
      <c r="FRQ366" s="120"/>
      <c r="FRR366" s="120"/>
      <c r="FRS366" s="120"/>
      <c r="FRT366" s="120"/>
      <c r="FRU366" s="120"/>
      <c r="FRV366" s="120"/>
      <c r="FRW366" s="120"/>
      <c r="FRX366" s="120"/>
      <c r="FRY366" s="120"/>
      <c r="FRZ366" s="120"/>
      <c r="FSA366" s="120"/>
      <c r="FSB366" s="120"/>
      <c r="FSC366" s="120"/>
      <c r="FSD366" s="120"/>
      <c r="FSE366" s="120"/>
      <c r="FSF366" s="120"/>
      <c r="FSG366" s="120"/>
      <c r="FSH366" s="120"/>
      <c r="FSI366" s="120"/>
      <c r="FSJ366" s="120"/>
      <c r="FSK366" s="120"/>
      <c r="FSL366" s="120"/>
      <c r="FSM366" s="120"/>
      <c r="FSN366" s="120"/>
      <c r="FSO366" s="120"/>
      <c r="FSP366" s="120"/>
      <c r="FSQ366" s="120"/>
      <c r="FSR366" s="120"/>
      <c r="FSS366" s="120"/>
      <c r="FST366" s="120"/>
      <c r="FSU366" s="120"/>
      <c r="FSV366" s="120"/>
      <c r="FSW366" s="120"/>
      <c r="FSX366" s="120"/>
      <c r="FSY366" s="120"/>
      <c r="FSZ366" s="120"/>
      <c r="FTA366" s="120"/>
      <c r="FTB366" s="120"/>
      <c r="FTC366" s="120"/>
      <c r="FTD366" s="120"/>
      <c r="FTE366" s="120"/>
      <c r="FTF366" s="120"/>
      <c r="FTG366" s="120"/>
      <c r="FTH366" s="120"/>
      <c r="FTI366" s="120"/>
      <c r="FTJ366" s="120"/>
      <c r="FTK366" s="120"/>
      <c r="FTL366" s="120"/>
      <c r="FTM366" s="120"/>
      <c r="FTN366" s="120"/>
      <c r="FTO366" s="120"/>
      <c r="FTP366" s="120"/>
      <c r="FTQ366" s="120"/>
      <c r="FTR366" s="120"/>
      <c r="FTS366" s="120"/>
      <c r="FTT366" s="120"/>
      <c r="FTU366" s="120"/>
      <c r="FTV366" s="120"/>
      <c r="FTW366" s="120"/>
      <c r="FTX366" s="120"/>
      <c r="FTY366" s="120"/>
      <c r="FTZ366" s="120"/>
      <c r="FUA366" s="120"/>
      <c r="FUB366" s="120"/>
      <c r="FUC366" s="120"/>
      <c r="FUD366" s="120"/>
      <c r="FUE366" s="120"/>
      <c r="FUF366" s="120"/>
      <c r="FUG366" s="120"/>
      <c r="FUH366" s="120"/>
      <c r="FUI366" s="120"/>
      <c r="FUJ366" s="120"/>
      <c r="FUK366" s="120"/>
      <c r="FUL366" s="120"/>
      <c r="FUM366" s="120"/>
      <c r="FUN366" s="120"/>
      <c r="FUO366" s="120"/>
      <c r="FUP366" s="120"/>
      <c r="FUQ366" s="120"/>
      <c r="FUR366" s="120"/>
      <c r="FUS366" s="120"/>
      <c r="FUT366" s="120"/>
      <c r="FUU366" s="120"/>
      <c r="FUV366" s="120"/>
      <c r="FUW366" s="120"/>
      <c r="FUX366" s="120"/>
      <c r="FUY366" s="120"/>
      <c r="FUZ366" s="120"/>
      <c r="FVA366" s="120"/>
      <c r="FVB366" s="120"/>
      <c r="FVC366" s="120"/>
      <c r="FVD366" s="120"/>
      <c r="FVE366" s="120"/>
      <c r="FVF366" s="120"/>
      <c r="FVG366" s="120"/>
      <c r="FVH366" s="120"/>
      <c r="FVI366" s="120"/>
      <c r="FVJ366" s="120"/>
      <c r="FVK366" s="120"/>
      <c r="FVL366" s="120"/>
      <c r="FVM366" s="120"/>
      <c r="FVN366" s="120"/>
      <c r="FVO366" s="120"/>
      <c r="FVP366" s="120"/>
      <c r="FVQ366" s="120"/>
      <c r="FVR366" s="120"/>
      <c r="FVS366" s="120"/>
      <c r="FVT366" s="120"/>
      <c r="FVU366" s="120"/>
      <c r="FVV366" s="120"/>
      <c r="FVW366" s="120"/>
      <c r="FVX366" s="120"/>
      <c r="FVY366" s="120"/>
      <c r="FVZ366" s="120"/>
      <c r="FWA366" s="120"/>
      <c r="FWB366" s="120"/>
      <c r="FWC366" s="120"/>
      <c r="FWD366" s="120"/>
      <c r="FWE366" s="120"/>
      <c r="FWF366" s="120"/>
      <c r="FWG366" s="120"/>
      <c r="FWH366" s="120"/>
      <c r="FWI366" s="120"/>
      <c r="FWJ366" s="120"/>
      <c r="FWK366" s="120"/>
      <c r="FWL366" s="120"/>
      <c r="FWM366" s="120"/>
      <c r="FWN366" s="120"/>
      <c r="FWO366" s="120"/>
      <c r="FWP366" s="120"/>
      <c r="FWQ366" s="120"/>
      <c r="FWR366" s="120"/>
      <c r="FWS366" s="120"/>
      <c r="FWT366" s="120"/>
      <c r="FWU366" s="120"/>
      <c r="FWV366" s="120"/>
      <c r="FWW366" s="120"/>
      <c r="FWX366" s="120"/>
      <c r="FWY366" s="120"/>
      <c r="FWZ366" s="120"/>
      <c r="FXA366" s="120"/>
      <c r="FXB366" s="120"/>
      <c r="FXC366" s="120"/>
      <c r="FXD366" s="120"/>
      <c r="FXE366" s="120"/>
      <c r="FXF366" s="120"/>
      <c r="FXG366" s="120"/>
      <c r="FXH366" s="120"/>
      <c r="FXI366" s="120"/>
      <c r="FXJ366" s="120"/>
      <c r="FXK366" s="120"/>
      <c r="FXL366" s="120"/>
      <c r="FXM366" s="120"/>
      <c r="FXN366" s="120"/>
      <c r="FXO366" s="120"/>
      <c r="FXP366" s="120"/>
      <c r="FXQ366" s="120"/>
      <c r="FXR366" s="120"/>
      <c r="FXS366" s="120"/>
      <c r="FXT366" s="120"/>
      <c r="FXU366" s="120"/>
      <c r="FXV366" s="120"/>
      <c r="FXW366" s="120"/>
      <c r="FXX366" s="120"/>
      <c r="FXY366" s="120"/>
      <c r="FXZ366" s="120"/>
      <c r="FYA366" s="120"/>
      <c r="FYB366" s="120"/>
      <c r="FYC366" s="120"/>
      <c r="FYD366" s="120"/>
      <c r="FYE366" s="120"/>
      <c r="FYF366" s="120"/>
      <c r="FYG366" s="120"/>
      <c r="FYH366" s="120"/>
      <c r="FYI366" s="120"/>
      <c r="FYJ366" s="120"/>
      <c r="FYK366" s="120"/>
      <c r="FYL366" s="120"/>
      <c r="FYM366" s="120"/>
      <c r="FYN366" s="120"/>
      <c r="FYO366" s="120"/>
      <c r="FYP366" s="120"/>
      <c r="FYQ366" s="120"/>
      <c r="FYR366" s="120"/>
      <c r="FYS366" s="120"/>
      <c r="FYT366" s="120"/>
      <c r="FYU366" s="120"/>
      <c r="FYV366" s="120"/>
      <c r="FYW366" s="120"/>
      <c r="FYX366" s="120"/>
      <c r="FYY366" s="120"/>
      <c r="FYZ366" s="120"/>
      <c r="FZA366" s="120"/>
      <c r="FZB366" s="120"/>
      <c r="FZC366" s="120"/>
      <c r="FZD366" s="120"/>
      <c r="FZE366" s="120"/>
      <c r="FZF366" s="120"/>
      <c r="FZG366" s="120"/>
      <c r="FZH366" s="120"/>
      <c r="FZI366" s="120"/>
      <c r="FZJ366" s="120"/>
      <c r="FZK366" s="120"/>
      <c r="FZL366" s="120"/>
      <c r="FZM366" s="120"/>
      <c r="FZN366" s="120"/>
      <c r="FZO366" s="120"/>
      <c r="FZP366" s="120"/>
      <c r="FZQ366" s="120"/>
      <c r="FZR366" s="120"/>
      <c r="FZS366" s="120"/>
      <c r="FZT366" s="120"/>
      <c r="FZU366" s="120"/>
      <c r="FZV366" s="120"/>
      <c r="FZW366" s="120"/>
      <c r="FZX366" s="120"/>
      <c r="FZY366" s="120"/>
      <c r="FZZ366" s="120"/>
      <c r="GAA366" s="120"/>
      <c r="GAB366" s="120"/>
      <c r="GAC366" s="120"/>
      <c r="GAD366" s="120"/>
      <c r="GAE366" s="120"/>
      <c r="GAF366" s="120"/>
      <c r="GAG366" s="120"/>
      <c r="GAH366" s="120"/>
      <c r="GAI366" s="120"/>
      <c r="GAJ366" s="120"/>
      <c r="GAK366" s="120"/>
      <c r="GAL366" s="120"/>
      <c r="GAM366" s="120"/>
      <c r="GAN366" s="120"/>
      <c r="GAO366" s="120"/>
      <c r="GAP366" s="120"/>
      <c r="GAQ366" s="120"/>
      <c r="GAR366" s="120"/>
      <c r="GAS366" s="120"/>
      <c r="GAT366" s="120"/>
      <c r="GAU366" s="120"/>
      <c r="GAV366" s="120"/>
      <c r="GAW366" s="120"/>
      <c r="GAX366" s="120"/>
      <c r="GAY366" s="120"/>
      <c r="GAZ366" s="120"/>
      <c r="GBA366" s="120"/>
      <c r="GBB366" s="120"/>
      <c r="GBC366" s="120"/>
      <c r="GBD366" s="120"/>
      <c r="GBE366" s="120"/>
      <c r="GBF366" s="120"/>
      <c r="GBG366" s="120"/>
      <c r="GBH366" s="120"/>
      <c r="GBI366" s="120"/>
      <c r="GBJ366" s="120"/>
      <c r="GBK366" s="120"/>
      <c r="GBL366" s="120"/>
      <c r="GBM366" s="120"/>
      <c r="GBN366" s="120"/>
      <c r="GBO366" s="120"/>
      <c r="GBP366" s="120"/>
      <c r="GBQ366" s="120"/>
      <c r="GBR366" s="120"/>
      <c r="GBS366" s="120"/>
      <c r="GBT366" s="120"/>
      <c r="GBU366" s="120"/>
      <c r="GBV366" s="120"/>
      <c r="GBW366" s="120"/>
      <c r="GBX366" s="120"/>
      <c r="GBY366" s="120"/>
      <c r="GBZ366" s="120"/>
      <c r="GCA366" s="120"/>
      <c r="GCB366" s="120"/>
      <c r="GCC366" s="120"/>
      <c r="GCD366" s="120"/>
      <c r="GCE366" s="120"/>
      <c r="GCF366" s="120"/>
      <c r="GCG366" s="120"/>
      <c r="GCH366" s="120"/>
      <c r="GCI366" s="120"/>
      <c r="GCJ366" s="120"/>
      <c r="GCK366" s="120"/>
      <c r="GCL366" s="120"/>
      <c r="GCM366" s="120"/>
      <c r="GCN366" s="120"/>
      <c r="GCO366" s="120"/>
      <c r="GCP366" s="120"/>
      <c r="GCQ366" s="120"/>
      <c r="GCR366" s="120"/>
      <c r="GCS366" s="120"/>
      <c r="GCT366" s="120"/>
      <c r="GCU366" s="120"/>
      <c r="GCV366" s="120"/>
      <c r="GCW366" s="120"/>
      <c r="GCX366" s="120"/>
      <c r="GCY366" s="120"/>
      <c r="GCZ366" s="120"/>
      <c r="GDA366" s="120"/>
      <c r="GDB366" s="120"/>
      <c r="GDC366" s="120"/>
      <c r="GDD366" s="120"/>
      <c r="GDE366" s="120"/>
      <c r="GDF366" s="120"/>
      <c r="GDG366" s="120"/>
      <c r="GDH366" s="120"/>
      <c r="GDI366" s="120"/>
      <c r="GDJ366" s="120"/>
      <c r="GDK366" s="120"/>
      <c r="GDL366" s="120"/>
      <c r="GDM366" s="120"/>
      <c r="GDN366" s="120"/>
      <c r="GDO366" s="120"/>
      <c r="GDP366" s="120"/>
      <c r="GDQ366" s="120"/>
      <c r="GDR366" s="120"/>
      <c r="GDS366" s="120"/>
      <c r="GDT366" s="120"/>
      <c r="GDU366" s="120"/>
      <c r="GDV366" s="120"/>
      <c r="GDW366" s="120"/>
      <c r="GDX366" s="120"/>
      <c r="GDY366" s="120"/>
      <c r="GDZ366" s="120"/>
      <c r="GEA366" s="120"/>
      <c r="GEB366" s="120"/>
      <c r="GEC366" s="120"/>
      <c r="GED366" s="120"/>
      <c r="GEE366" s="120"/>
      <c r="GEF366" s="120"/>
      <c r="GEG366" s="120"/>
      <c r="GEH366" s="120"/>
      <c r="GEI366" s="120"/>
      <c r="GEJ366" s="120"/>
      <c r="GEK366" s="120"/>
      <c r="GEL366" s="120"/>
      <c r="GEM366" s="120"/>
      <c r="GEN366" s="120"/>
      <c r="GEO366" s="120"/>
      <c r="GEP366" s="120"/>
      <c r="GEQ366" s="120"/>
      <c r="GER366" s="120"/>
      <c r="GES366" s="120"/>
      <c r="GET366" s="120"/>
      <c r="GEU366" s="120"/>
      <c r="GEV366" s="120"/>
      <c r="GEW366" s="120"/>
      <c r="GEX366" s="120"/>
      <c r="GEY366" s="120"/>
      <c r="GEZ366" s="120"/>
      <c r="GFA366" s="120"/>
      <c r="GFB366" s="120"/>
      <c r="GFC366" s="120"/>
      <c r="GFD366" s="120"/>
      <c r="GFE366" s="120"/>
      <c r="GFF366" s="120"/>
      <c r="GFG366" s="120"/>
      <c r="GFH366" s="120"/>
      <c r="GFI366" s="120"/>
      <c r="GFJ366" s="120"/>
      <c r="GFK366" s="120"/>
      <c r="GFL366" s="120"/>
      <c r="GFM366" s="120"/>
      <c r="GFN366" s="120"/>
      <c r="GFO366" s="120"/>
      <c r="GFP366" s="120"/>
      <c r="GFQ366" s="120"/>
      <c r="GFR366" s="120"/>
      <c r="GFS366" s="120"/>
      <c r="GFT366" s="120"/>
      <c r="GFU366" s="120"/>
      <c r="GFV366" s="120"/>
      <c r="GFW366" s="120"/>
      <c r="GFX366" s="120"/>
      <c r="GFY366" s="120"/>
      <c r="GFZ366" s="120"/>
      <c r="GGA366" s="120"/>
      <c r="GGB366" s="120"/>
      <c r="GGC366" s="120"/>
      <c r="GGD366" s="120"/>
      <c r="GGE366" s="120"/>
      <c r="GGF366" s="120"/>
      <c r="GGG366" s="120"/>
      <c r="GGH366" s="120"/>
      <c r="GGI366" s="120"/>
      <c r="GGJ366" s="120"/>
      <c r="GGK366" s="120"/>
      <c r="GGL366" s="120"/>
      <c r="GGM366" s="120"/>
      <c r="GGN366" s="120"/>
      <c r="GGO366" s="120"/>
      <c r="GGP366" s="120"/>
      <c r="GGQ366" s="120"/>
      <c r="GGR366" s="120"/>
      <c r="GGS366" s="120"/>
      <c r="GGT366" s="120"/>
      <c r="GGU366" s="120"/>
      <c r="GGV366" s="120"/>
      <c r="GGW366" s="120"/>
      <c r="GGX366" s="120"/>
      <c r="GGY366" s="120"/>
      <c r="GGZ366" s="120"/>
      <c r="GHA366" s="120"/>
      <c r="GHB366" s="120"/>
      <c r="GHC366" s="120"/>
      <c r="GHD366" s="120"/>
      <c r="GHE366" s="120"/>
      <c r="GHF366" s="120"/>
      <c r="GHG366" s="120"/>
      <c r="GHH366" s="120"/>
      <c r="GHI366" s="120"/>
      <c r="GHJ366" s="120"/>
      <c r="GHK366" s="120"/>
      <c r="GHL366" s="120"/>
      <c r="GHM366" s="120"/>
      <c r="GHN366" s="120"/>
      <c r="GHO366" s="120"/>
      <c r="GHP366" s="120"/>
      <c r="GHQ366" s="120"/>
      <c r="GHR366" s="120"/>
      <c r="GHS366" s="120"/>
      <c r="GHT366" s="120"/>
      <c r="GHU366" s="120"/>
      <c r="GHV366" s="120"/>
      <c r="GHW366" s="120"/>
      <c r="GHX366" s="120"/>
      <c r="GHY366" s="120"/>
      <c r="GHZ366" s="120"/>
      <c r="GIA366" s="120"/>
      <c r="GIB366" s="120"/>
      <c r="GIC366" s="120"/>
      <c r="GID366" s="120"/>
      <c r="GIE366" s="120"/>
      <c r="GIF366" s="120"/>
      <c r="GIG366" s="120"/>
      <c r="GIH366" s="120"/>
      <c r="GII366" s="120"/>
      <c r="GIJ366" s="120"/>
      <c r="GIK366" s="120"/>
      <c r="GIL366" s="120"/>
      <c r="GIM366" s="120"/>
      <c r="GIN366" s="120"/>
      <c r="GIO366" s="120"/>
      <c r="GIP366" s="120"/>
      <c r="GIQ366" s="120"/>
      <c r="GIR366" s="120"/>
      <c r="GIS366" s="120"/>
      <c r="GIT366" s="120"/>
      <c r="GIU366" s="120"/>
      <c r="GIV366" s="120"/>
      <c r="GIW366" s="120"/>
      <c r="GIX366" s="120"/>
      <c r="GIY366" s="120"/>
      <c r="GIZ366" s="120"/>
      <c r="GJA366" s="120"/>
      <c r="GJB366" s="120"/>
      <c r="GJC366" s="120"/>
      <c r="GJD366" s="120"/>
      <c r="GJE366" s="120"/>
      <c r="GJF366" s="120"/>
      <c r="GJG366" s="120"/>
      <c r="GJH366" s="120"/>
      <c r="GJI366" s="120"/>
      <c r="GJJ366" s="120"/>
      <c r="GJK366" s="120"/>
      <c r="GJL366" s="120"/>
      <c r="GJM366" s="120"/>
      <c r="GJN366" s="120"/>
      <c r="GJO366" s="120"/>
      <c r="GJP366" s="120"/>
      <c r="GJQ366" s="120"/>
      <c r="GJR366" s="120"/>
      <c r="GJS366" s="120"/>
      <c r="GJT366" s="120"/>
      <c r="GJU366" s="120"/>
      <c r="GJV366" s="120"/>
      <c r="GJW366" s="120"/>
      <c r="GJX366" s="120"/>
      <c r="GJY366" s="120"/>
      <c r="GJZ366" s="120"/>
      <c r="GKA366" s="120"/>
      <c r="GKB366" s="120"/>
      <c r="GKC366" s="120"/>
      <c r="GKD366" s="120"/>
      <c r="GKE366" s="120"/>
      <c r="GKF366" s="120"/>
      <c r="GKG366" s="120"/>
      <c r="GKH366" s="120"/>
      <c r="GKI366" s="120"/>
      <c r="GKJ366" s="120"/>
      <c r="GKK366" s="120"/>
      <c r="GKL366" s="120"/>
      <c r="GKM366" s="120"/>
      <c r="GKN366" s="120"/>
      <c r="GKO366" s="120"/>
      <c r="GKP366" s="120"/>
      <c r="GKQ366" s="120"/>
      <c r="GKR366" s="120"/>
      <c r="GKS366" s="120"/>
      <c r="GKT366" s="120"/>
      <c r="GKU366" s="120"/>
      <c r="GKV366" s="120"/>
      <c r="GKW366" s="120"/>
      <c r="GKX366" s="120"/>
      <c r="GKY366" s="120"/>
      <c r="GKZ366" s="120"/>
      <c r="GLA366" s="120"/>
      <c r="GLB366" s="120"/>
      <c r="GLC366" s="120"/>
      <c r="GLD366" s="120"/>
      <c r="GLE366" s="120"/>
      <c r="GLF366" s="120"/>
      <c r="GLG366" s="120"/>
      <c r="GLH366" s="120"/>
      <c r="GLI366" s="120"/>
      <c r="GLJ366" s="120"/>
      <c r="GLK366" s="120"/>
      <c r="GLL366" s="120"/>
      <c r="GLM366" s="120"/>
      <c r="GLN366" s="120"/>
      <c r="GLO366" s="120"/>
      <c r="GLP366" s="120"/>
      <c r="GLQ366" s="120"/>
      <c r="GLR366" s="120"/>
      <c r="GLS366" s="120"/>
      <c r="GLT366" s="120"/>
      <c r="GLU366" s="120"/>
      <c r="GLV366" s="120"/>
      <c r="GLW366" s="120"/>
      <c r="GLX366" s="120"/>
      <c r="GLY366" s="120"/>
      <c r="GLZ366" s="120"/>
      <c r="GMA366" s="120"/>
      <c r="GMB366" s="120"/>
      <c r="GMC366" s="120"/>
      <c r="GMD366" s="120"/>
      <c r="GME366" s="120"/>
      <c r="GMF366" s="120"/>
      <c r="GMG366" s="120"/>
      <c r="GMH366" s="120"/>
      <c r="GMI366" s="120"/>
      <c r="GMJ366" s="120"/>
      <c r="GMK366" s="120"/>
      <c r="GML366" s="120"/>
      <c r="GMM366" s="120"/>
      <c r="GMN366" s="120"/>
      <c r="GMO366" s="120"/>
      <c r="GMP366" s="120"/>
      <c r="GMQ366" s="120"/>
      <c r="GMR366" s="120"/>
      <c r="GMS366" s="120"/>
      <c r="GMT366" s="120"/>
      <c r="GMU366" s="120"/>
      <c r="GMV366" s="120"/>
      <c r="GMW366" s="120"/>
      <c r="GMX366" s="120"/>
      <c r="GMY366" s="120"/>
      <c r="GMZ366" s="120"/>
      <c r="GNA366" s="120"/>
      <c r="GNB366" s="120"/>
      <c r="GNC366" s="120"/>
      <c r="GND366" s="120"/>
      <c r="GNE366" s="120"/>
      <c r="GNF366" s="120"/>
      <c r="GNG366" s="120"/>
      <c r="GNH366" s="120"/>
      <c r="GNI366" s="120"/>
      <c r="GNJ366" s="120"/>
      <c r="GNK366" s="120"/>
      <c r="GNL366" s="120"/>
      <c r="GNM366" s="120"/>
      <c r="GNN366" s="120"/>
      <c r="GNO366" s="120"/>
      <c r="GNP366" s="120"/>
      <c r="GNQ366" s="120"/>
      <c r="GNR366" s="120"/>
      <c r="GNS366" s="120"/>
      <c r="GNT366" s="120"/>
      <c r="GNU366" s="120"/>
      <c r="GNV366" s="120"/>
      <c r="GNW366" s="120"/>
      <c r="GNX366" s="120"/>
      <c r="GNY366" s="120"/>
      <c r="GNZ366" s="120"/>
      <c r="GOA366" s="120"/>
      <c r="GOB366" s="120"/>
      <c r="GOC366" s="120"/>
      <c r="GOD366" s="120"/>
      <c r="GOE366" s="120"/>
      <c r="GOF366" s="120"/>
      <c r="GOG366" s="120"/>
      <c r="GOH366" s="120"/>
      <c r="GOI366" s="120"/>
      <c r="GOJ366" s="120"/>
      <c r="GOK366" s="120"/>
      <c r="GOL366" s="120"/>
      <c r="GOM366" s="120"/>
      <c r="GON366" s="120"/>
      <c r="GOO366" s="120"/>
      <c r="GOP366" s="120"/>
      <c r="GOQ366" s="120"/>
      <c r="GOR366" s="120"/>
      <c r="GOS366" s="120"/>
      <c r="GOT366" s="120"/>
      <c r="GOU366" s="120"/>
      <c r="GOV366" s="120"/>
      <c r="GOW366" s="120"/>
      <c r="GOX366" s="120"/>
      <c r="GOY366" s="120"/>
      <c r="GOZ366" s="120"/>
      <c r="GPA366" s="120"/>
      <c r="GPB366" s="120"/>
      <c r="GPC366" s="120"/>
      <c r="GPD366" s="120"/>
      <c r="GPE366" s="120"/>
      <c r="GPF366" s="120"/>
      <c r="GPG366" s="120"/>
      <c r="GPH366" s="120"/>
      <c r="GPI366" s="120"/>
      <c r="GPJ366" s="120"/>
      <c r="GPK366" s="120"/>
      <c r="GPL366" s="120"/>
      <c r="GPM366" s="120"/>
      <c r="GPN366" s="120"/>
      <c r="GPO366" s="120"/>
      <c r="GPP366" s="120"/>
      <c r="GPQ366" s="120"/>
      <c r="GPR366" s="120"/>
      <c r="GPS366" s="120"/>
      <c r="GPT366" s="120"/>
      <c r="GPU366" s="120"/>
      <c r="GPV366" s="120"/>
      <c r="GPW366" s="120"/>
      <c r="GPX366" s="120"/>
      <c r="GPY366" s="120"/>
      <c r="GPZ366" s="120"/>
      <c r="GQA366" s="120"/>
      <c r="GQB366" s="120"/>
      <c r="GQC366" s="120"/>
      <c r="GQD366" s="120"/>
      <c r="GQE366" s="120"/>
      <c r="GQF366" s="120"/>
      <c r="GQG366" s="120"/>
      <c r="GQH366" s="120"/>
      <c r="GQI366" s="120"/>
      <c r="GQJ366" s="120"/>
      <c r="GQK366" s="120"/>
      <c r="GQL366" s="120"/>
      <c r="GQM366" s="120"/>
      <c r="GQN366" s="120"/>
      <c r="GQO366" s="120"/>
      <c r="GQP366" s="120"/>
      <c r="GQQ366" s="120"/>
      <c r="GQR366" s="120"/>
      <c r="GQS366" s="120"/>
      <c r="GQT366" s="120"/>
      <c r="GQU366" s="120"/>
      <c r="GQV366" s="120"/>
      <c r="GQW366" s="120"/>
      <c r="GQX366" s="120"/>
      <c r="GQY366" s="120"/>
      <c r="GQZ366" s="120"/>
      <c r="GRA366" s="120"/>
      <c r="GRB366" s="120"/>
      <c r="GRC366" s="120"/>
      <c r="GRD366" s="120"/>
      <c r="GRE366" s="120"/>
      <c r="GRF366" s="120"/>
      <c r="GRG366" s="120"/>
      <c r="GRH366" s="120"/>
      <c r="GRI366" s="120"/>
      <c r="GRJ366" s="120"/>
      <c r="GRK366" s="120"/>
      <c r="GRL366" s="120"/>
      <c r="GRM366" s="120"/>
      <c r="GRN366" s="120"/>
      <c r="GRO366" s="120"/>
      <c r="GRP366" s="120"/>
      <c r="GRQ366" s="120"/>
      <c r="GRR366" s="120"/>
      <c r="GRS366" s="120"/>
      <c r="GRT366" s="120"/>
      <c r="GRU366" s="120"/>
      <c r="GRV366" s="120"/>
      <c r="GRW366" s="120"/>
      <c r="GRX366" s="120"/>
      <c r="GRY366" s="120"/>
      <c r="GRZ366" s="120"/>
      <c r="GSA366" s="120"/>
      <c r="GSB366" s="120"/>
      <c r="GSC366" s="120"/>
      <c r="GSD366" s="120"/>
      <c r="GSE366" s="120"/>
      <c r="GSF366" s="120"/>
      <c r="GSG366" s="120"/>
      <c r="GSH366" s="120"/>
      <c r="GSI366" s="120"/>
      <c r="GSJ366" s="120"/>
      <c r="GSK366" s="120"/>
      <c r="GSL366" s="120"/>
      <c r="GSM366" s="120"/>
      <c r="GSN366" s="120"/>
      <c r="GSO366" s="120"/>
      <c r="GSP366" s="120"/>
      <c r="GSQ366" s="120"/>
      <c r="GSR366" s="120"/>
      <c r="GSS366" s="120"/>
      <c r="GST366" s="120"/>
      <c r="GSU366" s="120"/>
      <c r="GSV366" s="120"/>
      <c r="GSW366" s="120"/>
      <c r="GSX366" s="120"/>
      <c r="GSY366" s="120"/>
      <c r="GSZ366" s="120"/>
      <c r="GTA366" s="120"/>
      <c r="GTB366" s="120"/>
      <c r="GTC366" s="120"/>
      <c r="GTD366" s="120"/>
      <c r="GTE366" s="120"/>
      <c r="GTF366" s="120"/>
      <c r="GTG366" s="120"/>
      <c r="GTH366" s="120"/>
      <c r="GTI366" s="120"/>
      <c r="GTJ366" s="120"/>
      <c r="GTK366" s="120"/>
      <c r="GTL366" s="120"/>
      <c r="GTM366" s="120"/>
      <c r="GTN366" s="120"/>
      <c r="GTO366" s="120"/>
      <c r="GTP366" s="120"/>
      <c r="GTQ366" s="120"/>
      <c r="GTR366" s="120"/>
      <c r="GTS366" s="120"/>
      <c r="GTT366" s="120"/>
      <c r="GTU366" s="120"/>
      <c r="GTV366" s="120"/>
      <c r="GTW366" s="120"/>
      <c r="GTX366" s="120"/>
      <c r="GTY366" s="120"/>
      <c r="GTZ366" s="120"/>
      <c r="GUA366" s="120"/>
      <c r="GUB366" s="120"/>
      <c r="GUC366" s="120"/>
      <c r="GUD366" s="120"/>
      <c r="GUE366" s="120"/>
      <c r="GUF366" s="120"/>
      <c r="GUG366" s="120"/>
      <c r="GUH366" s="120"/>
      <c r="GUI366" s="120"/>
      <c r="GUJ366" s="120"/>
      <c r="GUK366" s="120"/>
      <c r="GUL366" s="120"/>
      <c r="GUM366" s="120"/>
      <c r="GUN366" s="120"/>
      <c r="GUO366" s="120"/>
      <c r="GUP366" s="120"/>
      <c r="GUQ366" s="120"/>
      <c r="GUR366" s="120"/>
      <c r="GUS366" s="120"/>
      <c r="GUT366" s="120"/>
      <c r="GUU366" s="120"/>
      <c r="GUV366" s="120"/>
      <c r="GUW366" s="120"/>
      <c r="GUX366" s="120"/>
      <c r="GUY366" s="120"/>
      <c r="GUZ366" s="120"/>
      <c r="GVA366" s="120"/>
      <c r="GVB366" s="120"/>
      <c r="GVC366" s="120"/>
      <c r="GVD366" s="120"/>
      <c r="GVE366" s="120"/>
      <c r="GVF366" s="120"/>
      <c r="GVG366" s="120"/>
      <c r="GVH366" s="120"/>
      <c r="GVI366" s="120"/>
      <c r="GVJ366" s="120"/>
      <c r="GVK366" s="120"/>
      <c r="GVL366" s="120"/>
      <c r="GVM366" s="120"/>
      <c r="GVN366" s="120"/>
      <c r="GVO366" s="120"/>
      <c r="GVP366" s="120"/>
      <c r="GVQ366" s="120"/>
      <c r="GVR366" s="120"/>
      <c r="GVS366" s="120"/>
      <c r="GVT366" s="120"/>
      <c r="GVU366" s="120"/>
      <c r="GVV366" s="120"/>
      <c r="GVW366" s="120"/>
      <c r="GVX366" s="120"/>
      <c r="GVY366" s="120"/>
      <c r="GVZ366" s="120"/>
      <c r="GWA366" s="120"/>
      <c r="GWB366" s="120"/>
      <c r="GWC366" s="120"/>
      <c r="GWD366" s="120"/>
      <c r="GWE366" s="120"/>
      <c r="GWF366" s="120"/>
      <c r="GWG366" s="120"/>
      <c r="GWH366" s="120"/>
      <c r="GWI366" s="120"/>
      <c r="GWJ366" s="120"/>
      <c r="GWK366" s="120"/>
      <c r="GWL366" s="120"/>
      <c r="GWM366" s="120"/>
      <c r="GWN366" s="120"/>
      <c r="GWO366" s="120"/>
      <c r="GWP366" s="120"/>
      <c r="GWQ366" s="120"/>
      <c r="GWR366" s="120"/>
      <c r="GWS366" s="120"/>
      <c r="GWT366" s="120"/>
      <c r="GWU366" s="120"/>
      <c r="GWV366" s="120"/>
      <c r="GWW366" s="120"/>
      <c r="GWX366" s="120"/>
      <c r="GWY366" s="120"/>
      <c r="GWZ366" s="120"/>
      <c r="GXA366" s="120"/>
      <c r="GXB366" s="120"/>
      <c r="GXC366" s="120"/>
      <c r="GXD366" s="120"/>
      <c r="GXE366" s="120"/>
      <c r="GXF366" s="120"/>
      <c r="GXG366" s="120"/>
      <c r="GXH366" s="120"/>
      <c r="GXI366" s="120"/>
      <c r="GXJ366" s="120"/>
      <c r="GXK366" s="120"/>
      <c r="GXL366" s="120"/>
      <c r="GXM366" s="120"/>
      <c r="GXN366" s="120"/>
      <c r="GXO366" s="120"/>
      <c r="GXP366" s="120"/>
      <c r="GXQ366" s="120"/>
      <c r="GXR366" s="120"/>
      <c r="GXS366" s="120"/>
      <c r="GXT366" s="120"/>
      <c r="GXU366" s="120"/>
      <c r="GXV366" s="120"/>
      <c r="GXW366" s="120"/>
      <c r="GXX366" s="120"/>
      <c r="GXY366" s="120"/>
      <c r="GXZ366" s="120"/>
      <c r="GYA366" s="120"/>
      <c r="GYB366" s="120"/>
      <c r="GYC366" s="120"/>
      <c r="GYD366" s="120"/>
      <c r="GYE366" s="120"/>
      <c r="GYF366" s="120"/>
      <c r="GYG366" s="120"/>
      <c r="GYH366" s="120"/>
      <c r="GYI366" s="120"/>
      <c r="GYJ366" s="120"/>
      <c r="GYK366" s="120"/>
      <c r="GYL366" s="120"/>
      <c r="GYM366" s="120"/>
      <c r="GYN366" s="120"/>
      <c r="GYO366" s="120"/>
      <c r="GYP366" s="120"/>
      <c r="GYQ366" s="120"/>
      <c r="GYR366" s="120"/>
      <c r="GYS366" s="120"/>
      <c r="GYT366" s="120"/>
      <c r="GYU366" s="120"/>
      <c r="GYV366" s="120"/>
      <c r="GYW366" s="120"/>
      <c r="GYX366" s="120"/>
      <c r="GYY366" s="120"/>
      <c r="GYZ366" s="120"/>
      <c r="GZA366" s="120"/>
      <c r="GZB366" s="120"/>
      <c r="GZC366" s="120"/>
      <c r="GZD366" s="120"/>
      <c r="GZE366" s="120"/>
      <c r="GZF366" s="120"/>
      <c r="GZG366" s="120"/>
      <c r="GZH366" s="120"/>
      <c r="GZI366" s="120"/>
      <c r="GZJ366" s="120"/>
      <c r="GZK366" s="120"/>
      <c r="GZL366" s="120"/>
      <c r="GZM366" s="120"/>
      <c r="GZN366" s="120"/>
      <c r="GZO366" s="120"/>
      <c r="GZP366" s="120"/>
      <c r="GZQ366" s="120"/>
      <c r="GZR366" s="120"/>
      <c r="GZS366" s="120"/>
      <c r="GZT366" s="120"/>
      <c r="GZU366" s="120"/>
      <c r="GZV366" s="120"/>
      <c r="GZW366" s="120"/>
      <c r="GZX366" s="120"/>
      <c r="GZY366" s="120"/>
      <c r="GZZ366" s="120"/>
      <c r="HAA366" s="120"/>
      <c r="HAB366" s="120"/>
      <c r="HAC366" s="120"/>
      <c r="HAD366" s="120"/>
      <c r="HAE366" s="120"/>
      <c r="HAF366" s="120"/>
      <c r="HAG366" s="120"/>
      <c r="HAH366" s="120"/>
      <c r="HAI366" s="120"/>
      <c r="HAJ366" s="120"/>
      <c r="HAK366" s="120"/>
      <c r="HAL366" s="120"/>
      <c r="HAM366" s="120"/>
      <c r="HAN366" s="120"/>
      <c r="HAO366" s="120"/>
      <c r="HAP366" s="120"/>
      <c r="HAQ366" s="120"/>
      <c r="HAR366" s="120"/>
      <c r="HAS366" s="120"/>
      <c r="HAT366" s="120"/>
      <c r="HAU366" s="120"/>
      <c r="HAV366" s="120"/>
      <c r="HAW366" s="120"/>
      <c r="HAX366" s="120"/>
      <c r="HAY366" s="120"/>
      <c r="HAZ366" s="120"/>
      <c r="HBA366" s="120"/>
      <c r="HBB366" s="120"/>
      <c r="HBC366" s="120"/>
      <c r="HBD366" s="120"/>
      <c r="HBE366" s="120"/>
      <c r="HBF366" s="120"/>
      <c r="HBG366" s="120"/>
      <c r="HBH366" s="120"/>
      <c r="HBI366" s="120"/>
      <c r="HBJ366" s="120"/>
      <c r="HBK366" s="120"/>
      <c r="HBL366" s="120"/>
      <c r="HBM366" s="120"/>
      <c r="HBN366" s="120"/>
      <c r="HBO366" s="120"/>
      <c r="HBP366" s="120"/>
      <c r="HBQ366" s="120"/>
      <c r="HBR366" s="120"/>
      <c r="HBS366" s="120"/>
      <c r="HBT366" s="120"/>
      <c r="HBU366" s="120"/>
      <c r="HBV366" s="120"/>
      <c r="HBW366" s="120"/>
      <c r="HBX366" s="120"/>
      <c r="HBY366" s="120"/>
      <c r="HBZ366" s="120"/>
      <c r="HCA366" s="120"/>
      <c r="HCB366" s="120"/>
      <c r="HCC366" s="120"/>
      <c r="HCD366" s="120"/>
      <c r="HCE366" s="120"/>
      <c r="HCF366" s="120"/>
      <c r="HCG366" s="120"/>
      <c r="HCH366" s="120"/>
      <c r="HCI366" s="120"/>
      <c r="HCJ366" s="120"/>
      <c r="HCK366" s="120"/>
      <c r="HCL366" s="120"/>
      <c r="HCM366" s="120"/>
      <c r="HCN366" s="120"/>
      <c r="HCO366" s="120"/>
      <c r="HCP366" s="120"/>
      <c r="HCQ366" s="120"/>
      <c r="HCR366" s="120"/>
      <c r="HCS366" s="120"/>
      <c r="HCT366" s="120"/>
      <c r="HCU366" s="120"/>
      <c r="HCV366" s="120"/>
      <c r="HCW366" s="120"/>
      <c r="HCX366" s="120"/>
      <c r="HCY366" s="120"/>
      <c r="HCZ366" s="120"/>
      <c r="HDA366" s="120"/>
      <c r="HDB366" s="120"/>
      <c r="HDC366" s="120"/>
      <c r="HDD366" s="120"/>
      <c r="HDE366" s="120"/>
      <c r="HDF366" s="120"/>
      <c r="HDG366" s="120"/>
      <c r="HDH366" s="120"/>
      <c r="HDI366" s="120"/>
      <c r="HDJ366" s="120"/>
      <c r="HDK366" s="120"/>
      <c r="HDL366" s="120"/>
      <c r="HDM366" s="120"/>
      <c r="HDN366" s="120"/>
      <c r="HDO366" s="120"/>
      <c r="HDP366" s="120"/>
      <c r="HDQ366" s="120"/>
      <c r="HDR366" s="120"/>
      <c r="HDS366" s="120"/>
      <c r="HDT366" s="120"/>
      <c r="HDU366" s="120"/>
      <c r="HDV366" s="120"/>
      <c r="HDW366" s="120"/>
      <c r="HDX366" s="120"/>
      <c r="HDY366" s="120"/>
      <c r="HDZ366" s="120"/>
      <c r="HEA366" s="120"/>
      <c r="HEB366" s="120"/>
      <c r="HEC366" s="120"/>
      <c r="HED366" s="120"/>
      <c r="HEE366" s="120"/>
      <c r="HEF366" s="120"/>
      <c r="HEG366" s="120"/>
      <c r="HEH366" s="120"/>
      <c r="HEI366" s="120"/>
      <c r="HEJ366" s="120"/>
      <c r="HEK366" s="120"/>
      <c r="HEL366" s="120"/>
      <c r="HEM366" s="120"/>
      <c r="HEN366" s="120"/>
      <c r="HEO366" s="120"/>
      <c r="HEP366" s="120"/>
      <c r="HEQ366" s="120"/>
      <c r="HER366" s="120"/>
      <c r="HES366" s="120"/>
      <c r="HET366" s="120"/>
      <c r="HEU366" s="120"/>
      <c r="HEV366" s="120"/>
      <c r="HEW366" s="120"/>
      <c r="HEX366" s="120"/>
      <c r="HEY366" s="120"/>
      <c r="HEZ366" s="120"/>
      <c r="HFA366" s="120"/>
      <c r="HFB366" s="120"/>
      <c r="HFC366" s="120"/>
      <c r="HFD366" s="120"/>
      <c r="HFE366" s="120"/>
      <c r="HFF366" s="120"/>
      <c r="HFG366" s="120"/>
      <c r="HFH366" s="120"/>
      <c r="HFI366" s="120"/>
      <c r="HFJ366" s="120"/>
      <c r="HFK366" s="120"/>
      <c r="HFL366" s="120"/>
      <c r="HFM366" s="120"/>
      <c r="HFN366" s="120"/>
      <c r="HFO366" s="120"/>
      <c r="HFP366" s="120"/>
      <c r="HFQ366" s="120"/>
      <c r="HFR366" s="120"/>
      <c r="HFS366" s="120"/>
      <c r="HFT366" s="120"/>
      <c r="HFU366" s="120"/>
      <c r="HFV366" s="120"/>
      <c r="HFW366" s="120"/>
      <c r="HFX366" s="120"/>
      <c r="HFY366" s="120"/>
      <c r="HFZ366" s="120"/>
      <c r="HGA366" s="120"/>
      <c r="HGB366" s="120"/>
      <c r="HGC366" s="120"/>
      <c r="HGD366" s="120"/>
      <c r="HGE366" s="120"/>
      <c r="HGF366" s="120"/>
      <c r="HGG366" s="120"/>
      <c r="HGH366" s="120"/>
      <c r="HGI366" s="120"/>
      <c r="HGJ366" s="120"/>
      <c r="HGK366" s="120"/>
      <c r="HGL366" s="120"/>
      <c r="HGM366" s="120"/>
      <c r="HGN366" s="120"/>
      <c r="HGO366" s="120"/>
      <c r="HGP366" s="120"/>
      <c r="HGQ366" s="120"/>
      <c r="HGR366" s="120"/>
      <c r="HGS366" s="120"/>
      <c r="HGT366" s="120"/>
      <c r="HGU366" s="120"/>
      <c r="HGV366" s="120"/>
      <c r="HGW366" s="120"/>
      <c r="HGX366" s="120"/>
      <c r="HGY366" s="120"/>
      <c r="HGZ366" s="120"/>
      <c r="HHA366" s="120"/>
      <c r="HHB366" s="120"/>
      <c r="HHC366" s="120"/>
      <c r="HHD366" s="120"/>
      <c r="HHE366" s="120"/>
      <c r="HHF366" s="120"/>
      <c r="HHG366" s="120"/>
      <c r="HHH366" s="120"/>
      <c r="HHI366" s="120"/>
      <c r="HHJ366" s="120"/>
      <c r="HHK366" s="120"/>
      <c r="HHL366" s="120"/>
      <c r="HHM366" s="120"/>
      <c r="HHN366" s="120"/>
      <c r="HHO366" s="120"/>
      <c r="HHP366" s="120"/>
      <c r="HHQ366" s="120"/>
      <c r="HHR366" s="120"/>
      <c r="HHS366" s="120"/>
      <c r="HHT366" s="120"/>
      <c r="HHU366" s="120"/>
      <c r="HHV366" s="120"/>
      <c r="HHW366" s="120"/>
      <c r="HHX366" s="120"/>
      <c r="HHY366" s="120"/>
      <c r="HHZ366" s="120"/>
      <c r="HIA366" s="120"/>
      <c r="HIB366" s="120"/>
      <c r="HIC366" s="120"/>
      <c r="HID366" s="120"/>
      <c r="HIE366" s="120"/>
      <c r="HIF366" s="120"/>
      <c r="HIG366" s="120"/>
      <c r="HIH366" s="120"/>
      <c r="HII366" s="120"/>
      <c r="HIJ366" s="120"/>
      <c r="HIK366" s="120"/>
      <c r="HIL366" s="120"/>
      <c r="HIM366" s="120"/>
      <c r="HIN366" s="120"/>
      <c r="HIO366" s="120"/>
      <c r="HIP366" s="120"/>
      <c r="HIQ366" s="120"/>
      <c r="HIR366" s="120"/>
      <c r="HIS366" s="120"/>
      <c r="HIT366" s="120"/>
      <c r="HIU366" s="120"/>
      <c r="HIV366" s="120"/>
      <c r="HIW366" s="120"/>
      <c r="HIX366" s="120"/>
      <c r="HIY366" s="120"/>
      <c r="HIZ366" s="120"/>
      <c r="HJA366" s="120"/>
      <c r="HJB366" s="120"/>
      <c r="HJC366" s="120"/>
      <c r="HJD366" s="120"/>
      <c r="HJE366" s="120"/>
      <c r="HJF366" s="120"/>
      <c r="HJG366" s="120"/>
      <c r="HJH366" s="120"/>
      <c r="HJI366" s="120"/>
      <c r="HJJ366" s="120"/>
      <c r="HJK366" s="120"/>
      <c r="HJL366" s="120"/>
      <c r="HJM366" s="120"/>
      <c r="HJN366" s="120"/>
      <c r="HJO366" s="120"/>
      <c r="HJP366" s="120"/>
      <c r="HJQ366" s="120"/>
      <c r="HJR366" s="120"/>
      <c r="HJS366" s="120"/>
      <c r="HJT366" s="120"/>
      <c r="HJU366" s="120"/>
      <c r="HJV366" s="120"/>
      <c r="HJW366" s="120"/>
      <c r="HJX366" s="120"/>
      <c r="HJY366" s="120"/>
      <c r="HJZ366" s="120"/>
      <c r="HKA366" s="120"/>
      <c r="HKB366" s="120"/>
      <c r="HKC366" s="120"/>
      <c r="HKD366" s="120"/>
      <c r="HKE366" s="120"/>
      <c r="HKF366" s="120"/>
      <c r="HKG366" s="120"/>
      <c r="HKH366" s="120"/>
      <c r="HKI366" s="120"/>
      <c r="HKJ366" s="120"/>
      <c r="HKK366" s="120"/>
      <c r="HKL366" s="120"/>
      <c r="HKM366" s="120"/>
      <c r="HKN366" s="120"/>
      <c r="HKO366" s="120"/>
      <c r="HKP366" s="120"/>
      <c r="HKQ366" s="120"/>
      <c r="HKR366" s="120"/>
      <c r="HKS366" s="120"/>
      <c r="HKT366" s="120"/>
      <c r="HKU366" s="120"/>
      <c r="HKV366" s="120"/>
      <c r="HKW366" s="120"/>
      <c r="HKX366" s="120"/>
      <c r="HKY366" s="120"/>
      <c r="HKZ366" s="120"/>
      <c r="HLA366" s="120"/>
      <c r="HLB366" s="120"/>
      <c r="HLC366" s="120"/>
      <c r="HLD366" s="120"/>
      <c r="HLE366" s="120"/>
      <c r="HLF366" s="120"/>
      <c r="HLG366" s="120"/>
      <c r="HLH366" s="120"/>
      <c r="HLI366" s="120"/>
      <c r="HLJ366" s="120"/>
      <c r="HLK366" s="120"/>
      <c r="HLL366" s="120"/>
      <c r="HLM366" s="120"/>
      <c r="HLN366" s="120"/>
      <c r="HLO366" s="120"/>
      <c r="HLP366" s="120"/>
      <c r="HLQ366" s="120"/>
      <c r="HLR366" s="120"/>
      <c r="HLS366" s="120"/>
      <c r="HLT366" s="120"/>
      <c r="HLU366" s="120"/>
      <c r="HLV366" s="120"/>
      <c r="HLW366" s="120"/>
      <c r="HLX366" s="120"/>
      <c r="HLY366" s="120"/>
      <c r="HLZ366" s="120"/>
      <c r="HMA366" s="120"/>
      <c r="HMB366" s="120"/>
      <c r="HMC366" s="120"/>
      <c r="HMD366" s="120"/>
      <c r="HME366" s="120"/>
      <c r="HMF366" s="120"/>
      <c r="HMG366" s="120"/>
      <c r="HMH366" s="120"/>
      <c r="HMI366" s="120"/>
      <c r="HMJ366" s="120"/>
      <c r="HMK366" s="120"/>
      <c r="HML366" s="120"/>
      <c r="HMM366" s="120"/>
      <c r="HMN366" s="120"/>
      <c r="HMO366" s="120"/>
      <c r="HMP366" s="120"/>
      <c r="HMQ366" s="120"/>
      <c r="HMR366" s="120"/>
      <c r="HMS366" s="120"/>
      <c r="HMT366" s="120"/>
      <c r="HMU366" s="120"/>
      <c r="HMV366" s="120"/>
      <c r="HMW366" s="120"/>
      <c r="HMX366" s="120"/>
      <c r="HMY366" s="120"/>
      <c r="HMZ366" s="120"/>
      <c r="HNA366" s="120"/>
      <c r="HNB366" s="120"/>
      <c r="HNC366" s="120"/>
      <c r="HND366" s="120"/>
      <c r="HNE366" s="120"/>
      <c r="HNF366" s="120"/>
      <c r="HNG366" s="120"/>
      <c r="HNH366" s="120"/>
      <c r="HNI366" s="120"/>
      <c r="HNJ366" s="120"/>
      <c r="HNK366" s="120"/>
      <c r="HNL366" s="120"/>
      <c r="HNM366" s="120"/>
      <c r="HNN366" s="120"/>
      <c r="HNO366" s="120"/>
      <c r="HNP366" s="120"/>
      <c r="HNQ366" s="120"/>
      <c r="HNR366" s="120"/>
      <c r="HNS366" s="120"/>
      <c r="HNT366" s="120"/>
      <c r="HNU366" s="120"/>
      <c r="HNV366" s="120"/>
      <c r="HNW366" s="120"/>
      <c r="HNX366" s="120"/>
      <c r="HNY366" s="120"/>
      <c r="HNZ366" s="120"/>
      <c r="HOA366" s="120"/>
      <c r="HOB366" s="120"/>
      <c r="HOC366" s="120"/>
      <c r="HOD366" s="120"/>
      <c r="HOE366" s="120"/>
      <c r="HOF366" s="120"/>
      <c r="HOG366" s="120"/>
      <c r="HOH366" s="120"/>
      <c r="HOI366" s="120"/>
      <c r="HOJ366" s="120"/>
      <c r="HOK366" s="120"/>
      <c r="HOL366" s="120"/>
      <c r="HOM366" s="120"/>
      <c r="HON366" s="120"/>
      <c r="HOO366" s="120"/>
      <c r="HOP366" s="120"/>
      <c r="HOQ366" s="120"/>
      <c r="HOR366" s="120"/>
      <c r="HOS366" s="120"/>
      <c r="HOT366" s="120"/>
      <c r="HOU366" s="120"/>
      <c r="HOV366" s="120"/>
      <c r="HOW366" s="120"/>
      <c r="HOX366" s="120"/>
      <c r="HOY366" s="120"/>
      <c r="HOZ366" s="120"/>
      <c r="HPA366" s="120"/>
      <c r="HPB366" s="120"/>
      <c r="HPC366" s="120"/>
      <c r="HPD366" s="120"/>
      <c r="HPE366" s="120"/>
      <c r="HPF366" s="120"/>
      <c r="HPG366" s="120"/>
      <c r="HPH366" s="120"/>
      <c r="HPI366" s="120"/>
      <c r="HPJ366" s="120"/>
      <c r="HPK366" s="120"/>
      <c r="HPL366" s="120"/>
      <c r="HPM366" s="120"/>
      <c r="HPN366" s="120"/>
      <c r="HPO366" s="120"/>
      <c r="HPP366" s="120"/>
      <c r="HPQ366" s="120"/>
      <c r="HPR366" s="120"/>
      <c r="HPS366" s="120"/>
      <c r="HPT366" s="120"/>
      <c r="HPU366" s="120"/>
      <c r="HPV366" s="120"/>
      <c r="HPW366" s="120"/>
      <c r="HPX366" s="120"/>
      <c r="HPY366" s="120"/>
      <c r="HPZ366" s="120"/>
      <c r="HQA366" s="120"/>
      <c r="HQB366" s="120"/>
      <c r="HQC366" s="120"/>
      <c r="HQD366" s="120"/>
      <c r="HQE366" s="120"/>
      <c r="HQF366" s="120"/>
      <c r="HQG366" s="120"/>
      <c r="HQH366" s="120"/>
      <c r="HQI366" s="120"/>
      <c r="HQJ366" s="120"/>
      <c r="HQK366" s="120"/>
      <c r="HQL366" s="120"/>
      <c r="HQM366" s="120"/>
      <c r="HQN366" s="120"/>
      <c r="HQO366" s="120"/>
      <c r="HQP366" s="120"/>
      <c r="HQQ366" s="120"/>
      <c r="HQR366" s="120"/>
      <c r="HQS366" s="120"/>
      <c r="HQT366" s="120"/>
      <c r="HQU366" s="120"/>
      <c r="HQV366" s="120"/>
      <c r="HQW366" s="120"/>
      <c r="HQX366" s="120"/>
      <c r="HQY366" s="120"/>
      <c r="HQZ366" s="120"/>
      <c r="HRA366" s="120"/>
      <c r="HRB366" s="120"/>
      <c r="HRC366" s="120"/>
      <c r="HRD366" s="120"/>
      <c r="HRE366" s="120"/>
      <c r="HRF366" s="120"/>
      <c r="HRG366" s="120"/>
      <c r="HRH366" s="120"/>
      <c r="HRI366" s="120"/>
      <c r="HRJ366" s="120"/>
      <c r="HRK366" s="120"/>
      <c r="HRL366" s="120"/>
      <c r="HRM366" s="120"/>
      <c r="HRN366" s="120"/>
      <c r="HRO366" s="120"/>
      <c r="HRP366" s="120"/>
      <c r="HRQ366" s="120"/>
      <c r="HRR366" s="120"/>
      <c r="HRS366" s="120"/>
      <c r="HRT366" s="120"/>
      <c r="HRU366" s="120"/>
      <c r="HRV366" s="120"/>
      <c r="HRW366" s="120"/>
      <c r="HRX366" s="120"/>
      <c r="HRY366" s="120"/>
      <c r="HRZ366" s="120"/>
      <c r="HSA366" s="120"/>
      <c r="HSB366" s="120"/>
      <c r="HSC366" s="120"/>
      <c r="HSD366" s="120"/>
      <c r="HSE366" s="120"/>
      <c r="HSF366" s="120"/>
      <c r="HSG366" s="120"/>
      <c r="HSH366" s="120"/>
      <c r="HSI366" s="120"/>
      <c r="HSJ366" s="120"/>
      <c r="HSK366" s="120"/>
      <c r="HSL366" s="120"/>
      <c r="HSM366" s="120"/>
      <c r="HSN366" s="120"/>
      <c r="HSO366" s="120"/>
      <c r="HSP366" s="120"/>
      <c r="HSQ366" s="120"/>
      <c r="HSR366" s="120"/>
      <c r="HSS366" s="120"/>
      <c r="HST366" s="120"/>
      <c r="HSU366" s="120"/>
      <c r="HSV366" s="120"/>
      <c r="HSW366" s="120"/>
      <c r="HSX366" s="120"/>
      <c r="HSY366" s="120"/>
      <c r="HSZ366" s="120"/>
      <c r="HTA366" s="120"/>
      <c r="HTB366" s="120"/>
      <c r="HTC366" s="120"/>
      <c r="HTD366" s="120"/>
      <c r="HTE366" s="120"/>
      <c r="HTF366" s="120"/>
      <c r="HTG366" s="120"/>
      <c r="HTH366" s="120"/>
      <c r="HTI366" s="120"/>
      <c r="HTJ366" s="120"/>
      <c r="HTK366" s="120"/>
      <c r="HTL366" s="120"/>
      <c r="HTM366" s="120"/>
      <c r="HTN366" s="120"/>
      <c r="HTO366" s="120"/>
      <c r="HTP366" s="120"/>
      <c r="HTQ366" s="120"/>
      <c r="HTR366" s="120"/>
      <c r="HTS366" s="120"/>
      <c r="HTT366" s="120"/>
      <c r="HTU366" s="120"/>
      <c r="HTV366" s="120"/>
      <c r="HTW366" s="120"/>
      <c r="HTX366" s="120"/>
      <c r="HTY366" s="120"/>
      <c r="HTZ366" s="120"/>
      <c r="HUA366" s="120"/>
      <c r="HUB366" s="120"/>
      <c r="HUC366" s="120"/>
      <c r="HUD366" s="120"/>
      <c r="HUE366" s="120"/>
      <c r="HUF366" s="120"/>
      <c r="HUG366" s="120"/>
      <c r="HUH366" s="120"/>
      <c r="HUI366" s="120"/>
      <c r="HUJ366" s="120"/>
      <c r="HUK366" s="120"/>
      <c r="HUL366" s="120"/>
      <c r="HUM366" s="120"/>
      <c r="HUN366" s="120"/>
      <c r="HUO366" s="120"/>
      <c r="HUP366" s="120"/>
      <c r="HUQ366" s="120"/>
      <c r="HUR366" s="120"/>
      <c r="HUS366" s="120"/>
      <c r="HUT366" s="120"/>
      <c r="HUU366" s="120"/>
      <c r="HUV366" s="120"/>
      <c r="HUW366" s="120"/>
      <c r="HUX366" s="120"/>
      <c r="HUY366" s="120"/>
      <c r="HUZ366" s="120"/>
      <c r="HVA366" s="120"/>
      <c r="HVB366" s="120"/>
      <c r="HVC366" s="120"/>
      <c r="HVD366" s="120"/>
      <c r="HVE366" s="120"/>
      <c r="HVF366" s="120"/>
      <c r="HVG366" s="120"/>
      <c r="HVH366" s="120"/>
      <c r="HVI366" s="120"/>
      <c r="HVJ366" s="120"/>
      <c r="HVK366" s="120"/>
      <c r="HVL366" s="120"/>
      <c r="HVM366" s="120"/>
      <c r="HVN366" s="120"/>
      <c r="HVO366" s="120"/>
      <c r="HVP366" s="120"/>
      <c r="HVQ366" s="120"/>
      <c r="HVR366" s="120"/>
      <c r="HVS366" s="120"/>
      <c r="HVT366" s="120"/>
      <c r="HVU366" s="120"/>
      <c r="HVV366" s="120"/>
      <c r="HVW366" s="120"/>
      <c r="HVX366" s="120"/>
      <c r="HVY366" s="120"/>
      <c r="HVZ366" s="120"/>
      <c r="HWA366" s="120"/>
      <c r="HWB366" s="120"/>
      <c r="HWC366" s="120"/>
      <c r="HWD366" s="120"/>
      <c r="HWE366" s="120"/>
      <c r="HWF366" s="120"/>
      <c r="HWG366" s="120"/>
      <c r="HWH366" s="120"/>
      <c r="HWI366" s="120"/>
      <c r="HWJ366" s="120"/>
      <c r="HWK366" s="120"/>
      <c r="HWL366" s="120"/>
      <c r="HWM366" s="120"/>
      <c r="HWN366" s="120"/>
      <c r="HWO366" s="120"/>
      <c r="HWP366" s="120"/>
      <c r="HWQ366" s="120"/>
      <c r="HWR366" s="120"/>
      <c r="HWS366" s="120"/>
      <c r="HWT366" s="120"/>
      <c r="HWU366" s="120"/>
      <c r="HWV366" s="120"/>
      <c r="HWW366" s="120"/>
      <c r="HWX366" s="120"/>
      <c r="HWY366" s="120"/>
      <c r="HWZ366" s="120"/>
      <c r="HXA366" s="120"/>
      <c r="HXB366" s="120"/>
      <c r="HXC366" s="120"/>
      <c r="HXD366" s="120"/>
      <c r="HXE366" s="120"/>
      <c r="HXF366" s="120"/>
      <c r="HXG366" s="120"/>
      <c r="HXH366" s="120"/>
      <c r="HXI366" s="120"/>
      <c r="HXJ366" s="120"/>
      <c r="HXK366" s="120"/>
      <c r="HXL366" s="120"/>
      <c r="HXM366" s="120"/>
      <c r="HXN366" s="120"/>
      <c r="HXO366" s="120"/>
      <c r="HXP366" s="120"/>
      <c r="HXQ366" s="120"/>
      <c r="HXR366" s="120"/>
      <c r="HXS366" s="120"/>
      <c r="HXT366" s="120"/>
      <c r="HXU366" s="120"/>
      <c r="HXV366" s="120"/>
      <c r="HXW366" s="120"/>
      <c r="HXX366" s="120"/>
      <c r="HXY366" s="120"/>
      <c r="HXZ366" s="120"/>
      <c r="HYA366" s="120"/>
      <c r="HYB366" s="120"/>
      <c r="HYC366" s="120"/>
      <c r="HYD366" s="120"/>
      <c r="HYE366" s="120"/>
      <c r="HYF366" s="120"/>
      <c r="HYG366" s="120"/>
      <c r="HYH366" s="120"/>
      <c r="HYI366" s="120"/>
      <c r="HYJ366" s="120"/>
      <c r="HYK366" s="120"/>
      <c r="HYL366" s="120"/>
      <c r="HYM366" s="120"/>
      <c r="HYN366" s="120"/>
      <c r="HYO366" s="120"/>
      <c r="HYP366" s="120"/>
      <c r="HYQ366" s="120"/>
      <c r="HYR366" s="120"/>
      <c r="HYS366" s="120"/>
      <c r="HYT366" s="120"/>
      <c r="HYU366" s="120"/>
      <c r="HYV366" s="120"/>
      <c r="HYW366" s="120"/>
      <c r="HYX366" s="120"/>
      <c r="HYY366" s="120"/>
      <c r="HYZ366" s="120"/>
      <c r="HZA366" s="120"/>
      <c r="HZB366" s="120"/>
      <c r="HZC366" s="120"/>
      <c r="HZD366" s="120"/>
      <c r="HZE366" s="120"/>
      <c r="HZF366" s="120"/>
      <c r="HZG366" s="120"/>
      <c r="HZH366" s="120"/>
      <c r="HZI366" s="120"/>
      <c r="HZJ366" s="120"/>
      <c r="HZK366" s="120"/>
      <c r="HZL366" s="120"/>
      <c r="HZM366" s="120"/>
      <c r="HZN366" s="120"/>
      <c r="HZO366" s="120"/>
      <c r="HZP366" s="120"/>
      <c r="HZQ366" s="120"/>
      <c r="HZR366" s="120"/>
      <c r="HZS366" s="120"/>
      <c r="HZT366" s="120"/>
      <c r="HZU366" s="120"/>
      <c r="HZV366" s="120"/>
      <c r="HZW366" s="120"/>
      <c r="HZX366" s="120"/>
      <c r="HZY366" s="120"/>
      <c r="HZZ366" s="120"/>
      <c r="IAA366" s="120"/>
      <c r="IAB366" s="120"/>
      <c r="IAC366" s="120"/>
      <c r="IAD366" s="120"/>
      <c r="IAE366" s="120"/>
      <c r="IAF366" s="120"/>
      <c r="IAG366" s="120"/>
      <c r="IAH366" s="120"/>
      <c r="IAI366" s="120"/>
      <c r="IAJ366" s="120"/>
      <c r="IAK366" s="120"/>
      <c r="IAL366" s="120"/>
      <c r="IAM366" s="120"/>
      <c r="IAN366" s="120"/>
      <c r="IAO366" s="120"/>
      <c r="IAP366" s="120"/>
      <c r="IAQ366" s="120"/>
      <c r="IAR366" s="120"/>
      <c r="IAS366" s="120"/>
      <c r="IAT366" s="120"/>
      <c r="IAU366" s="120"/>
      <c r="IAV366" s="120"/>
      <c r="IAW366" s="120"/>
      <c r="IAX366" s="120"/>
      <c r="IAY366" s="120"/>
      <c r="IAZ366" s="120"/>
      <c r="IBA366" s="120"/>
      <c r="IBB366" s="120"/>
      <c r="IBC366" s="120"/>
      <c r="IBD366" s="120"/>
      <c r="IBE366" s="120"/>
      <c r="IBF366" s="120"/>
      <c r="IBG366" s="120"/>
      <c r="IBH366" s="120"/>
      <c r="IBI366" s="120"/>
      <c r="IBJ366" s="120"/>
      <c r="IBK366" s="120"/>
      <c r="IBL366" s="120"/>
      <c r="IBM366" s="120"/>
      <c r="IBN366" s="120"/>
      <c r="IBO366" s="120"/>
      <c r="IBP366" s="120"/>
      <c r="IBQ366" s="120"/>
      <c r="IBR366" s="120"/>
      <c r="IBS366" s="120"/>
      <c r="IBT366" s="120"/>
      <c r="IBU366" s="120"/>
      <c r="IBV366" s="120"/>
      <c r="IBW366" s="120"/>
      <c r="IBX366" s="120"/>
      <c r="IBY366" s="120"/>
      <c r="IBZ366" s="120"/>
      <c r="ICA366" s="120"/>
      <c r="ICB366" s="120"/>
      <c r="ICC366" s="120"/>
      <c r="ICD366" s="120"/>
      <c r="ICE366" s="120"/>
      <c r="ICF366" s="120"/>
      <c r="ICG366" s="120"/>
      <c r="ICH366" s="120"/>
      <c r="ICI366" s="120"/>
      <c r="ICJ366" s="120"/>
      <c r="ICK366" s="120"/>
      <c r="ICL366" s="120"/>
      <c r="ICM366" s="120"/>
      <c r="ICN366" s="120"/>
      <c r="ICO366" s="120"/>
      <c r="ICP366" s="120"/>
      <c r="ICQ366" s="120"/>
      <c r="ICR366" s="120"/>
      <c r="ICS366" s="120"/>
      <c r="ICT366" s="120"/>
      <c r="ICU366" s="120"/>
      <c r="ICV366" s="120"/>
      <c r="ICW366" s="120"/>
      <c r="ICX366" s="120"/>
      <c r="ICY366" s="120"/>
      <c r="ICZ366" s="120"/>
      <c r="IDA366" s="120"/>
      <c r="IDB366" s="120"/>
      <c r="IDC366" s="120"/>
      <c r="IDD366" s="120"/>
      <c r="IDE366" s="120"/>
      <c r="IDF366" s="120"/>
      <c r="IDG366" s="120"/>
      <c r="IDH366" s="120"/>
      <c r="IDI366" s="120"/>
      <c r="IDJ366" s="120"/>
      <c r="IDK366" s="120"/>
      <c r="IDL366" s="120"/>
      <c r="IDM366" s="120"/>
      <c r="IDN366" s="120"/>
      <c r="IDO366" s="120"/>
      <c r="IDP366" s="120"/>
      <c r="IDQ366" s="120"/>
      <c r="IDR366" s="120"/>
      <c r="IDS366" s="120"/>
      <c r="IDT366" s="120"/>
      <c r="IDU366" s="120"/>
      <c r="IDV366" s="120"/>
      <c r="IDW366" s="120"/>
      <c r="IDX366" s="120"/>
      <c r="IDY366" s="120"/>
      <c r="IDZ366" s="120"/>
      <c r="IEA366" s="120"/>
      <c r="IEB366" s="120"/>
      <c r="IEC366" s="120"/>
      <c r="IED366" s="120"/>
      <c r="IEE366" s="120"/>
      <c r="IEF366" s="120"/>
      <c r="IEG366" s="120"/>
      <c r="IEH366" s="120"/>
      <c r="IEI366" s="120"/>
      <c r="IEJ366" s="120"/>
      <c r="IEK366" s="120"/>
      <c r="IEL366" s="120"/>
      <c r="IEM366" s="120"/>
      <c r="IEN366" s="120"/>
      <c r="IEO366" s="120"/>
      <c r="IEP366" s="120"/>
      <c r="IEQ366" s="120"/>
      <c r="IER366" s="120"/>
      <c r="IES366" s="120"/>
      <c r="IET366" s="120"/>
      <c r="IEU366" s="120"/>
      <c r="IEV366" s="120"/>
      <c r="IEW366" s="120"/>
      <c r="IEX366" s="120"/>
      <c r="IEY366" s="120"/>
      <c r="IEZ366" s="120"/>
      <c r="IFA366" s="120"/>
      <c r="IFB366" s="120"/>
      <c r="IFC366" s="120"/>
      <c r="IFD366" s="120"/>
      <c r="IFE366" s="120"/>
      <c r="IFF366" s="120"/>
      <c r="IFG366" s="120"/>
      <c r="IFH366" s="120"/>
      <c r="IFI366" s="120"/>
      <c r="IFJ366" s="120"/>
      <c r="IFK366" s="120"/>
      <c r="IFL366" s="120"/>
      <c r="IFM366" s="120"/>
      <c r="IFN366" s="120"/>
      <c r="IFO366" s="120"/>
      <c r="IFP366" s="120"/>
      <c r="IFQ366" s="120"/>
      <c r="IFR366" s="120"/>
      <c r="IFS366" s="120"/>
      <c r="IFT366" s="120"/>
      <c r="IFU366" s="120"/>
      <c r="IFV366" s="120"/>
      <c r="IFW366" s="120"/>
      <c r="IFX366" s="120"/>
      <c r="IFY366" s="120"/>
      <c r="IFZ366" s="120"/>
      <c r="IGA366" s="120"/>
      <c r="IGB366" s="120"/>
      <c r="IGC366" s="120"/>
      <c r="IGD366" s="120"/>
      <c r="IGE366" s="120"/>
      <c r="IGF366" s="120"/>
      <c r="IGG366" s="120"/>
      <c r="IGH366" s="120"/>
      <c r="IGI366" s="120"/>
      <c r="IGJ366" s="120"/>
      <c r="IGK366" s="120"/>
      <c r="IGL366" s="120"/>
      <c r="IGM366" s="120"/>
      <c r="IGN366" s="120"/>
      <c r="IGO366" s="120"/>
      <c r="IGP366" s="120"/>
      <c r="IGQ366" s="120"/>
      <c r="IGR366" s="120"/>
      <c r="IGS366" s="120"/>
      <c r="IGT366" s="120"/>
      <c r="IGU366" s="120"/>
      <c r="IGV366" s="120"/>
      <c r="IGW366" s="120"/>
      <c r="IGX366" s="120"/>
      <c r="IGY366" s="120"/>
      <c r="IGZ366" s="120"/>
      <c r="IHA366" s="120"/>
      <c r="IHB366" s="120"/>
      <c r="IHC366" s="120"/>
      <c r="IHD366" s="120"/>
      <c r="IHE366" s="120"/>
      <c r="IHF366" s="120"/>
      <c r="IHG366" s="120"/>
      <c r="IHH366" s="120"/>
      <c r="IHI366" s="120"/>
      <c r="IHJ366" s="120"/>
      <c r="IHK366" s="120"/>
      <c r="IHL366" s="120"/>
      <c r="IHM366" s="120"/>
      <c r="IHN366" s="120"/>
      <c r="IHO366" s="120"/>
      <c r="IHP366" s="120"/>
      <c r="IHQ366" s="120"/>
      <c r="IHR366" s="120"/>
      <c r="IHS366" s="120"/>
      <c r="IHT366" s="120"/>
      <c r="IHU366" s="120"/>
      <c r="IHV366" s="120"/>
      <c r="IHW366" s="120"/>
      <c r="IHX366" s="120"/>
      <c r="IHY366" s="120"/>
      <c r="IHZ366" s="120"/>
      <c r="IIA366" s="120"/>
      <c r="IIB366" s="120"/>
      <c r="IIC366" s="120"/>
      <c r="IID366" s="120"/>
      <c r="IIE366" s="120"/>
      <c r="IIF366" s="120"/>
      <c r="IIG366" s="120"/>
      <c r="IIH366" s="120"/>
      <c r="III366" s="120"/>
      <c r="IIJ366" s="120"/>
      <c r="IIK366" s="120"/>
      <c r="IIL366" s="120"/>
      <c r="IIM366" s="120"/>
      <c r="IIN366" s="120"/>
      <c r="IIO366" s="120"/>
      <c r="IIP366" s="120"/>
      <c r="IIQ366" s="120"/>
      <c r="IIR366" s="120"/>
      <c r="IIS366" s="120"/>
      <c r="IIT366" s="120"/>
      <c r="IIU366" s="120"/>
      <c r="IIV366" s="120"/>
      <c r="IIW366" s="120"/>
      <c r="IIX366" s="120"/>
      <c r="IIY366" s="120"/>
      <c r="IIZ366" s="120"/>
      <c r="IJA366" s="120"/>
      <c r="IJB366" s="120"/>
      <c r="IJC366" s="120"/>
      <c r="IJD366" s="120"/>
      <c r="IJE366" s="120"/>
      <c r="IJF366" s="120"/>
      <c r="IJG366" s="120"/>
      <c r="IJH366" s="120"/>
      <c r="IJI366" s="120"/>
      <c r="IJJ366" s="120"/>
      <c r="IJK366" s="120"/>
      <c r="IJL366" s="120"/>
      <c r="IJM366" s="120"/>
      <c r="IJN366" s="120"/>
      <c r="IJO366" s="120"/>
      <c r="IJP366" s="120"/>
      <c r="IJQ366" s="120"/>
      <c r="IJR366" s="120"/>
      <c r="IJS366" s="120"/>
      <c r="IJT366" s="120"/>
      <c r="IJU366" s="120"/>
      <c r="IJV366" s="120"/>
      <c r="IJW366" s="120"/>
      <c r="IJX366" s="120"/>
      <c r="IJY366" s="120"/>
      <c r="IJZ366" s="120"/>
      <c r="IKA366" s="120"/>
      <c r="IKB366" s="120"/>
      <c r="IKC366" s="120"/>
      <c r="IKD366" s="120"/>
      <c r="IKE366" s="120"/>
      <c r="IKF366" s="120"/>
      <c r="IKG366" s="120"/>
      <c r="IKH366" s="120"/>
      <c r="IKI366" s="120"/>
      <c r="IKJ366" s="120"/>
      <c r="IKK366" s="120"/>
      <c r="IKL366" s="120"/>
      <c r="IKM366" s="120"/>
      <c r="IKN366" s="120"/>
      <c r="IKO366" s="120"/>
      <c r="IKP366" s="120"/>
      <c r="IKQ366" s="120"/>
      <c r="IKR366" s="120"/>
      <c r="IKS366" s="120"/>
      <c r="IKT366" s="120"/>
      <c r="IKU366" s="120"/>
      <c r="IKV366" s="120"/>
      <c r="IKW366" s="120"/>
      <c r="IKX366" s="120"/>
      <c r="IKY366" s="120"/>
      <c r="IKZ366" s="120"/>
      <c r="ILA366" s="120"/>
      <c r="ILB366" s="120"/>
      <c r="ILC366" s="120"/>
      <c r="ILD366" s="120"/>
      <c r="ILE366" s="120"/>
      <c r="ILF366" s="120"/>
      <c r="ILG366" s="120"/>
      <c r="ILH366" s="120"/>
      <c r="ILI366" s="120"/>
      <c r="ILJ366" s="120"/>
      <c r="ILK366" s="120"/>
      <c r="ILL366" s="120"/>
      <c r="ILM366" s="120"/>
      <c r="ILN366" s="120"/>
      <c r="ILO366" s="120"/>
      <c r="ILP366" s="120"/>
      <c r="ILQ366" s="120"/>
      <c r="ILR366" s="120"/>
      <c r="ILS366" s="120"/>
      <c r="ILT366" s="120"/>
      <c r="ILU366" s="120"/>
      <c r="ILV366" s="120"/>
      <c r="ILW366" s="120"/>
      <c r="ILX366" s="120"/>
      <c r="ILY366" s="120"/>
      <c r="ILZ366" s="120"/>
      <c r="IMA366" s="120"/>
      <c r="IMB366" s="120"/>
      <c r="IMC366" s="120"/>
      <c r="IMD366" s="120"/>
      <c r="IME366" s="120"/>
      <c r="IMF366" s="120"/>
      <c r="IMG366" s="120"/>
      <c r="IMH366" s="120"/>
      <c r="IMI366" s="120"/>
      <c r="IMJ366" s="120"/>
      <c r="IMK366" s="120"/>
      <c r="IML366" s="120"/>
      <c r="IMM366" s="120"/>
      <c r="IMN366" s="120"/>
      <c r="IMO366" s="120"/>
      <c r="IMP366" s="120"/>
      <c r="IMQ366" s="120"/>
      <c r="IMR366" s="120"/>
      <c r="IMS366" s="120"/>
      <c r="IMT366" s="120"/>
      <c r="IMU366" s="120"/>
      <c r="IMV366" s="120"/>
      <c r="IMW366" s="120"/>
      <c r="IMX366" s="120"/>
      <c r="IMY366" s="120"/>
      <c r="IMZ366" s="120"/>
      <c r="INA366" s="120"/>
      <c r="INB366" s="120"/>
      <c r="INC366" s="120"/>
      <c r="IND366" s="120"/>
      <c r="INE366" s="120"/>
      <c r="INF366" s="120"/>
      <c r="ING366" s="120"/>
      <c r="INH366" s="120"/>
      <c r="INI366" s="120"/>
      <c r="INJ366" s="120"/>
      <c r="INK366" s="120"/>
      <c r="INL366" s="120"/>
      <c r="INM366" s="120"/>
      <c r="INN366" s="120"/>
      <c r="INO366" s="120"/>
      <c r="INP366" s="120"/>
      <c r="INQ366" s="120"/>
      <c r="INR366" s="120"/>
      <c r="INS366" s="120"/>
      <c r="INT366" s="120"/>
      <c r="INU366" s="120"/>
      <c r="INV366" s="120"/>
      <c r="INW366" s="120"/>
      <c r="INX366" s="120"/>
      <c r="INY366" s="120"/>
      <c r="INZ366" s="120"/>
      <c r="IOA366" s="120"/>
      <c r="IOB366" s="120"/>
      <c r="IOC366" s="120"/>
      <c r="IOD366" s="120"/>
      <c r="IOE366" s="120"/>
      <c r="IOF366" s="120"/>
      <c r="IOG366" s="120"/>
      <c r="IOH366" s="120"/>
      <c r="IOI366" s="120"/>
      <c r="IOJ366" s="120"/>
      <c r="IOK366" s="120"/>
      <c r="IOL366" s="120"/>
      <c r="IOM366" s="120"/>
      <c r="ION366" s="120"/>
      <c r="IOO366" s="120"/>
      <c r="IOP366" s="120"/>
      <c r="IOQ366" s="120"/>
      <c r="IOR366" s="120"/>
      <c r="IOS366" s="120"/>
      <c r="IOT366" s="120"/>
      <c r="IOU366" s="120"/>
      <c r="IOV366" s="120"/>
      <c r="IOW366" s="120"/>
      <c r="IOX366" s="120"/>
      <c r="IOY366" s="120"/>
      <c r="IOZ366" s="120"/>
      <c r="IPA366" s="120"/>
      <c r="IPB366" s="120"/>
      <c r="IPC366" s="120"/>
      <c r="IPD366" s="120"/>
      <c r="IPE366" s="120"/>
      <c r="IPF366" s="120"/>
      <c r="IPG366" s="120"/>
      <c r="IPH366" s="120"/>
      <c r="IPI366" s="120"/>
      <c r="IPJ366" s="120"/>
      <c r="IPK366" s="120"/>
      <c r="IPL366" s="120"/>
      <c r="IPM366" s="120"/>
      <c r="IPN366" s="120"/>
      <c r="IPO366" s="120"/>
      <c r="IPP366" s="120"/>
      <c r="IPQ366" s="120"/>
      <c r="IPR366" s="120"/>
      <c r="IPS366" s="120"/>
      <c r="IPT366" s="120"/>
      <c r="IPU366" s="120"/>
      <c r="IPV366" s="120"/>
      <c r="IPW366" s="120"/>
      <c r="IPX366" s="120"/>
      <c r="IPY366" s="120"/>
      <c r="IPZ366" s="120"/>
      <c r="IQA366" s="120"/>
      <c r="IQB366" s="120"/>
      <c r="IQC366" s="120"/>
      <c r="IQD366" s="120"/>
      <c r="IQE366" s="120"/>
      <c r="IQF366" s="120"/>
      <c r="IQG366" s="120"/>
      <c r="IQH366" s="120"/>
      <c r="IQI366" s="120"/>
      <c r="IQJ366" s="120"/>
      <c r="IQK366" s="120"/>
      <c r="IQL366" s="120"/>
      <c r="IQM366" s="120"/>
      <c r="IQN366" s="120"/>
      <c r="IQO366" s="120"/>
      <c r="IQP366" s="120"/>
      <c r="IQQ366" s="120"/>
      <c r="IQR366" s="120"/>
      <c r="IQS366" s="120"/>
      <c r="IQT366" s="120"/>
      <c r="IQU366" s="120"/>
      <c r="IQV366" s="120"/>
      <c r="IQW366" s="120"/>
      <c r="IQX366" s="120"/>
      <c r="IQY366" s="120"/>
      <c r="IQZ366" s="120"/>
      <c r="IRA366" s="120"/>
      <c r="IRB366" s="120"/>
      <c r="IRC366" s="120"/>
      <c r="IRD366" s="120"/>
      <c r="IRE366" s="120"/>
      <c r="IRF366" s="120"/>
      <c r="IRG366" s="120"/>
      <c r="IRH366" s="120"/>
      <c r="IRI366" s="120"/>
      <c r="IRJ366" s="120"/>
      <c r="IRK366" s="120"/>
      <c r="IRL366" s="120"/>
      <c r="IRM366" s="120"/>
      <c r="IRN366" s="120"/>
      <c r="IRO366" s="120"/>
      <c r="IRP366" s="120"/>
      <c r="IRQ366" s="120"/>
      <c r="IRR366" s="120"/>
      <c r="IRS366" s="120"/>
      <c r="IRT366" s="120"/>
      <c r="IRU366" s="120"/>
      <c r="IRV366" s="120"/>
      <c r="IRW366" s="120"/>
      <c r="IRX366" s="120"/>
      <c r="IRY366" s="120"/>
      <c r="IRZ366" s="120"/>
      <c r="ISA366" s="120"/>
      <c r="ISB366" s="120"/>
      <c r="ISC366" s="120"/>
      <c r="ISD366" s="120"/>
      <c r="ISE366" s="120"/>
      <c r="ISF366" s="120"/>
      <c r="ISG366" s="120"/>
      <c r="ISH366" s="120"/>
      <c r="ISI366" s="120"/>
      <c r="ISJ366" s="120"/>
      <c r="ISK366" s="120"/>
      <c r="ISL366" s="120"/>
      <c r="ISM366" s="120"/>
      <c r="ISN366" s="120"/>
      <c r="ISO366" s="120"/>
      <c r="ISP366" s="120"/>
      <c r="ISQ366" s="120"/>
      <c r="ISR366" s="120"/>
      <c r="ISS366" s="120"/>
      <c r="IST366" s="120"/>
      <c r="ISU366" s="120"/>
      <c r="ISV366" s="120"/>
      <c r="ISW366" s="120"/>
      <c r="ISX366" s="120"/>
      <c r="ISY366" s="120"/>
      <c r="ISZ366" s="120"/>
      <c r="ITA366" s="120"/>
      <c r="ITB366" s="120"/>
      <c r="ITC366" s="120"/>
      <c r="ITD366" s="120"/>
      <c r="ITE366" s="120"/>
      <c r="ITF366" s="120"/>
      <c r="ITG366" s="120"/>
      <c r="ITH366" s="120"/>
      <c r="ITI366" s="120"/>
      <c r="ITJ366" s="120"/>
      <c r="ITK366" s="120"/>
      <c r="ITL366" s="120"/>
      <c r="ITM366" s="120"/>
      <c r="ITN366" s="120"/>
      <c r="ITO366" s="120"/>
      <c r="ITP366" s="120"/>
      <c r="ITQ366" s="120"/>
      <c r="ITR366" s="120"/>
      <c r="ITS366" s="120"/>
      <c r="ITT366" s="120"/>
      <c r="ITU366" s="120"/>
      <c r="ITV366" s="120"/>
      <c r="ITW366" s="120"/>
      <c r="ITX366" s="120"/>
      <c r="ITY366" s="120"/>
      <c r="ITZ366" s="120"/>
      <c r="IUA366" s="120"/>
      <c r="IUB366" s="120"/>
      <c r="IUC366" s="120"/>
      <c r="IUD366" s="120"/>
      <c r="IUE366" s="120"/>
      <c r="IUF366" s="120"/>
      <c r="IUG366" s="120"/>
      <c r="IUH366" s="120"/>
      <c r="IUI366" s="120"/>
      <c r="IUJ366" s="120"/>
      <c r="IUK366" s="120"/>
      <c r="IUL366" s="120"/>
      <c r="IUM366" s="120"/>
      <c r="IUN366" s="120"/>
      <c r="IUO366" s="120"/>
      <c r="IUP366" s="120"/>
      <c r="IUQ366" s="120"/>
      <c r="IUR366" s="120"/>
      <c r="IUS366" s="120"/>
      <c r="IUT366" s="120"/>
      <c r="IUU366" s="120"/>
      <c r="IUV366" s="120"/>
      <c r="IUW366" s="120"/>
      <c r="IUX366" s="120"/>
      <c r="IUY366" s="120"/>
      <c r="IUZ366" s="120"/>
      <c r="IVA366" s="120"/>
      <c r="IVB366" s="120"/>
      <c r="IVC366" s="120"/>
      <c r="IVD366" s="120"/>
      <c r="IVE366" s="120"/>
      <c r="IVF366" s="120"/>
      <c r="IVG366" s="120"/>
      <c r="IVH366" s="120"/>
      <c r="IVI366" s="120"/>
      <c r="IVJ366" s="120"/>
      <c r="IVK366" s="120"/>
      <c r="IVL366" s="120"/>
      <c r="IVM366" s="120"/>
      <c r="IVN366" s="120"/>
      <c r="IVO366" s="120"/>
      <c r="IVP366" s="120"/>
      <c r="IVQ366" s="120"/>
      <c r="IVR366" s="120"/>
      <c r="IVS366" s="120"/>
      <c r="IVT366" s="120"/>
      <c r="IVU366" s="120"/>
      <c r="IVV366" s="120"/>
      <c r="IVW366" s="120"/>
      <c r="IVX366" s="120"/>
      <c r="IVY366" s="120"/>
      <c r="IVZ366" s="120"/>
      <c r="IWA366" s="120"/>
      <c r="IWB366" s="120"/>
      <c r="IWC366" s="120"/>
      <c r="IWD366" s="120"/>
      <c r="IWE366" s="120"/>
      <c r="IWF366" s="120"/>
      <c r="IWG366" s="120"/>
      <c r="IWH366" s="120"/>
      <c r="IWI366" s="120"/>
      <c r="IWJ366" s="120"/>
      <c r="IWK366" s="120"/>
      <c r="IWL366" s="120"/>
      <c r="IWM366" s="120"/>
      <c r="IWN366" s="120"/>
      <c r="IWO366" s="120"/>
      <c r="IWP366" s="120"/>
      <c r="IWQ366" s="120"/>
      <c r="IWR366" s="120"/>
      <c r="IWS366" s="120"/>
      <c r="IWT366" s="120"/>
      <c r="IWU366" s="120"/>
      <c r="IWV366" s="120"/>
      <c r="IWW366" s="120"/>
      <c r="IWX366" s="120"/>
      <c r="IWY366" s="120"/>
      <c r="IWZ366" s="120"/>
      <c r="IXA366" s="120"/>
      <c r="IXB366" s="120"/>
      <c r="IXC366" s="120"/>
      <c r="IXD366" s="120"/>
      <c r="IXE366" s="120"/>
      <c r="IXF366" s="120"/>
      <c r="IXG366" s="120"/>
      <c r="IXH366" s="120"/>
      <c r="IXI366" s="120"/>
      <c r="IXJ366" s="120"/>
      <c r="IXK366" s="120"/>
      <c r="IXL366" s="120"/>
      <c r="IXM366" s="120"/>
      <c r="IXN366" s="120"/>
      <c r="IXO366" s="120"/>
      <c r="IXP366" s="120"/>
      <c r="IXQ366" s="120"/>
      <c r="IXR366" s="120"/>
      <c r="IXS366" s="120"/>
      <c r="IXT366" s="120"/>
      <c r="IXU366" s="120"/>
      <c r="IXV366" s="120"/>
      <c r="IXW366" s="120"/>
      <c r="IXX366" s="120"/>
      <c r="IXY366" s="120"/>
      <c r="IXZ366" s="120"/>
      <c r="IYA366" s="120"/>
      <c r="IYB366" s="120"/>
      <c r="IYC366" s="120"/>
      <c r="IYD366" s="120"/>
      <c r="IYE366" s="120"/>
      <c r="IYF366" s="120"/>
      <c r="IYG366" s="120"/>
      <c r="IYH366" s="120"/>
      <c r="IYI366" s="120"/>
      <c r="IYJ366" s="120"/>
      <c r="IYK366" s="120"/>
      <c r="IYL366" s="120"/>
      <c r="IYM366" s="120"/>
      <c r="IYN366" s="120"/>
      <c r="IYO366" s="120"/>
      <c r="IYP366" s="120"/>
      <c r="IYQ366" s="120"/>
      <c r="IYR366" s="120"/>
      <c r="IYS366" s="120"/>
      <c r="IYT366" s="120"/>
      <c r="IYU366" s="120"/>
      <c r="IYV366" s="120"/>
      <c r="IYW366" s="120"/>
      <c r="IYX366" s="120"/>
      <c r="IYY366" s="120"/>
      <c r="IYZ366" s="120"/>
      <c r="IZA366" s="120"/>
      <c r="IZB366" s="120"/>
      <c r="IZC366" s="120"/>
      <c r="IZD366" s="120"/>
      <c r="IZE366" s="120"/>
      <c r="IZF366" s="120"/>
      <c r="IZG366" s="120"/>
      <c r="IZH366" s="120"/>
      <c r="IZI366" s="120"/>
      <c r="IZJ366" s="120"/>
      <c r="IZK366" s="120"/>
      <c r="IZL366" s="120"/>
      <c r="IZM366" s="120"/>
      <c r="IZN366" s="120"/>
      <c r="IZO366" s="120"/>
      <c r="IZP366" s="120"/>
      <c r="IZQ366" s="120"/>
      <c r="IZR366" s="120"/>
      <c r="IZS366" s="120"/>
      <c r="IZT366" s="120"/>
      <c r="IZU366" s="120"/>
      <c r="IZV366" s="120"/>
      <c r="IZW366" s="120"/>
      <c r="IZX366" s="120"/>
      <c r="IZY366" s="120"/>
      <c r="IZZ366" s="120"/>
      <c r="JAA366" s="120"/>
      <c r="JAB366" s="120"/>
      <c r="JAC366" s="120"/>
      <c r="JAD366" s="120"/>
      <c r="JAE366" s="120"/>
      <c r="JAF366" s="120"/>
      <c r="JAG366" s="120"/>
      <c r="JAH366" s="120"/>
      <c r="JAI366" s="120"/>
      <c r="JAJ366" s="120"/>
      <c r="JAK366" s="120"/>
      <c r="JAL366" s="120"/>
      <c r="JAM366" s="120"/>
      <c r="JAN366" s="120"/>
      <c r="JAO366" s="120"/>
      <c r="JAP366" s="120"/>
      <c r="JAQ366" s="120"/>
      <c r="JAR366" s="120"/>
      <c r="JAS366" s="120"/>
      <c r="JAT366" s="120"/>
      <c r="JAU366" s="120"/>
      <c r="JAV366" s="120"/>
      <c r="JAW366" s="120"/>
      <c r="JAX366" s="120"/>
      <c r="JAY366" s="120"/>
      <c r="JAZ366" s="120"/>
      <c r="JBA366" s="120"/>
      <c r="JBB366" s="120"/>
      <c r="JBC366" s="120"/>
      <c r="JBD366" s="120"/>
      <c r="JBE366" s="120"/>
      <c r="JBF366" s="120"/>
      <c r="JBG366" s="120"/>
      <c r="JBH366" s="120"/>
      <c r="JBI366" s="120"/>
      <c r="JBJ366" s="120"/>
      <c r="JBK366" s="120"/>
      <c r="JBL366" s="120"/>
      <c r="JBM366" s="120"/>
      <c r="JBN366" s="120"/>
      <c r="JBO366" s="120"/>
      <c r="JBP366" s="120"/>
      <c r="JBQ366" s="120"/>
      <c r="JBR366" s="120"/>
      <c r="JBS366" s="120"/>
      <c r="JBT366" s="120"/>
      <c r="JBU366" s="120"/>
      <c r="JBV366" s="120"/>
      <c r="JBW366" s="120"/>
      <c r="JBX366" s="120"/>
      <c r="JBY366" s="120"/>
      <c r="JBZ366" s="120"/>
      <c r="JCA366" s="120"/>
      <c r="JCB366" s="120"/>
      <c r="JCC366" s="120"/>
      <c r="JCD366" s="120"/>
      <c r="JCE366" s="120"/>
      <c r="JCF366" s="120"/>
      <c r="JCG366" s="120"/>
      <c r="JCH366" s="120"/>
      <c r="JCI366" s="120"/>
      <c r="JCJ366" s="120"/>
      <c r="JCK366" s="120"/>
      <c r="JCL366" s="120"/>
      <c r="JCM366" s="120"/>
      <c r="JCN366" s="120"/>
      <c r="JCO366" s="120"/>
      <c r="JCP366" s="120"/>
      <c r="JCQ366" s="120"/>
      <c r="JCR366" s="120"/>
      <c r="JCS366" s="120"/>
      <c r="JCT366" s="120"/>
      <c r="JCU366" s="120"/>
      <c r="JCV366" s="120"/>
      <c r="JCW366" s="120"/>
      <c r="JCX366" s="120"/>
      <c r="JCY366" s="120"/>
      <c r="JCZ366" s="120"/>
      <c r="JDA366" s="120"/>
      <c r="JDB366" s="120"/>
      <c r="JDC366" s="120"/>
      <c r="JDD366" s="120"/>
      <c r="JDE366" s="120"/>
      <c r="JDF366" s="120"/>
      <c r="JDG366" s="120"/>
      <c r="JDH366" s="120"/>
      <c r="JDI366" s="120"/>
      <c r="JDJ366" s="120"/>
      <c r="JDK366" s="120"/>
      <c r="JDL366" s="120"/>
      <c r="JDM366" s="120"/>
      <c r="JDN366" s="120"/>
      <c r="JDO366" s="120"/>
      <c r="JDP366" s="120"/>
      <c r="JDQ366" s="120"/>
      <c r="JDR366" s="120"/>
      <c r="JDS366" s="120"/>
      <c r="JDT366" s="120"/>
      <c r="JDU366" s="120"/>
      <c r="JDV366" s="120"/>
      <c r="JDW366" s="120"/>
      <c r="JDX366" s="120"/>
      <c r="JDY366" s="120"/>
      <c r="JDZ366" s="120"/>
      <c r="JEA366" s="120"/>
      <c r="JEB366" s="120"/>
      <c r="JEC366" s="120"/>
      <c r="JED366" s="120"/>
      <c r="JEE366" s="120"/>
      <c r="JEF366" s="120"/>
      <c r="JEG366" s="120"/>
      <c r="JEH366" s="120"/>
      <c r="JEI366" s="120"/>
      <c r="JEJ366" s="120"/>
      <c r="JEK366" s="120"/>
      <c r="JEL366" s="120"/>
      <c r="JEM366" s="120"/>
      <c r="JEN366" s="120"/>
      <c r="JEO366" s="120"/>
      <c r="JEP366" s="120"/>
      <c r="JEQ366" s="120"/>
      <c r="JER366" s="120"/>
      <c r="JES366" s="120"/>
      <c r="JET366" s="120"/>
      <c r="JEU366" s="120"/>
      <c r="JEV366" s="120"/>
      <c r="JEW366" s="120"/>
      <c r="JEX366" s="120"/>
      <c r="JEY366" s="120"/>
      <c r="JEZ366" s="120"/>
      <c r="JFA366" s="120"/>
      <c r="JFB366" s="120"/>
      <c r="JFC366" s="120"/>
      <c r="JFD366" s="120"/>
      <c r="JFE366" s="120"/>
      <c r="JFF366" s="120"/>
      <c r="JFG366" s="120"/>
      <c r="JFH366" s="120"/>
      <c r="JFI366" s="120"/>
      <c r="JFJ366" s="120"/>
      <c r="JFK366" s="120"/>
      <c r="JFL366" s="120"/>
      <c r="JFM366" s="120"/>
      <c r="JFN366" s="120"/>
      <c r="JFO366" s="120"/>
      <c r="JFP366" s="120"/>
      <c r="JFQ366" s="120"/>
      <c r="JFR366" s="120"/>
      <c r="JFS366" s="120"/>
      <c r="JFT366" s="120"/>
      <c r="JFU366" s="120"/>
      <c r="JFV366" s="120"/>
      <c r="JFW366" s="120"/>
      <c r="JFX366" s="120"/>
      <c r="JFY366" s="120"/>
      <c r="JFZ366" s="120"/>
      <c r="JGA366" s="120"/>
      <c r="JGB366" s="120"/>
      <c r="JGC366" s="120"/>
      <c r="JGD366" s="120"/>
      <c r="JGE366" s="120"/>
      <c r="JGF366" s="120"/>
      <c r="JGG366" s="120"/>
      <c r="JGH366" s="120"/>
      <c r="JGI366" s="120"/>
      <c r="JGJ366" s="120"/>
      <c r="JGK366" s="120"/>
      <c r="JGL366" s="120"/>
      <c r="JGM366" s="120"/>
      <c r="JGN366" s="120"/>
      <c r="JGO366" s="120"/>
      <c r="JGP366" s="120"/>
      <c r="JGQ366" s="120"/>
      <c r="JGR366" s="120"/>
      <c r="JGS366" s="120"/>
      <c r="JGT366" s="120"/>
      <c r="JGU366" s="120"/>
      <c r="JGV366" s="120"/>
      <c r="JGW366" s="120"/>
      <c r="JGX366" s="120"/>
      <c r="JGY366" s="120"/>
      <c r="JGZ366" s="120"/>
      <c r="JHA366" s="120"/>
      <c r="JHB366" s="120"/>
      <c r="JHC366" s="120"/>
      <c r="JHD366" s="120"/>
      <c r="JHE366" s="120"/>
      <c r="JHF366" s="120"/>
      <c r="JHG366" s="120"/>
      <c r="JHH366" s="120"/>
      <c r="JHI366" s="120"/>
      <c r="JHJ366" s="120"/>
      <c r="JHK366" s="120"/>
      <c r="JHL366" s="120"/>
      <c r="JHM366" s="120"/>
      <c r="JHN366" s="120"/>
      <c r="JHO366" s="120"/>
      <c r="JHP366" s="120"/>
      <c r="JHQ366" s="120"/>
      <c r="JHR366" s="120"/>
      <c r="JHS366" s="120"/>
      <c r="JHT366" s="120"/>
      <c r="JHU366" s="120"/>
      <c r="JHV366" s="120"/>
      <c r="JHW366" s="120"/>
      <c r="JHX366" s="120"/>
      <c r="JHY366" s="120"/>
      <c r="JHZ366" s="120"/>
      <c r="JIA366" s="120"/>
      <c r="JIB366" s="120"/>
      <c r="JIC366" s="120"/>
      <c r="JID366" s="120"/>
      <c r="JIE366" s="120"/>
      <c r="JIF366" s="120"/>
      <c r="JIG366" s="120"/>
      <c r="JIH366" s="120"/>
      <c r="JII366" s="120"/>
      <c r="JIJ366" s="120"/>
      <c r="JIK366" s="120"/>
      <c r="JIL366" s="120"/>
      <c r="JIM366" s="120"/>
      <c r="JIN366" s="120"/>
      <c r="JIO366" s="120"/>
      <c r="JIP366" s="120"/>
      <c r="JIQ366" s="120"/>
      <c r="JIR366" s="120"/>
      <c r="JIS366" s="120"/>
      <c r="JIT366" s="120"/>
      <c r="JIU366" s="120"/>
      <c r="JIV366" s="120"/>
      <c r="JIW366" s="120"/>
      <c r="JIX366" s="120"/>
      <c r="JIY366" s="120"/>
      <c r="JIZ366" s="120"/>
      <c r="JJA366" s="120"/>
      <c r="JJB366" s="120"/>
      <c r="JJC366" s="120"/>
      <c r="JJD366" s="120"/>
      <c r="JJE366" s="120"/>
      <c r="JJF366" s="120"/>
      <c r="JJG366" s="120"/>
      <c r="JJH366" s="120"/>
      <c r="JJI366" s="120"/>
      <c r="JJJ366" s="120"/>
      <c r="JJK366" s="120"/>
      <c r="JJL366" s="120"/>
      <c r="JJM366" s="120"/>
      <c r="JJN366" s="120"/>
      <c r="JJO366" s="120"/>
      <c r="JJP366" s="120"/>
      <c r="JJQ366" s="120"/>
      <c r="JJR366" s="120"/>
      <c r="JJS366" s="120"/>
      <c r="JJT366" s="120"/>
      <c r="JJU366" s="120"/>
      <c r="JJV366" s="120"/>
      <c r="JJW366" s="120"/>
      <c r="JJX366" s="120"/>
      <c r="JJY366" s="120"/>
      <c r="JJZ366" s="120"/>
      <c r="JKA366" s="120"/>
      <c r="JKB366" s="120"/>
      <c r="JKC366" s="120"/>
      <c r="JKD366" s="120"/>
      <c r="JKE366" s="120"/>
      <c r="JKF366" s="120"/>
      <c r="JKG366" s="120"/>
      <c r="JKH366" s="120"/>
      <c r="JKI366" s="120"/>
      <c r="JKJ366" s="120"/>
      <c r="JKK366" s="120"/>
      <c r="JKL366" s="120"/>
      <c r="JKM366" s="120"/>
      <c r="JKN366" s="120"/>
      <c r="JKO366" s="120"/>
      <c r="JKP366" s="120"/>
      <c r="JKQ366" s="120"/>
      <c r="JKR366" s="120"/>
      <c r="JKS366" s="120"/>
      <c r="JKT366" s="120"/>
      <c r="JKU366" s="120"/>
      <c r="JKV366" s="120"/>
      <c r="JKW366" s="120"/>
      <c r="JKX366" s="120"/>
      <c r="JKY366" s="120"/>
      <c r="JKZ366" s="120"/>
      <c r="JLA366" s="120"/>
      <c r="JLB366" s="120"/>
      <c r="JLC366" s="120"/>
      <c r="JLD366" s="120"/>
      <c r="JLE366" s="120"/>
      <c r="JLF366" s="120"/>
      <c r="JLG366" s="120"/>
      <c r="JLH366" s="120"/>
      <c r="JLI366" s="120"/>
      <c r="JLJ366" s="120"/>
      <c r="JLK366" s="120"/>
      <c r="JLL366" s="120"/>
      <c r="JLM366" s="120"/>
      <c r="JLN366" s="120"/>
      <c r="JLO366" s="120"/>
      <c r="JLP366" s="120"/>
      <c r="JLQ366" s="120"/>
      <c r="JLR366" s="120"/>
      <c r="JLS366" s="120"/>
      <c r="JLT366" s="120"/>
      <c r="JLU366" s="120"/>
      <c r="JLV366" s="120"/>
      <c r="JLW366" s="120"/>
      <c r="JLX366" s="120"/>
      <c r="JLY366" s="120"/>
      <c r="JLZ366" s="120"/>
      <c r="JMA366" s="120"/>
      <c r="JMB366" s="120"/>
      <c r="JMC366" s="120"/>
      <c r="JMD366" s="120"/>
      <c r="JME366" s="120"/>
      <c r="JMF366" s="120"/>
      <c r="JMG366" s="120"/>
      <c r="JMH366" s="120"/>
      <c r="JMI366" s="120"/>
      <c r="JMJ366" s="120"/>
      <c r="JMK366" s="120"/>
      <c r="JML366" s="120"/>
      <c r="JMM366" s="120"/>
      <c r="JMN366" s="120"/>
      <c r="JMO366" s="120"/>
      <c r="JMP366" s="120"/>
      <c r="JMQ366" s="120"/>
      <c r="JMR366" s="120"/>
      <c r="JMS366" s="120"/>
      <c r="JMT366" s="120"/>
      <c r="JMU366" s="120"/>
      <c r="JMV366" s="120"/>
      <c r="JMW366" s="120"/>
      <c r="JMX366" s="120"/>
      <c r="JMY366" s="120"/>
      <c r="JMZ366" s="120"/>
      <c r="JNA366" s="120"/>
      <c r="JNB366" s="120"/>
      <c r="JNC366" s="120"/>
      <c r="JND366" s="120"/>
      <c r="JNE366" s="120"/>
      <c r="JNF366" s="120"/>
      <c r="JNG366" s="120"/>
      <c r="JNH366" s="120"/>
      <c r="JNI366" s="120"/>
      <c r="JNJ366" s="120"/>
      <c r="JNK366" s="120"/>
      <c r="JNL366" s="120"/>
      <c r="JNM366" s="120"/>
      <c r="JNN366" s="120"/>
      <c r="JNO366" s="120"/>
      <c r="JNP366" s="120"/>
      <c r="JNQ366" s="120"/>
      <c r="JNR366" s="120"/>
      <c r="JNS366" s="120"/>
      <c r="JNT366" s="120"/>
      <c r="JNU366" s="120"/>
      <c r="JNV366" s="120"/>
      <c r="JNW366" s="120"/>
      <c r="JNX366" s="120"/>
      <c r="JNY366" s="120"/>
      <c r="JNZ366" s="120"/>
      <c r="JOA366" s="120"/>
      <c r="JOB366" s="120"/>
      <c r="JOC366" s="120"/>
      <c r="JOD366" s="120"/>
      <c r="JOE366" s="120"/>
      <c r="JOF366" s="120"/>
      <c r="JOG366" s="120"/>
      <c r="JOH366" s="120"/>
      <c r="JOI366" s="120"/>
      <c r="JOJ366" s="120"/>
      <c r="JOK366" s="120"/>
      <c r="JOL366" s="120"/>
      <c r="JOM366" s="120"/>
      <c r="JON366" s="120"/>
      <c r="JOO366" s="120"/>
      <c r="JOP366" s="120"/>
      <c r="JOQ366" s="120"/>
      <c r="JOR366" s="120"/>
      <c r="JOS366" s="120"/>
      <c r="JOT366" s="120"/>
      <c r="JOU366" s="120"/>
      <c r="JOV366" s="120"/>
      <c r="JOW366" s="120"/>
      <c r="JOX366" s="120"/>
      <c r="JOY366" s="120"/>
      <c r="JOZ366" s="120"/>
      <c r="JPA366" s="120"/>
      <c r="JPB366" s="120"/>
      <c r="JPC366" s="120"/>
      <c r="JPD366" s="120"/>
      <c r="JPE366" s="120"/>
      <c r="JPF366" s="120"/>
      <c r="JPG366" s="120"/>
      <c r="JPH366" s="120"/>
      <c r="JPI366" s="120"/>
      <c r="JPJ366" s="120"/>
      <c r="JPK366" s="120"/>
      <c r="JPL366" s="120"/>
      <c r="JPM366" s="120"/>
      <c r="JPN366" s="120"/>
      <c r="JPO366" s="120"/>
      <c r="JPP366" s="120"/>
      <c r="JPQ366" s="120"/>
      <c r="JPR366" s="120"/>
      <c r="JPS366" s="120"/>
      <c r="JPT366" s="120"/>
      <c r="JPU366" s="120"/>
      <c r="JPV366" s="120"/>
      <c r="JPW366" s="120"/>
      <c r="JPX366" s="120"/>
      <c r="JPY366" s="120"/>
      <c r="JPZ366" s="120"/>
      <c r="JQA366" s="120"/>
      <c r="JQB366" s="120"/>
      <c r="JQC366" s="120"/>
      <c r="JQD366" s="120"/>
      <c r="JQE366" s="120"/>
      <c r="JQF366" s="120"/>
      <c r="JQG366" s="120"/>
      <c r="JQH366" s="120"/>
      <c r="JQI366" s="120"/>
      <c r="JQJ366" s="120"/>
      <c r="JQK366" s="120"/>
      <c r="JQL366" s="120"/>
      <c r="JQM366" s="120"/>
      <c r="JQN366" s="120"/>
      <c r="JQO366" s="120"/>
      <c r="JQP366" s="120"/>
      <c r="JQQ366" s="120"/>
      <c r="JQR366" s="120"/>
      <c r="JQS366" s="120"/>
      <c r="JQT366" s="120"/>
      <c r="JQU366" s="120"/>
      <c r="JQV366" s="120"/>
      <c r="JQW366" s="120"/>
      <c r="JQX366" s="120"/>
      <c r="JQY366" s="120"/>
      <c r="JQZ366" s="120"/>
      <c r="JRA366" s="120"/>
      <c r="JRB366" s="120"/>
      <c r="JRC366" s="120"/>
      <c r="JRD366" s="120"/>
      <c r="JRE366" s="120"/>
      <c r="JRF366" s="120"/>
      <c r="JRG366" s="120"/>
      <c r="JRH366" s="120"/>
      <c r="JRI366" s="120"/>
      <c r="JRJ366" s="120"/>
      <c r="JRK366" s="120"/>
      <c r="JRL366" s="120"/>
      <c r="JRM366" s="120"/>
      <c r="JRN366" s="120"/>
      <c r="JRO366" s="120"/>
      <c r="JRP366" s="120"/>
      <c r="JRQ366" s="120"/>
      <c r="JRR366" s="120"/>
      <c r="JRS366" s="120"/>
      <c r="JRT366" s="120"/>
      <c r="JRU366" s="120"/>
      <c r="JRV366" s="120"/>
      <c r="JRW366" s="120"/>
      <c r="JRX366" s="120"/>
      <c r="JRY366" s="120"/>
      <c r="JRZ366" s="120"/>
      <c r="JSA366" s="120"/>
      <c r="JSB366" s="120"/>
      <c r="JSC366" s="120"/>
      <c r="JSD366" s="120"/>
      <c r="JSE366" s="120"/>
      <c r="JSF366" s="120"/>
      <c r="JSG366" s="120"/>
      <c r="JSH366" s="120"/>
      <c r="JSI366" s="120"/>
      <c r="JSJ366" s="120"/>
      <c r="JSK366" s="120"/>
      <c r="JSL366" s="120"/>
      <c r="JSM366" s="120"/>
      <c r="JSN366" s="120"/>
      <c r="JSO366" s="120"/>
      <c r="JSP366" s="120"/>
      <c r="JSQ366" s="120"/>
      <c r="JSR366" s="120"/>
      <c r="JSS366" s="120"/>
      <c r="JST366" s="120"/>
      <c r="JSU366" s="120"/>
      <c r="JSV366" s="120"/>
      <c r="JSW366" s="120"/>
      <c r="JSX366" s="120"/>
      <c r="JSY366" s="120"/>
      <c r="JSZ366" s="120"/>
      <c r="JTA366" s="120"/>
      <c r="JTB366" s="120"/>
      <c r="JTC366" s="120"/>
      <c r="JTD366" s="120"/>
      <c r="JTE366" s="120"/>
      <c r="JTF366" s="120"/>
      <c r="JTG366" s="120"/>
      <c r="JTH366" s="120"/>
      <c r="JTI366" s="120"/>
      <c r="JTJ366" s="120"/>
      <c r="JTK366" s="120"/>
      <c r="JTL366" s="120"/>
      <c r="JTM366" s="120"/>
      <c r="JTN366" s="120"/>
      <c r="JTO366" s="120"/>
      <c r="JTP366" s="120"/>
      <c r="JTQ366" s="120"/>
      <c r="JTR366" s="120"/>
      <c r="JTS366" s="120"/>
      <c r="JTT366" s="120"/>
      <c r="JTU366" s="120"/>
      <c r="JTV366" s="120"/>
      <c r="JTW366" s="120"/>
      <c r="JTX366" s="120"/>
      <c r="JTY366" s="120"/>
      <c r="JTZ366" s="120"/>
      <c r="JUA366" s="120"/>
      <c r="JUB366" s="120"/>
      <c r="JUC366" s="120"/>
      <c r="JUD366" s="120"/>
      <c r="JUE366" s="120"/>
      <c r="JUF366" s="120"/>
      <c r="JUG366" s="120"/>
      <c r="JUH366" s="120"/>
      <c r="JUI366" s="120"/>
      <c r="JUJ366" s="120"/>
      <c r="JUK366" s="120"/>
      <c r="JUL366" s="120"/>
      <c r="JUM366" s="120"/>
      <c r="JUN366" s="120"/>
      <c r="JUO366" s="120"/>
      <c r="JUP366" s="120"/>
      <c r="JUQ366" s="120"/>
      <c r="JUR366" s="120"/>
      <c r="JUS366" s="120"/>
      <c r="JUT366" s="120"/>
      <c r="JUU366" s="120"/>
      <c r="JUV366" s="120"/>
      <c r="JUW366" s="120"/>
      <c r="JUX366" s="120"/>
      <c r="JUY366" s="120"/>
      <c r="JUZ366" s="120"/>
      <c r="JVA366" s="120"/>
      <c r="JVB366" s="120"/>
      <c r="JVC366" s="120"/>
      <c r="JVD366" s="120"/>
      <c r="JVE366" s="120"/>
      <c r="JVF366" s="120"/>
      <c r="JVG366" s="120"/>
      <c r="JVH366" s="120"/>
      <c r="JVI366" s="120"/>
      <c r="JVJ366" s="120"/>
      <c r="JVK366" s="120"/>
      <c r="JVL366" s="120"/>
      <c r="JVM366" s="120"/>
      <c r="JVN366" s="120"/>
      <c r="JVO366" s="120"/>
      <c r="JVP366" s="120"/>
      <c r="JVQ366" s="120"/>
      <c r="JVR366" s="120"/>
      <c r="JVS366" s="120"/>
      <c r="JVT366" s="120"/>
      <c r="JVU366" s="120"/>
      <c r="JVV366" s="120"/>
      <c r="JVW366" s="120"/>
      <c r="JVX366" s="120"/>
      <c r="JVY366" s="120"/>
      <c r="JVZ366" s="120"/>
      <c r="JWA366" s="120"/>
      <c r="JWB366" s="120"/>
      <c r="JWC366" s="120"/>
      <c r="JWD366" s="120"/>
      <c r="JWE366" s="120"/>
      <c r="JWF366" s="120"/>
      <c r="JWG366" s="120"/>
      <c r="JWH366" s="120"/>
      <c r="JWI366" s="120"/>
      <c r="JWJ366" s="120"/>
      <c r="JWK366" s="120"/>
      <c r="JWL366" s="120"/>
      <c r="JWM366" s="120"/>
      <c r="JWN366" s="120"/>
      <c r="JWO366" s="120"/>
      <c r="JWP366" s="120"/>
      <c r="JWQ366" s="120"/>
      <c r="JWR366" s="120"/>
      <c r="JWS366" s="120"/>
      <c r="JWT366" s="120"/>
      <c r="JWU366" s="120"/>
      <c r="JWV366" s="120"/>
      <c r="JWW366" s="120"/>
      <c r="JWX366" s="120"/>
      <c r="JWY366" s="120"/>
      <c r="JWZ366" s="120"/>
      <c r="JXA366" s="120"/>
      <c r="JXB366" s="120"/>
      <c r="JXC366" s="120"/>
      <c r="JXD366" s="120"/>
      <c r="JXE366" s="120"/>
      <c r="JXF366" s="120"/>
      <c r="JXG366" s="120"/>
      <c r="JXH366" s="120"/>
      <c r="JXI366" s="120"/>
      <c r="JXJ366" s="120"/>
      <c r="JXK366" s="120"/>
      <c r="JXL366" s="120"/>
      <c r="JXM366" s="120"/>
      <c r="JXN366" s="120"/>
      <c r="JXO366" s="120"/>
      <c r="JXP366" s="120"/>
      <c r="JXQ366" s="120"/>
      <c r="JXR366" s="120"/>
      <c r="JXS366" s="120"/>
      <c r="JXT366" s="120"/>
      <c r="JXU366" s="120"/>
      <c r="JXV366" s="120"/>
      <c r="JXW366" s="120"/>
      <c r="JXX366" s="120"/>
      <c r="JXY366" s="120"/>
      <c r="JXZ366" s="120"/>
      <c r="JYA366" s="120"/>
      <c r="JYB366" s="120"/>
      <c r="JYC366" s="120"/>
      <c r="JYD366" s="120"/>
      <c r="JYE366" s="120"/>
      <c r="JYF366" s="120"/>
      <c r="JYG366" s="120"/>
      <c r="JYH366" s="120"/>
      <c r="JYI366" s="120"/>
      <c r="JYJ366" s="120"/>
      <c r="JYK366" s="120"/>
      <c r="JYL366" s="120"/>
      <c r="JYM366" s="120"/>
      <c r="JYN366" s="120"/>
      <c r="JYO366" s="120"/>
      <c r="JYP366" s="120"/>
      <c r="JYQ366" s="120"/>
      <c r="JYR366" s="120"/>
      <c r="JYS366" s="120"/>
      <c r="JYT366" s="120"/>
      <c r="JYU366" s="120"/>
      <c r="JYV366" s="120"/>
      <c r="JYW366" s="120"/>
      <c r="JYX366" s="120"/>
      <c r="JYY366" s="120"/>
      <c r="JYZ366" s="120"/>
      <c r="JZA366" s="120"/>
      <c r="JZB366" s="120"/>
      <c r="JZC366" s="120"/>
      <c r="JZD366" s="120"/>
      <c r="JZE366" s="120"/>
      <c r="JZF366" s="120"/>
      <c r="JZG366" s="120"/>
      <c r="JZH366" s="120"/>
      <c r="JZI366" s="120"/>
      <c r="JZJ366" s="120"/>
      <c r="JZK366" s="120"/>
      <c r="JZL366" s="120"/>
      <c r="JZM366" s="120"/>
      <c r="JZN366" s="120"/>
      <c r="JZO366" s="120"/>
      <c r="JZP366" s="120"/>
      <c r="JZQ366" s="120"/>
      <c r="JZR366" s="120"/>
      <c r="JZS366" s="120"/>
      <c r="JZT366" s="120"/>
      <c r="JZU366" s="120"/>
      <c r="JZV366" s="120"/>
      <c r="JZW366" s="120"/>
      <c r="JZX366" s="120"/>
      <c r="JZY366" s="120"/>
      <c r="JZZ366" s="120"/>
      <c r="KAA366" s="120"/>
      <c r="KAB366" s="120"/>
      <c r="KAC366" s="120"/>
      <c r="KAD366" s="120"/>
      <c r="KAE366" s="120"/>
      <c r="KAF366" s="120"/>
      <c r="KAG366" s="120"/>
      <c r="KAH366" s="120"/>
      <c r="KAI366" s="120"/>
      <c r="KAJ366" s="120"/>
      <c r="KAK366" s="120"/>
      <c r="KAL366" s="120"/>
      <c r="KAM366" s="120"/>
      <c r="KAN366" s="120"/>
      <c r="KAO366" s="120"/>
      <c r="KAP366" s="120"/>
      <c r="KAQ366" s="120"/>
      <c r="KAR366" s="120"/>
      <c r="KAS366" s="120"/>
      <c r="KAT366" s="120"/>
      <c r="KAU366" s="120"/>
      <c r="KAV366" s="120"/>
      <c r="KAW366" s="120"/>
      <c r="KAX366" s="120"/>
      <c r="KAY366" s="120"/>
      <c r="KAZ366" s="120"/>
      <c r="KBA366" s="120"/>
      <c r="KBB366" s="120"/>
      <c r="KBC366" s="120"/>
      <c r="KBD366" s="120"/>
      <c r="KBE366" s="120"/>
      <c r="KBF366" s="120"/>
      <c r="KBG366" s="120"/>
      <c r="KBH366" s="120"/>
      <c r="KBI366" s="120"/>
      <c r="KBJ366" s="120"/>
      <c r="KBK366" s="120"/>
      <c r="KBL366" s="120"/>
      <c r="KBM366" s="120"/>
      <c r="KBN366" s="120"/>
      <c r="KBO366" s="120"/>
      <c r="KBP366" s="120"/>
      <c r="KBQ366" s="120"/>
      <c r="KBR366" s="120"/>
      <c r="KBS366" s="120"/>
      <c r="KBT366" s="120"/>
      <c r="KBU366" s="120"/>
      <c r="KBV366" s="120"/>
      <c r="KBW366" s="120"/>
      <c r="KBX366" s="120"/>
      <c r="KBY366" s="120"/>
      <c r="KBZ366" s="120"/>
      <c r="KCA366" s="120"/>
      <c r="KCB366" s="120"/>
      <c r="KCC366" s="120"/>
      <c r="KCD366" s="120"/>
      <c r="KCE366" s="120"/>
      <c r="KCF366" s="120"/>
      <c r="KCG366" s="120"/>
      <c r="KCH366" s="120"/>
      <c r="KCI366" s="120"/>
      <c r="KCJ366" s="120"/>
      <c r="KCK366" s="120"/>
      <c r="KCL366" s="120"/>
      <c r="KCM366" s="120"/>
      <c r="KCN366" s="120"/>
      <c r="KCO366" s="120"/>
      <c r="KCP366" s="120"/>
      <c r="KCQ366" s="120"/>
      <c r="KCR366" s="120"/>
      <c r="KCS366" s="120"/>
      <c r="KCT366" s="120"/>
      <c r="KCU366" s="120"/>
      <c r="KCV366" s="120"/>
      <c r="KCW366" s="120"/>
      <c r="KCX366" s="120"/>
      <c r="KCY366" s="120"/>
      <c r="KCZ366" s="120"/>
      <c r="KDA366" s="120"/>
      <c r="KDB366" s="120"/>
      <c r="KDC366" s="120"/>
      <c r="KDD366" s="120"/>
      <c r="KDE366" s="120"/>
      <c r="KDF366" s="120"/>
      <c r="KDG366" s="120"/>
      <c r="KDH366" s="120"/>
      <c r="KDI366" s="120"/>
      <c r="KDJ366" s="120"/>
      <c r="KDK366" s="120"/>
      <c r="KDL366" s="120"/>
      <c r="KDM366" s="120"/>
      <c r="KDN366" s="120"/>
      <c r="KDO366" s="120"/>
      <c r="KDP366" s="120"/>
      <c r="KDQ366" s="120"/>
      <c r="KDR366" s="120"/>
      <c r="KDS366" s="120"/>
      <c r="KDT366" s="120"/>
      <c r="KDU366" s="120"/>
      <c r="KDV366" s="120"/>
      <c r="KDW366" s="120"/>
      <c r="KDX366" s="120"/>
      <c r="KDY366" s="120"/>
      <c r="KDZ366" s="120"/>
      <c r="KEA366" s="120"/>
      <c r="KEB366" s="120"/>
      <c r="KEC366" s="120"/>
      <c r="KED366" s="120"/>
      <c r="KEE366" s="120"/>
      <c r="KEF366" s="120"/>
      <c r="KEG366" s="120"/>
      <c r="KEH366" s="120"/>
      <c r="KEI366" s="120"/>
      <c r="KEJ366" s="120"/>
      <c r="KEK366" s="120"/>
      <c r="KEL366" s="120"/>
      <c r="KEM366" s="120"/>
      <c r="KEN366" s="120"/>
      <c r="KEO366" s="120"/>
      <c r="KEP366" s="120"/>
      <c r="KEQ366" s="120"/>
      <c r="KER366" s="120"/>
      <c r="KES366" s="120"/>
      <c r="KET366" s="120"/>
      <c r="KEU366" s="120"/>
      <c r="KEV366" s="120"/>
      <c r="KEW366" s="120"/>
      <c r="KEX366" s="120"/>
      <c r="KEY366" s="120"/>
      <c r="KEZ366" s="120"/>
      <c r="KFA366" s="120"/>
      <c r="KFB366" s="120"/>
      <c r="KFC366" s="120"/>
      <c r="KFD366" s="120"/>
      <c r="KFE366" s="120"/>
      <c r="KFF366" s="120"/>
      <c r="KFG366" s="120"/>
      <c r="KFH366" s="120"/>
      <c r="KFI366" s="120"/>
      <c r="KFJ366" s="120"/>
      <c r="KFK366" s="120"/>
      <c r="KFL366" s="120"/>
      <c r="KFM366" s="120"/>
      <c r="KFN366" s="120"/>
      <c r="KFO366" s="120"/>
      <c r="KFP366" s="120"/>
      <c r="KFQ366" s="120"/>
      <c r="KFR366" s="120"/>
      <c r="KFS366" s="120"/>
      <c r="KFT366" s="120"/>
      <c r="KFU366" s="120"/>
      <c r="KFV366" s="120"/>
      <c r="KFW366" s="120"/>
      <c r="KFX366" s="120"/>
      <c r="KFY366" s="120"/>
      <c r="KFZ366" s="120"/>
      <c r="KGA366" s="120"/>
      <c r="KGB366" s="120"/>
      <c r="KGC366" s="120"/>
      <c r="KGD366" s="120"/>
      <c r="KGE366" s="120"/>
      <c r="KGF366" s="120"/>
      <c r="KGG366" s="120"/>
      <c r="KGH366" s="120"/>
      <c r="KGI366" s="120"/>
      <c r="KGJ366" s="120"/>
      <c r="KGK366" s="120"/>
      <c r="KGL366" s="120"/>
      <c r="KGM366" s="120"/>
      <c r="KGN366" s="120"/>
      <c r="KGO366" s="120"/>
      <c r="KGP366" s="120"/>
      <c r="KGQ366" s="120"/>
      <c r="KGR366" s="120"/>
      <c r="KGS366" s="120"/>
      <c r="KGT366" s="120"/>
      <c r="KGU366" s="120"/>
      <c r="KGV366" s="120"/>
      <c r="KGW366" s="120"/>
      <c r="KGX366" s="120"/>
      <c r="KGY366" s="120"/>
      <c r="KGZ366" s="120"/>
      <c r="KHA366" s="120"/>
      <c r="KHB366" s="120"/>
      <c r="KHC366" s="120"/>
      <c r="KHD366" s="120"/>
      <c r="KHE366" s="120"/>
      <c r="KHF366" s="120"/>
      <c r="KHG366" s="120"/>
      <c r="KHH366" s="120"/>
      <c r="KHI366" s="120"/>
      <c r="KHJ366" s="120"/>
      <c r="KHK366" s="120"/>
      <c r="KHL366" s="120"/>
      <c r="KHM366" s="120"/>
      <c r="KHN366" s="120"/>
      <c r="KHO366" s="120"/>
      <c r="KHP366" s="120"/>
      <c r="KHQ366" s="120"/>
      <c r="KHR366" s="120"/>
      <c r="KHS366" s="120"/>
      <c r="KHT366" s="120"/>
      <c r="KHU366" s="120"/>
      <c r="KHV366" s="120"/>
      <c r="KHW366" s="120"/>
      <c r="KHX366" s="120"/>
      <c r="KHY366" s="120"/>
      <c r="KHZ366" s="120"/>
      <c r="KIA366" s="120"/>
      <c r="KIB366" s="120"/>
      <c r="KIC366" s="120"/>
      <c r="KID366" s="120"/>
      <c r="KIE366" s="120"/>
      <c r="KIF366" s="120"/>
      <c r="KIG366" s="120"/>
      <c r="KIH366" s="120"/>
      <c r="KII366" s="120"/>
      <c r="KIJ366" s="120"/>
      <c r="KIK366" s="120"/>
      <c r="KIL366" s="120"/>
      <c r="KIM366" s="120"/>
      <c r="KIN366" s="120"/>
      <c r="KIO366" s="120"/>
      <c r="KIP366" s="120"/>
      <c r="KIQ366" s="120"/>
      <c r="KIR366" s="120"/>
      <c r="KIS366" s="120"/>
      <c r="KIT366" s="120"/>
      <c r="KIU366" s="120"/>
      <c r="KIV366" s="120"/>
      <c r="KIW366" s="120"/>
      <c r="KIX366" s="120"/>
      <c r="KIY366" s="120"/>
      <c r="KIZ366" s="120"/>
      <c r="KJA366" s="120"/>
      <c r="KJB366" s="120"/>
      <c r="KJC366" s="120"/>
      <c r="KJD366" s="120"/>
      <c r="KJE366" s="120"/>
      <c r="KJF366" s="120"/>
      <c r="KJG366" s="120"/>
      <c r="KJH366" s="120"/>
      <c r="KJI366" s="120"/>
      <c r="KJJ366" s="120"/>
      <c r="KJK366" s="120"/>
      <c r="KJL366" s="120"/>
      <c r="KJM366" s="120"/>
      <c r="KJN366" s="120"/>
      <c r="KJO366" s="120"/>
      <c r="KJP366" s="120"/>
      <c r="KJQ366" s="120"/>
      <c r="KJR366" s="120"/>
      <c r="KJS366" s="120"/>
      <c r="KJT366" s="120"/>
      <c r="KJU366" s="120"/>
      <c r="KJV366" s="120"/>
      <c r="KJW366" s="120"/>
      <c r="KJX366" s="120"/>
      <c r="KJY366" s="120"/>
      <c r="KJZ366" s="120"/>
      <c r="KKA366" s="120"/>
      <c r="KKB366" s="120"/>
      <c r="KKC366" s="120"/>
      <c r="KKD366" s="120"/>
      <c r="KKE366" s="120"/>
      <c r="KKF366" s="120"/>
      <c r="KKG366" s="120"/>
      <c r="KKH366" s="120"/>
      <c r="KKI366" s="120"/>
      <c r="KKJ366" s="120"/>
      <c r="KKK366" s="120"/>
      <c r="KKL366" s="120"/>
      <c r="KKM366" s="120"/>
      <c r="KKN366" s="120"/>
      <c r="KKO366" s="120"/>
      <c r="KKP366" s="120"/>
      <c r="KKQ366" s="120"/>
      <c r="KKR366" s="120"/>
      <c r="KKS366" s="120"/>
      <c r="KKT366" s="120"/>
      <c r="KKU366" s="120"/>
      <c r="KKV366" s="120"/>
      <c r="KKW366" s="120"/>
      <c r="KKX366" s="120"/>
      <c r="KKY366" s="120"/>
      <c r="KKZ366" s="120"/>
      <c r="KLA366" s="120"/>
      <c r="KLB366" s="120"/>
      <c r="KLC366" s="120"/>
      <c r="KLD366" s="120"/>
      <c r="KLE366" s="120"/>
      <c r="KLF366" s="120"/>
      <c r="KLG366" s="120"/>
      <c r="KLH366" s="120"/>
      <c r="KLI366" s="120"/>
      <c r="KLJ366" s="120"/>
      <c r="KLK366" s="120"/>
      <c r="KLL366" s="120"/>
      <c r="KLM366" s="120"/>
      <c r="KLN366" s="120"/>
      <c r="KLO366" s="120"/>
      <c r="KLP366" s="120"/>
      <c r="KLQ366" s="120"/>
      <c r="KLR366" s="120"/>
      <c r="KLS366" s="120"/>
      <c r="KLT366" s="120"/>
      <c r="KLU366" s="120"/>
      <c r="KLV366" s="120"/>
      <c r="KLW366" s="120"/>
      <c r="KLX366" s="120"/>
      <c r="KLY366" s="120"/>
      <c r="KLZ366" s="120"/>
      <c r="KMA366" s="120"/>
      <c r="KMB366" s="120"/>
      <c r="KMC366" s="120"/>
      <c r="KMD366" s="120"/>
      <c r="KME366" s="120"/>
      <c r="KMF366" s="120"/>
      <c r="KMG366" s="120"/>
      <c r="KMH366" s="120"/>
      <c r="KMI366" s="120"/>
      <c r="KMJ366" s="120"/>
      <c r="KMK366" s="120"/>
      <c r="KML366" s="120"/>
      <c r="KMM366" s="120"/>
      <c r="KMN366" s="120"/>
      <c r="KMO366" s="120"/>
      <c r="KMP366" s="120"/>
      <c r="KMQ366" s="120"/>
      <c r="KMR366" s="120"/>
      <c r="KMS366" s="120"/>
      <c r="KMT366" s="120"/>
      <c r="KMU366" s="120"/>
      <c r="KMV366" s="120"/>
      <c r="KMW366" s="120"/>
      <c r="KMX366" s="120"/>
      <c r="KMY366" s="120"/>
      <c r="KMZ366" s="120"/>
      <c r="KNA366" s="120"/>
      <c r="KNB366" s="120"/>
      <c r="KNC366" s="120"/>
      <c r="KND366" s="120"/>
      <c r="KNE366" s="120"/>
      <c r="KNF366" s="120"/>
      <c r="KNG366" s="120"/>
      <c r="KNH366" s="120"/>
      <c r="KNI366" s="120"/>
      <c r="KNJ366" s="120"/>
      <c r="KNK366" s="120"/>
      <c r="KNL366" s="120"/>
      <c r="KNM366" s="120"/>
      <c r="KNN366" s="120"/>
      <c r="KNO366" s="120"/>
      <c r="KNP366" s="120"/>
      <c r="KNQ366" s="120"/>
      <c r="KNR366" s="120"/>
      <c r="KNS366" s="120"/>
      <c r="KNT366" s="120"/>
      <c r="KNU366" s="120"/>
      <c r="KNV366" s="120"/>
      <c r="KNW366" s="120"/>
      <c r="KNX366" s="120"/>
      <c r="KNY366" s="120"/>
      <c r="KNZ366" s="120"/>
      <c r="KOA366" s="120"/>
      <c r="KOB366" s="120"/>
      <c r="KOC366" s="120"/>
      <c r="KOD366" s="120"/>
      <c r="KOE366" s="120"/>
      <c r="KOF366" s="120"/>
      <c r="KOG366" s="120"/>
      <c r="KOH366" s="120"/>
      <c r="KOI366" s="120"/>
      <c r="KOJ366" s="120"/>
      <c r="KOK366" s="120"/>
      <c r="KOL366" s="120"/>
      <c r="KOM366" s="120"/>
      <c r="KON366" s="120"/>
      <c r="KOO366" s="120"/>
      <c r="KOP366" s="120"/>
      <c r="KOQ366" s="120"/>
      <c r="KOR366" s="120"/>
      <c r="KOS366" s="120"/>
      <c r="KOT366" s="120"/>
      <c r="KOU366" s="120"/>
      <c r="KOV366" s="120"/>
      <c r="KOW366" s="120"/>
      <c r="KOX366" s="120"/>
      <c r="KOY366" s="120"/>
      <c r="KOZ366" s="120"/>
      <c r="KPA366" s="120"/>
      <c r="KPB366" s="120"/>
      <c r="KPC366" s="120"/>
      <c r="KPD366" s="120"/>
      <c r="KPE366" s="120"/>
      <c r="KPF366" s="120"/>
      <c r="KPG366" s="120"/>
      <c r="KPH366" s="120"/>
      <c r="KPI366" s="120"/>
      <c r="KPJ366" s="120"/>
      <c r="KPK366" s="120"/>
      <c r="KPL366" s="120"/>
      <c r="KPM366" s="120"/>
      <c r="KPN366" s="120"/>
      <c r="KPO366" s="120"/>
      <c r="KPP366" s="120"/>
      <c r="KPQ366" s="120"/>
      <c r="KPR366" s="120"/>
      <c r="KPS366" s="120"/>
      <c r="KPT366" s="120"/>
      <c r="KPU366" s="120"/>
      <c r="KPV366" s="120"/>
      <c r="KPW366" s="120"/>
      <c r="KPX366" s="120"/>
      <c r="KPY366" s="120"/>
      <c r="KPZ366" s="120"/>
      <c r="KQA366" s="120"/>
      <c r="KQB366" s="120"/>
      <c r="KQC366" s="120"/>
      <c r="KQD366" s="120"/>
      <c r="KQE366" s="120"/>
      <c r="KQF366" s="120"/>
      <c r="KQG366" s="120"/>
      <c r="KQH366" s="120"/>
      <c r="KQI366" s="120"/>
      <c r="KQJ366" s="120"/>
      <c r="KQK366" s="120"/>
      <c r="KQL366" s="120"/>
      <c r="KQM366" s="120"/>
      <c r="KQN366" s="120"/>
      <c r="KQO366" s="120"/>
      <c r="KQP366" s="120"/>
      <c r="KQQ366" s="120"/>
      <c r="KQR366" s="120"/>
      <c r="KQS366" s="120"/>
      <c r="KQT366" s="120"/>
      <c r="KQU366" s="120"/>
      <c r="KQV366" s="120"/>
      <c r="KQW366" s="120"/>
      <c r="KQX366" s="120"/>
      <c r="KQY366" s="120"/>
      <c r="KQZ366" s="120"/>
      <c r="KRA366" s="120"/>
      <c r="KRB366" s="120"/>
      <c r="KRC366" s="120"/>
      <c r="KRD366" s="120"/>
      <c r="KRE366" s="120"/>
      <c r="KRF366" s="120"/>
      <c r="KRG366" s="120"/>
      <c r="KRH366" s="120"/>
      <c r="KRI366" s="120"/>
      <c r="KRJ366" s="120"/>
      <c r="KRK366" s="120"/>
      <c r="KRL366" s="120"/>
      <c r="KRM366" s="120"/>
      <c r="KRN366" s="120"/>
      <c r="KRO366" s="120"/>
      <c r="KRP366" s="120"/>
      <c r="KRQ366" s="120"/>
      <c r="KRR366" s="120"/>
      <c r="KRS366" s="120"/>
      <c r="KRT366" s="120"/>
      <c r="KRU366" s="120"/>
      <c r="KRV366" s="120"/>
      <c r="KRW366" s="120"/>
      <c r="KRX366" s="120"/>
      <c r="KRY366" s="120"/>
      <c r="KRZ366" s="120"/>
      <c r="KSA366" s="120"/>
      <c r="KSB366" s="120"/>
      <c r="KSC366" s="120"/>
      <c r="KSD366" s="120"/>
      <c r="KSE366" s="120"/>
      <c r="KSF366" s="120"/>
      <c r="KSG366" s="120"/>
      <c r="KSH366" s="120"/>
      <c r="KSI366" s="120"/>
      <c r="KSJ366" s="120"/>
      <c r="KSK366" s="120"/>
      <c r="KSL366" s="120"/>
      <c r="KSM366" s="120"/>
      <c r="KSN366" s="120"/>
      <c r="KSO366" s="120"/>
      <c r="KSP366" s="120"/>
      <c r="KSQ366" s="120"/>
      <c r="KSR366" s="120"/>
      <c r="KSS366" s="120"/>
      <c r="KST366" s="120"/>
      <c r="KSU366" s="120"/>
      <c r="KSV366" s="120"/>
      <c r="KSW366" s="120"/>
      <c r="KSX366" s="120"/>
      <c r="KSY366" s="120"/>
      <c r="KSZ366" s="120"/>
      <c r="KTA366" s="120"/>
      <c r="KTB366" s="120"/>
      <c r="KTC366" s="120"/>
      <c r="KTD366" s="120"/>
      <c r="KTE366" s="120"/>
      <c r="KTF366" s="120"/>
      <c r="KTG366" s="120"/>
      <c r="KTH366" s="120"/>
      <c r="KTI366" s="120"/>
      <c r="KTJ366" s="120"/>
      <c r="KTK366" s="120"/>
      <c r="KTL366" s="120"/>
      <c r="KTM366" s="120"/>
      <c r="KTN366" s="120"/>
      <c r="KTO366" s="120"/>
      <c r="KTP366" s="120"/>
      <c r="KTQ366" s="120"/>
      <c r="KTR366" s="120"/>
      <c r="KTS366" s="120"/>
      <c r="KTT366" s="120"/>
      <c r="KTU366" s="120"/>
      <c r="KTV366" s="120"/>
      <c r="KTW366" s="120"/>
      <c r="KTX366" s="120"/>
      <c r="KTY366" s="120"/>
      <c r="KTZ366" s="120"/>
      <c r="KUA366" s="120"/>
      <c r="KUB366" s="120"/>
      <c r="KUC366" s="120"/>
      <c r="KUD366" s="120"/>
      <c r="KUE366" s="120"/>
      <c r="KUF366" s="120"/>
      <c r="KUG366" s="120"/>
      <c r="KUH366" s="120"/>
      <c r="KUI366" s="120"/>
      <c r="KUJ366" s="120"/>
      <c r="KUK366" s="120"/>
      <c r="KUL366" s="120"/>
      <c r="KUM366" s="120"/>
      <c r="KUN366" s="120"/>
      <c r="KUO366" s="120"/>
      <c r="KUP366" s="120"/>
      <c r="KUQ366" s="120"/>
      <c r="KUR366" s="120"/>
      <c r="KUS366" s="120"/>
      <c r="KUT366" s="120"/>
      <c r="KUU366" s="120"/>
      <c r="KUV366" s="120"/>
      <c r="KUW366" s="120"/>
      <c r="KUX366" s="120"/>
      <c r="KUY366" s="120"/>
      <c r="KUZ366" s="120"/>
      <c r="KVA366" s="120"/>
      <c r="KVB366" s="120"/>
      <c r="KVC366" s="120"/>
      <c r="KVD366" s="120"/>
      <c r="KVE366" s="120"/>
      <c r="KVF366" s="120"/>
      <c r="KVG366" s="120"/>
      <c r="KVH366" s="120"/>
      <c r="KVI366" s="120"/>
      <c r="KVJ366" s="120"/>
      <c r="KVK366" s="120"/>
      <c r="KVL366" s="120"/>
      <c r="KVM366" s="120"/>
      <c r="KVN366" s="120"/>
      <c r="KVO366" s="120"/>
      <c r="KVP366" s="120"/>
      <c r="KVQ366" s="120"/>
      <c r="KVR366" s="120"/>
      <c r="KVS366" s="120"/>
      <c r="KVT366" s="120"/>
      <c r="KVU366" s="120"/>
      <c r="KVV366" s="120"/>
      <c r="KVW366" s="120"/>
      <c r="KVX366" s="120"/>
      <c r="KVY366" s="120"/>
      <c r="KVZ366" s="120"/>
      <c r="KWA366" s="120"/>
      <c r="KWB366" s="120"/>
      <c r="KWC366" s="120"/>
      <c r="KWD366" s="120"/>
      <c r="KWE366" s="120"/>
      <c r="KWF366" s="120"/>
      <c r="KWG366" s="120"/>
      <c r="KWH366" s="120"/>
      <c r="KWI366" s="120"/>
      <c r="KWJ366" s="120"/>
      <c r="KWK366" s="120"/>
      <c r="KWL366" s="120"/>
      <c r="KWM366" s="120"/>
      <c r="KWN366" s="120"/>
      <c r="KWO366" s="120"/>
      <c r="KWP366" s="120"/>
      <c r="KWQ366" s="120"/>
      <c r="KWR366" s="120"/>
      <c r="KWS366" s="120"/>
      <c r="KWT366" s="120"/>
      <c r="KWU366" s="120"/>
      <c r="KWV366" s="120"/>
      <c r="KWW366" s="120"/>
      <c r="KWX366" s="120"/>
      <c r="KWY366" s="120"/>
      <c r="KWZ366" s="120"/>
      <c r="KXA366" s="120"/>
      <c r="KXB366" s="120"/>
      <c r="KXC366" s="120"/>
      <c r="KXD366" s="120"/>
      <c r="KXE366" s="120"/>
      <c r="KXF366" s="120"/>
      <c r="KXG366" s="120"/>
      <c r="KXH366" s="120"/>
      <c r="KXI366" s="120"/>
      <c r="KXJ366" s="120"/>
      <c r="KXK366" s="120"/>
      <c r="KXL366" s="120"/>
      <c r="KXM366" s="120"/>
      <c r="KXN366" s="120"/>
      <c r="KXO366" s="120"/>
      <c r="KXP366" s="120"/>
      <c r="KXQ366" s="120"/>
      <c r="KXR366" s="120"/>
      <c r="KXS366" s="120"/>
      <c r="KXT366" s="120"/>
      <c r="KXU366" s="120"/>
      <c r="KXV366" s="120"/>
      <c r="KXW366" s="120"/>
      <c r="KXX366" s="120"/>
      <c r="KXY366" s="120"/>
      <c r="KXZ366" s="120"/>
      <c r="KYA366" s="120"/>
      <c r="KYB366" s="120"/>
      <c r="KYC366" s="120"/>
      <c r="KYD366" s="120"/>
      <c r="KYE366" s="120"/>
      <c r="KYF366" s="120"/>
      <c r="KYG366" s="120"/>
      <c r="KYH366" s="120"/>
      <c r="KYI366" s="120"/>
      <c r="KYJ366" s="120"/>
      <c r="KYK366" s="120"/>
      <c r="KYL366" s="120"/>
      <c r="KYM366" s="120"/>
      <c r="KYN366" s="120"/>
      <c r="KYO366" s="120"/>
      <c r="KYP366" s="120"/>
      <c r="KYQ366" s="120"/>
      <c r="KYR366" s="120"/>
      <c r="KYS366" s="120"/>
      <c r="KYT366" s="120"/>
      <c r="KYU366" s="120"/>
      <c r="KYV366" s="120"/>
      <c r="KYW366" s="120"/>
      <c r="KYX366" s="120"/>
      <c r="KYY366" s="120"/>
      <c r="KYZ366" s="120"/>
      <c r="KZA366" s="120"/>
      <c r="KZB366" s="120"/>
      <c r="KZC366" s="120"/>
      <c r="KZD366" s="120"/>
      <c r="KZE366" s="120"/>
      <c r="KZF366" s="120"/>
      <c r="KZG366" s="120"/>
      <c r="KZH366" s="120"/>
      <c r="KZI366" s="120"/>
      <c r="KZJ366" s="120"/>
      <c r="KZK366" s="120"/>
      <c r="KZL366" s="120"/>
      <c r="KZM366" s="120"/>
      <c r="KZN366" s="120"/>
      <c r="KZO366" s="120"/>
      <c r="KZP366" s="120"/>
      <c r="KZQ366" s="120"/>
      <c r="KZR366" s="120"/>
      <c r="KZS366" s="120"/>
      <c r="KZT366" s="120"/>
      <c r="KZU366" s="120"/>
      <c r="KZV366" s="120"/>
      <c r="KZW366" s="120"/>
      <c r="KZX366" s="120"/>
      <c r="KZY366" s="120"/>
      <c r="KZZ366" s="120"/>
      <c r="LAA366" s="120"/>
      <c r="LAB366" s="120"/>
      <c r="LAC366" s="120"/>
      <c r="LAD366" s="120"/>
      <c r="LAE366" s="120"/>
      <c r="LAF366" s="120"/>
      <c r="LAG366" s="120"/>
      <c r="LAH366" s="120"/>
      <c r="LAI366" s="120"/>
      <c r="LAJ366" s="120"/>
      <c r="LAK366" s="120"/>
      <c r="LAL366" s="120"/>
      <c r="LAM366" s="120"/>
      <c r="LAN366" s="120"/>
      <c r="LAO366" s="120"/>
      <c r="LAP366" s="120"/>
      <c r="LAQ366" s="120"/>
      <c r="LAR366" s="120"/>
      <c r="LAS366" s="120"/>
      <c r="LAT366" s="120"/>
      <c r="LAU366" s="120"/>
      <c r="LAV366" s="120"/>
      <c r="LAW366" s="120"/>
      <c r="LAX366" s="120"/>
      <c r="LAY366" s="120"/>
      <c r="LAZ366" s="120"/>
      <c r="LBA366" s="120"/>
      <c r="LBB366" s="120"/>
      <c r="LBC366" s="120"/>
      <c r="LBD366" s="120"/>
      <c r="LBE366" s="120"/>
      <c r="LBF366" s="120"/>
      <c r="LBG366" s="120"/>
      <c r="LBH366" s="120"/>
      <c r="LBI366" s="120"/>
      <c r="LBJ366" s="120"/>
      <c r="LBK366" s="120"/>
      <c r="LBL366" s="120"/>
      <c r="LBM366" s="120"/>
      <c r="LBN366" s="120"/>
      <c r="LBO366" s="120"/>
      <c r="LBP366" s="120"/>
      <c r="LBQ366" s="120"/>
      <c r="LBR366" s="120"/>
      <c r="LBS366" s="120"/>
      <c r="LBT366" s="120"/>
      <c r="LBU366" s="120"/>
      <c r="LBV366" s="120"/>
      <c r="LBW366" s="120"/>
      <c r="LBX366" s="120"/>
      <c r="LBY366" s="120"/>
      <c r="LBZ366" s="120"/>
      <c r="LCA366" s="120"/>
      <c r="LCB366" s="120"/>
      <c r="LCC366" s="120"/>
      <c r="LCD366" s="120"/>
      <c r="LCE366" s="120"/>
      <c r="LCF366" s="120"/>
      <c r="LCG366" s="120"/>
      <c r="LCH366" s="120"/>
      <c r="LCI366" s="120"/>
      <c r="LCJ366" s="120"/>
      <c r="LCK366" s="120"/>
      <c r="LCL366" s="120"/>
      <c r="LCM366" s="120"/>
      <c r="LCN366" s="120"/>
      <c r="LCO366" s="120"/>
      <c r="LCP366" s="120"/>
      <c r="LCQ366" s="120"/>
      <c r="LCR366" s="120"/>
      <c r="LCS366" s="120"/>
      <c r="LCT366" s="120"/>
      <c r="LCU366" s="120"/>
      <c r="LCV366" s="120"/>
      <c r="LCW366" s="120"/>
      <c r="LCX366" s="120"/>
      <c r="LCY366" s="120"/>
      <c r="LCZ366" s="120"/>
      <c r="LDA366" s="120"/>
      <c r="LDB366" s="120"/>
      <c r="LDC366" s="120"/>
      <c r="LDD366" s="120"/>
      <c r="LDE366" s="120"/>
      <c r="LDF366" s="120"/>
      <c r="LDG366" s="120"/>
      <c r="LDH366" s="120"/>
      <c r="LDI366" s="120"/>
      <c r="LDJ366" s="120"/>
      <c r="LDK366" s="120"/>
      <c r="LDL366" s="120"/>
      <c r="LDM366" s="120"/>
      <c r="LDN366" s="120"/>
      <c r="LDO366" s="120"/>
      <c r="LDP366" s="120"/>
      <c r="LDQ366" s="120"/>
      <c r="LDR366" s="120"/>
      <c r="LDS366" s="120"/>
      <c r="LDT366" s="120"/>
      <c r="LDU366" s="120"/>
      <c r="LDV366" s="120"/>
      <c r="LDW366" s="120"/>
      <c r="LDX366" s="120"/>
      <c r="LDY366" s="120"/>
      <c r="LDZ366" s="120"/>
      <c r="LEA366" s="120"/>
      <c r="LEB366" s="120"/>
      <c r="LEC366" s="120"/>
      <c r="LED366" s="120"/>
      <c r="LEE366" s="120"/>
      <c r="LEF366" s="120"/>
      <c r="LEG366" s="120"/>
      <c r="LEH366" s="120"/>
      <c r="LEI366" s="120"/>
      <c r="LEJ366" s="120"/>
      <c r="LEK366" s="120"/>
      <c r="LEL366" s="120"/>
      <c r="LEM366" s="120"/>
      <c r="LEN366" s="120"/>
      <c r="LEO366" s="120"/>
      <c r="LEP366" s="120"/>
      <c r="LEQ366" s="120"/>
      <c r="LER366" s="120"/>
      <c r="LES366" s="120"/>
      <c r="LET366" s="120"/>
      <c r="LEU366" s="120"/>
      <c r="LEV366" s="120"/>
      <c r="LEW366" s="120"/>
      <c r="LEX366" s="120"/>
      <c r="LEY366" s="120"/>
      <c r="LEZ366" s="120"/>
      <c r="LFA366" s="120"/>
      <c r="LFB366" s="120"/>
      <c r="LFC366" s="120"/>
      <c r="LFD366" s="120"/>
      <c r="LFE366" s="120"/>
      <c r="LFF366" s="120"/>
      <c r="LFG366" s="120"/>
      <c r="LFH366" s="120"/>
      <c r="LFI366" s="120"/>
      <c r="LFJ366" s="120"/>
      <c r="LFK366" s="120"/>
      <c r="LFL366" s="120"/>
      <c r="LFM366" s="120"/>
      <c r="LFN366" s="120"/>
      <c r="LFO366" s="120"/>
      <c r="LFP366" s="120"/>
      <c r="LFQ366" s="120"/>
      <c r="LFR366" s="120"/>
      <c r="LFS366" s="120"/>
      <c r="LFT366" s="120"/>
      <c r="LFU366" s="120"/>
      <c r="LFV366" s="120"/>
      <c r="LFW366" s="120"/>
      <c r="LFX366" s="120"/>
      <c r="LFY366" s="120"/>
      <c r="LFZ366" s="120"/>
      <c r="LGA366" s="120"/>
      <c r="LGB366" s="120"/>
      <c r="LGC366" s="120"/>
      <c r="LGD366" s="120"/>
      <c r="LGE366" s="120"/>
      <c r="LGF366" s="120"/>
      <c r="LGG366" s="120"/>
      <c r="LGH366" s="120"/>
      <c r="LGI366" s="120"/>
      <c r="LGJ366" s="120"/>
      <c r="LGK366" s="120"/>
      <c r="LGL366" s="120"/>
      <c r="LGM366" s="120"/>
      <c r="LGN366" s="120"/>
      <c r="LGO366" s="120"/>
      <c r="LGP366" s="120"/>
      <c r="LGQ366" s="120"/>
      <c r="LGR366" s="120"/>
      <c r="LGS366" s="120"/>
      <c r="LGT366" s="120"/>
      <c r="LGU366" s="120"/>
      <c r="LGV366" s="120"/>
      <c r="LGW366" s="120"/>
      <c r="LGX366" s="120"/>
      <c r="LGY366" s="120"/>
      <c r="LGZ366" s="120"/>
      <c r="LHA366" s="120"/>
      <c r="LHB366" s="120"/>
      <c r="LHC366" s="120"/>
      <c r="LHD366" s="120"/>
      <c r="LHE366" s="120"/>
      <c r="LHF366" s="120"/>
      <c r="LHG366" s="120"/>
      <c r="LHH366" s="120"/>
      <c r="LHI366" s="120"/>
      <c r="LHJ366" s="120"/>
      <c r="LHK366" s="120"/>
      <c r="LHL366" s="120"/>
      <c r="LHM366" s="120"/>
      <c r="LHN366" s="120"/>
      <c r="LHO366" s="120"/>
      <c r="LHP366" s="120"/>
      <c r="LHQ366" s="120"/>
      <c r="LHR366" s="120"/>
      <c r="LHS366" s="120"/>
      <c r="LHT366" s="120"/>
      <c r="LHU366" s="120"/>
      <c r="LHV366" s="120"/>
      <c r="LHW366" s="120"/>
      <c r="LHX366" s="120"/>
      <c r="LHY366" s="120"/>
      <c r="LHZ366" s="120"/>
      <c r="LIA366" s="120"/>
      <c r="LIB366" s="120"/>
      <c r="LIC366" s="120"/>
      <c r="LID366" s="120"/>
      <c r="LIE366" s="120"/>
      <c r="LIF366" s="120"/>
      <c r="LIG366" s="120"/>
      <c r="LIH366" s="120"/>
      <c r="LII366" s="120"/>
      <c r="LIJ366" s="120"/>
      <c r="LIK366" s="120"/>
      <c r="LIL366" s="120"/>
      <c r="LIM366" s="120"/>
      <c r="LIN366" s="120"/>
      <c r="LIO366" s="120"/>
      <c r="LIP366" s="120"/>
      <c r="LIQ366" s="120"/>
      <c r="LIR366" s="120"/>
      <c r="LIS366" s="120"/>
      <c r="LIT366" s="120"/>
      <c r="LIU366" s="120"/>
      <c r="LIV366" s="120"/>
      <c r="LIW366" s="120"/>
      <c r="LIX366" s="120"/>
      <c r="LIY366" s="120"/>
      <c r="LIZ366" s="120"/>
      <c r="LJA366" s="120"/>
      <c r="LJB366" s="120"/>
      <c r="LJC366" s="120"/>
      <c r="LJD366" s="120"/>
      <c r="LJE366" s="120"/>
      <c r="LJF366" s="120"/>
      <c r="LJG366" s="120"/>
      <c r="LJH366" s="120"/>
      <c r="LJI366" s="120"/>
      <c r="LJJ366" s="120"/>
      <c r="LJK366" s="120"/>
      <c r="LJL366" s="120"/>
      <c r="LJM366" s="120"/>
      <c r="LJN366" s="120"/>
      <c r="LJO366" s="120"/>
      <c r="LJP366" s="120"/>
      <c r="LJQ366" s="120"/>
      <c r="LJR366" s="120"/>
      <c r="LJS366" s="120"/>
      <c r="LJT366" s="120"/>
      <c r="LJU366" s="120"/>
      <c r="LJV366" s="120"/>
      <c r="LJW366" s="120"/>
      <c r="LJX366" s="120"/>
      <c r="LJY366" s="120"/>
      <c r="LJZ366" s="120"/>
      <c r="LKA366" s="120"/>
      <c r="LKB366" s="120"/>
      <c r="LKC366" s="120"/>
      <c r="LKD366" s="120"/>
      <c r="LKE366" s="120"/>
      <c r="LKF366" s="120"/>
      <c r="LKG366" s="120"/>
      <c r="LKH366" s="120"/>
      <c r="LKI366" s="120"/>
      <c r="LKJ366" s="120"/>
      <c r="LKK366" s="120"/>
      <c r="LKL366" s="120"/>
      <c r="LKM366" s="120"/>
      <c r="LKN366" s="120"/>
      <c r="LKO366" s="120"/>
      <c r="LKP366" s="120"/>
      <c r="LKQ366" s="120"/>
      <c r="LKR366" s="120"/>
      <c r="LKS366" s="120"/>
      <c r="LKT366" s="120"/>
      <c r="LKU366" s="120"/>
      <c r="LKV366" s="120"/>
      <c r="LKW366" s="120"/>
      <c r="LKX366" s="120"/>
      <c r="LKY366" s="120"/>
      <c r="LKZ366" s="120"/>
      <c r="LLA366" s="120"/>
      <c r="LLB366" s="120"/>
      <c r="LLC366" s="120"/>
      <c r="LLD366" s="120"/>
      <c r="LLE366" s="120"/>
      <c r="LLF366" s="120"/>
      <c r="LLG366" s="120"/>
      <c r="LLH366" s="120"/>
      <c r="LLI366" s="120"/>
      <c r="LLJ366" s="120"/>
      <c r="LLK366" s="120"/>
      <c r="LLL366" s="120"/>
      <c r="LLM366" s="120"/>
      <c r="LLN366" s="120"/>
      <c r="LLO366" s="120"/>
      <c r="LLP366" s="120"/>
      <c r="LLQ366" s="120"/>
      <c r="LLR366" s="120"/>
      <c r="LLS366" s="120"/>
      <c r="LLT366" s="120"/>
      <c r="LLU366" s="120"/>
      <c r="LLV366" s="120"/>
      <c r="LLW366" s="120"/>
      <c r="LLX366" s="120"/>
      <c r="LLY366" s="120"/>
      <c r="LLZ366" s="120"/>
      <c r="LMA366" s="120"/>
      <c r="LMB366" s="120"/>
      <c r="LMC366" s="120"/>
      <c r="LMD366" s="120"/>
      <c r="LME366" s="120"/>
      <c r="LMF366" s="120"/>
      <c r="LMG366" s="120"/>
      <c r="LMH366" s="120"/>
      <c r="LMI366" s="120"/>
      <c r="LMJ366" s="120"/>
      <c r="LMK366" s="120"/>
      <c r="LML366" s="120"/>
      <c r="LMM366" s="120"/>
      <c r="LMN366" s="120"/>
      <c r="LMO366" s="120"/>
      <c r="LMP366" s="120"/>
      <c r="LMQ366" s="120"/>
      <c r="LMR366" s="120"/>
      <c r="LMS366" s="120"/>
      <c r="LMT366" s="120"/>
      <c r="LMU366" s="120"/>
      <c r="LMV366" s="120"/>
      <c r="LMW366" s="120"/>
      <c r="LMX366" s="120"/>
      <c r="LMY366" s="120"/>
      <c r="LMZ366" s="120"/>
      <c r="LNA366" s="120"/>
      <c r="LNB366" s="120"/>
      <c r="LNC366" s="120"/>
      <c r="LND366" s="120"/>
      <c r="LNE366" s="120"/>
      <c r="LNF366" s="120"/>
      <c r="LNG366" s="120"/>
      <c r="LNH366" s="120"/>
      <c r="LNI366" s="120"/>
      <c r="LNJ366" s="120"/>
      <c r="LNK366" s="120"/>
      <c r="LNL366" s="120"/>
      <c r="LNM366" s="120"/>
      <c r="LNN366" s="120"/>
      <c r="LNO366" s="120"/>
      <c r="LNP366" s="120"/>
      <c r="LNQ366" s="120"/>
      <c r="LNR366" s="120"/>
      <c r="LNS366" s="120"/>
      <c r="LNT366" s="120"/>
      <c r="LNU366" s="120"/>
      <c r="LNV366" s="120"/>
      <c r="LNW366" s="120"/>
      <c r="LNX366" s="120"/>
      <c r="LNY366" s="120"/>
      <c r="LNZ366" s="120"/>
      <c r="LOA366" s="120"/>
      <c r="LOB366" s="120"/>
      <c r="LOC366" s="120"/>
      <c r="LOD366" s="120"/>
      <c r="LOE366" s="120"/>
      <c r="LOF366" s="120"/>
      <c r="LOG366" s="120"/>
      <c r="LOH366" s="120"/>
      <c r="LOI366" s="120"/>
      <c r="LOJ366" s="120"/>
      <c r="LOK366" s="120"/>
      <c r="LOL366" s="120"/>
      <c r="LOM366" s="120"/>
      <c r="LON366" s="120"/>
      <c r="LOO366" s="120"/>
      <c r="LOP366" s="120"/>
      <c r="LOQ366" s="120"/>
      <c r="LOR366" s="120"/>
      <c r="LOS366" s="120"/>
      <c r="LOT366" s="120"/>
      <c r="LOU366" s="120"/>
      <c r="LOV366" s="120"/>
      <c r="LOW366" s="120"/>
      <c r="LOX366" s="120"/>
      <c r="LOY366" s="120"/>
      <c r="LOZ366" s="120"/>
      <c r="LPA366" s="120"/>
      <c r="LPB366" s="120"/>
      <c r="LPC366" s="120"/>
      <c r="LPD366" s="120"/>
      <c r="LPE366" s="120"/>
      <c r="LPF366" s="120"/>
      <c r="LPG366" s="120"/>
      <c r="LPH366" s="120"/>
      <c r="LPI366" s="120"/>
      <c r="LPJ366" s="120"/>
      <c r="LPK366" s="120"/>
      <c r="LPL366" s="120"/>
      <c r="LPM366" s="120"/>
      <c r="LPN366" s="120"/>
      <c r="LPO366" s="120"/>
      <c r="LPP366" s="120"/>
      <c r="LPQ366" s="120"/>
      <c r="LPR366" s="120"/>
      <c r="LPS366" s="120"/>
      <c r="LPT366" s="120"/>
      <c r="LPU366" s="120"/>
      <c r="LPV366" s="120"/>
      <c r="LPW366" s="120"/>
      <c r="LPX366" s="120"/>
      <c r="LPY366" s="120"/>
      <c r="LPZ366" s="120"/>
      <c r="LQA366" s="120"/>
      <c r="LQB366" s="120"/>
      <c r="LQC366" s="120"/>
      <c r="LQD366" s="120"/>
      <c r="LQE366" s="120"/>
      <c r="LQF366" s="120"/>
      <c r="LQG366" s="120"/>
      <c r="LQH366" s="120"/>
      <c r="LQI366" s="120"/>
      <c r="LQJ366" s="120"/>
      <c r="LQK366" s="120"/>
      <c r="LQL366" s="120"/>
      <c r="LQM366" s="120"/>
      <c r="LQN366" s="120"/>
      <c r="LQO366" s="120"/>
      <c r="LQP366" s="120"/>
      <c r="LQQ366" s="120"/>
      <c r="LQR366" s="120"/>
      <c r="LQS366" s="120"/>
      <c r="LQT366" s="120"/>
      <c r="LQU366" s="120"/>
      <c r="LQV366" s="120"/>
      <c r="LQW366" s="120"/>
      <c r="LQX366" s="120"/>
      <c r="LQY366" s="120"/>
      <c r="LQZ366" s="120"/>
      <c r="LRA366" s="120"/>
      <c r="LRB366" s="120"/>
      <c r="LRC366" s="120"/>
      <c r="LRD366" s="120"/>
      <c r="LRE366" s="120"/>
      <c r="LRF366" s="120"/>
      <c r="LRG366" s="120"/>
      <c r="LRH366" s="120"/>
      <c r="LRI366" s="120"/>
      <c r="LRJ366" s="120"/>
      <c r="LRK366" s="120"/>
      <c r="LRL366" s="120"/>
      <c r="LRM366" s="120"/>
      <c r="LRN366" s="120"/>
      <c r="LRO366" s="120"/>
      <c r="LRP366" s="120"/>
      <c r="LRQ366" s="120"/>
      <c r="LRR366" s="120"/>
      <c r="LRS366" s="120"/>
      <c r="LRT366" s="120"/>
      <c r="LRU366" s="120"/>
      <c r="LRV366" s="120"/>
      <c r="LRW366" s="120"/>
      <c r="LRX366" s="120"/>
      <c r="LRY366" s="120"/>
      <c r="LRZ366" s="120"/>
      <c r="LSA366" s="120"/>
      <c r="LSB366" s="120"/>
      <c r="LSC366" s="120"/>
      <c r="LSD366" s="120"/>
      <c r="LSE366" s="120"/>
      <c r="LSF366" s="120"/>
      <c r="LSG366" s="120"/>
      <c r="LSH366" s="120"/>
      <c r="LSI366" s="120"/>
      <c r="LSJ366" s="120"/>
      <c r="LSK366" s="120"/>
      <c r="LSL366" s="120"/>
      <c r="LSM366" s="120"/>
      <c r="LSN366" s="120"/>
      <c r="LSO366" s="120"/>
      <c r="LSP366" s="120"/>
      <c r="LSQ366" s="120"/>
      <c r="LSR366" s="120"/>
      <c r="LSS366" s="120"/>
      <c r="LST366" s="120"/>
      <c r="LSU366" s="120"/>
      <c r="LSV366" s="120"/>
      <c r="LSW366" s="120"/>
      <c r="LSX366" s="120"/>
      <c r="LSY366" s="120"/>
      <c r="LSZ366" s="120"/>
      <c r="LTA366" s="120"/>
      <c r="LTB366" s="120"/>
      <c r="LTC366" s="120"/>
      <c r="LTD366" s="120"/>
      <c r="LTE366" s="120"/>
      <c r="LTF366" s="120"/>
      <c r="LTG366" s="120"/>
      <c r="LTH366" s="120"/>
      <c r="LTI366" s="120"/>
      <c r="LTJ366" s="120"/>
      <c r="LTK366" s="120"/>
      <c r="LTL366" s="120"/>
      <c r="LTM366" s="120"/>
      <c r="LTN366" s="120"/>
      <c r="LTO366" s="120"/>
      <c r="LTP366" s="120"/>
      <c r="LTQ366" s="120"/>
      <c r="LTR366" s="120"/>
      <c r="LTS366" s="120"/>
      <c r="LTT366" s="120"/>
      <c r="LTU366" s="120"/>
      <c r="LTV366" s="120"/>
      <c r="LTW366" s="120"/>
      <c r="LTX366" s="120"/>
      <c r="LTY366" s="120"/>
      <c r="LTZ366" s="120"/>
      <c r="LUA366" s="120"/>
      <c r="LUB366" s="120"/>
      <c r="LUC366" s="120"/>
      <c r="LUD366" s="120"/>
      <c r="LUE366" s="120"/>
      <c r="LUF366" s="120"/>
      <c r="LUG366" s="120"/>
      <c r="LUH366" s="120"/>
      <c r="LUI366" s="120"/>
      <c r="LUJ366" s="120"/>
      <c r="LUK366" s="120"/>
      <c r="LUL366" s="120"/>
      <c r="LUM366" s="120"/>
      <c r="LUN366" s="120"/>
      <c r="LUO366" s="120"/>
      <c r="LUP366" s="120"/>
      <c r="LUQ366" s="120"/>
      <c r="LUR366" s="120"/>
      <c r="LUS366" s="120"/>
      <c r="LUT366" s="120"/>
      <c r="LUU366" s="120"/>
      <c r="LUV366" s="120"/>
      <c r="LUW366" s="120"/>
      <c r="LUX366" s="120"/>
      <c r="LUY366" s="120"/>
      <c r="LUZ366" s="120"/>
      <c r="LVA366" s="120"/>
      <c r="LVB366" s="120"/>
      <c r="LVC366" s="120"/>
      <c r="LVD366" s="120"/>
      <c r="LVE366" s="120"/>
      <c r="LVF366" s="120"/>
      <c r="LVG366" s="120"/>
      <c r="LVH366" s="120"/>
      <c r="LVI366" s="120"/>
      <c r="LVJ366" s="120"/>
      <c r="LVK366" s="120"/>
      <c r="LVL366" s="120"/>
      <c r="LVM366" s="120"/>
      <c r="LVN366" s="120"/>
      <c r="LVO366" s="120"/>
      <c r="LVP366" s="120"/>
      <c r="LVQ366" s="120"/>
      <c r="LVR366" s="120"/>
      <c r="LVS366" s="120"/>
      <c r="LVT366" s="120"/>
      <c r="LVU366" s="120"/>
      <c r="LVV366" s="120"/>
      <c r="LVW366" s="120"/>
      <c r="LVX366" s="120"/>
      <c r="LVY366" s="120"/>
      <c r="LVZ366" s="120"/>
      <c r="LWA366" s="120"/>
      <c r="LWB366" s="120"/>
      <c r="LWC366" s="120"/>
      <c r="LWD366" s="120"/>
      <c r="LWE366" s="120"/>
      <c r="LWF366" s="120"/>
      <c r="LWG366" s="120"/>
      <c r="LWH366" s="120"/>
      <c r="LWI366" s="120"/>
      <c r="LWJ366" s="120"/>
      <c r="LWK366" s="120"/>
      <c r="LWL366" s="120"/>
      <c r="LWM366" s="120"/>
      <c r="LWN366" s="120"/>
      <c r="LWO366" s="120"/>
      <c r="LWP366" s="120"/>
      <c r="LWQ366" s="120"/>
      <c r="LWR366" s="120"/>
      <c r="LWS366" s="120"/>
      <c r="LWT366" s="120"/>
      <c r="LWU366" s="120"/>
      <c r="LWV366" s="120"/>
      <c r="LWW366" s="120"/>
      <c r="LWX366" s="120"/>
      <c r="LWY366" s="120"/>
      <c r="LWZ366" s="120"/>
      <c r="LXA366" s="120"/>
      <c r="LXB366" s="120"/>
      <c r="LXC366" s="120"/>
      <c r="LXD366" s="120"/>
      <c r="LXE366" s="120"/>
      <c r="LXF366" s="120"/>
      <c r="LXG366" s="120"/>
      <c r="LXH366" s="120"/>
      <c r="LXI366" s="120"/>
      <c r="LXJ366" s="120"/>
      <c r="LXK366" s="120"/>
      <c r="LXL366" s="120"/>
      <c r="LXM366" s="120"/>
      <c r="LXN366" s="120"/>
      <c r="LXO366" s="120"/>
      <c r="LXP366" s="120"/>
      <c r="LXQ366" s="120"/>
      <c r="LXR366" s="120"/>
      <c r="LXS366" s="120"/>
      <c r="LXT366" s="120"/>
      <c r="LXU366" s="120"/>
      <c r="LXV366" s="120"/>
      <c r="LXW366" s="120"/>
      <c r="LXX366" s="120"/>
      <c r="LXY366" s="120"/>
      <c r="LXZ366" s="120"/>
      <c r="LYA366" s="120"/>
      <c r="LYB366" s="120"/>
      <c r="LYC366" s="120"/>
      <c r="LYD366" s="120"/>
      <c r="LYE366" s="120"/>
      <c r="LYF366" s="120"/>
      <c r="LYG366" s="120"/>
      <c r="LYH366" s="120"/>
      <c r="LYI366" s="120"/>
      <c r="LYJ366" s="120"/>
      <c r="LYK366" s="120"/>
      <c r="LYL366" s="120"/>
      <c r="LYM366" s="120"/>
      <c r="LYN366" s="120"/>
      <c r="LYO366" s="120"/>
      <c r="LYP366" s="120"/>
      <c r="LYQ366" s="120"/>
      <c r="LYR366" s="120"/>
      <c r="LYS366" s="120"/>
      <c r="LYT366" s="120"/>
      <c r="LYU366" s="120"/>
      <c r="LYV366" s="120"/>
      <c r="LYW366" s="120"/>
      <c r="LYX366" s="120"/>
      <c r="LYY366" s="120"/>
      <c r="LYZ366" s="120"/>
      <c r="LZA366" s="120"/>
      <c r="LZB366" s="120"/>
      <c r="LZC366" s="120"/>
      <c r="LZD366" s="120"/>
      <c r="LZE366" s="120"/>
      <c r="LZF366" s="120"/>
      <c r="LZG366" s="120"/>
      <c r="LZH366" s="120"/>
      <c r="LZI366" s="120"/>
      <c r="LZJ366" s="120"/>
      <c r="LZK366" s="120"/>
      <c r="LZL366" s="120"/>
      <c r="LZM366" s="120"/>
      <c r="LZN366" s="120"/>
      <c r="LZO366" s="120"/>
      <c r="LZP366" s="120"/>
      <c r="LZQ366" s="120"/>
      <c r="LZR366" s="120"/>
      <c r="LZS366" s="120"/>
      <c r="LZT366" s="120"/>
      <c r="LZU366" s="120"/>
      <c r="LZV366" s="120"/>
      <c r="LZW366" s="120"/>
      <c r="LZX366" s="120"/>
      <c r="LZY366" s="120"/>
      <c r="LZZ366" s="120"/>
      <c r="MAA366" s="120"/>
      <c r="MAB366" s="120"/>
      <c r="MAC366" s="120"/>
      <c r="MAD366" s="120"/>
      <c r="MAE366" s="120"/>
      <c r="MAF366" s="120"/>
      <c r="MAG366" s="120"/>
      <c r="MAH366" s="120"/>
      <c r="MAI366" s="120"/>
      <c r="MAJ366" s="120"/>
      <c r="MAK366" s="120"/>
      <c r="MAL366" s="120"/>
      <c r="MAM366" s="120"/>
      <c r="MAN366" s="120"/>
      <c r="MAO366" s="120"/>
      <c r="MAP366" s="120"/>
      <c r="MAQ366" s="120"/>
      <c r="MAR366" s="120"/>
      <c r="MAS366" s="120"/>
      <c r="MAT366" s="120"/>
      <c r="MAU366" s="120"/>
      <c r="MAV366" s="120"/>
      <c r="MAW366" s="120"/>
      <c r="MAX366" s="120"/>
      <c r="MAY366" s="120"/>
      <c r="MAZ366" s="120"/>
      <c r="MBA366" s="120"/>
      <c r="MBB366" s="120"/>
      <c r="MBC366" s="120"/>
      <c r="MBD366" s="120"/>
      <c r="MBE366" s="120"/>
      <c r="MBF366" s="120"/>
      <c r="MBG366" s="120"/>
      <c r="MBH366" s="120"/>
      <c r="MBI366" s="120"/>
      <c r="MBJ366" s="120"/>
      <c r="MBK366" s="120"/>
      <c r="MBL366" s="120"/>
      <c r="MBM366" s="120"/>
      <c r="MBN366" s="120"/>
      <c r="MBO366" s="120"/>
      <c r="MBP366" s="120"/>
      <c r="MBQ366" s="120"/>
      <c r="MBR366" s="120"/>
      <c r="MBS366" s="120"/>
      <c r="MBT366" s="120"/>
      <c r="MBU366" s="120"/>
      <c r="MBV366" s="120"/>
      <c r="MBW366" s="120"/>
      <c r="MBX366" s="120"/>
      <c r="MBY366" s="120"/>
      <c r="MBZ366" s="120"/>
      <c r="MCA366" s="120"/>
      <c r="MCB366" s="120"/>
      <c r="MCC366" s="120"/>
      <c r="MCD366" s="120"/>
      <c r="MCE366" s="120"/>
      <c r="MCF366" s="120"/>
      <c r="MCG366" s="120"/>
      <c r="MCH366" s="120"/>
      <c r="MCI366" s="120"/>
      <c r="MCJ366" s="120"/>
      <c r="MCK366" s="120"/>
      <c r="MCL366" s="120"/>
      <c r="MCM366" s="120"/>
      <c r="MCN366" s="120"/>
      <c r="MCO366" s="120"/>
      <c r="MCP366" s="120"/>
      <c r="MCQ366" s="120"/>
      <c r="MCR366" s="120"/>
      <c r="MCS366" s="120"/>
      <c r="MCT366" s="120"/>
      <c r="MCU366" s="120"/>
      <c r="MCV366" s="120"/>
      <c r="MCW366" s="120"/>
      <c r="MCX366" s="120"/>
      <c r="MCY366" s="120"/>
      <c r="MCZ366" s="120"/>
      <c r="MDA366" s="120"/>
      <c r="MDB366" s="120"/>
      <c r="MDC366" s="120"/>
      <c r="MDD366" s="120"/>
      <c r="MDE366" s="120"/>
      <c r="MDF366" s="120"/>
      <c r="MDG366" s="120"/>
      <c r="MDH366" s="120"/>
      <c r="MDI366" s="120"/>
      <c r="MDJ366" s="120"/>
      <c r="MDK366" s="120"/>
      <c r="MDL366" s="120"/>
      <c r="MDM366" s="120"/>
      <c r="MDN366" s="120"/>
      <c r="MDO366" s="120"/>
      <c r="MDP366" s="120"/>
      <c r="MDQ366" s="120"/>
      <c r="MDR366" s="120"/>
      <c r="MDS366" s="120"/>
      <c r="MDT366" s="120"/>
      <c r="MDU366" s="120"/>
      <c r="MDV366" s="120"/>
      <c r="MDW366" s="120"/>
      <c r="MDX366" s="120"/>
      <c r="MDY366" s="120"/>
      <c r="MDZ366" s="120"/>
      <c r="MEA366" s="120"/>
      <c r="MEB366" s="120"/>
      <c r="MEC366" s="120"/>
      <c r="MED366" s="120"/>
      <c r="MEE366" s="120"/>
      <c r="MEF366" s="120"/>
      <c r="MEG366" s="120"/>
      <c r="MEH366" s="120"/>
      <c r="MEI366" s="120"/>
      <c r="MEJ366" s="120"/>
      <c r="MEK366" s="120"/>
      <c r="MEL366" s="120"/>
      <c r="MEM366" s="120"/>
      <c r="MEN366" s="120"/>
      <c r="MEO366" s="120"/>
      <c r="MEP366" s="120"/>
      <c r="MEQ366" s="120"/>
      <c r="MER366" s="120"/>
      <c r="MES366" s="120"/>
      <c r="MET366" s="120"/>
      <c r="MEU366" s="120"/>
      <c r="MEV366" s="120"/>
      <c r="MEW366" s="120"/>
      <c r="MEX366" s="120"/>
      <c r="MEY366" s="120"/>
      <c r="MEZ366" s="120"/>
      <c r="MFA366" s="120"/>
      <c r="MFB366" s="120"/>
      <c r="MFC366" s="120"/>
      <c r="MFD366" s="120"/>
      <c r="MFE366" s="120"/>
      <c r="MFF366" s="120"/>
      <c r="MFG366" s="120"/>
      <c r="MFH366" s="120"/>
      <c r="MFI366" s="120"/>
      <c r="MFJ366" s="120"/>
      <c r="MFK366" s="120"/>
      <c r="MFL366" s="120"/>
      <c r="MFM366" s="120"/>
      <c r="MFN366" s="120"/>
      <c r="MFO366" s="120"/>
      <c r="MFP366" s="120"/>
      <c r="MFQ366" s="120"/>
      <c r="MFR366" s="120"/>
      <c r="MFS366" s="120"/>
      <c r="MFT366" s="120"/>
      <c r="MFU366" s="120"/>
      <c r="MFV366" s="120"/>
      <c r="MFW366" s="120"/>
      <c r="MFX366" s="120"/>
      <c r="MFY366" s="120"/>
      <c r="MFZ366" s="120"/>
      <c r="MGA366" s="120"/>
      <c r="MGB366" s="120"/>
      <c r="MGC366" s="120"/>
      <c r="MGD366" s="120"/>
      <c r="MGE366" s="120"/>
      <c r="MGF366" s="120"/>
      <c r="MGG366" s="120"/>
      <c r="MGH366" s="120"/>
      <c r="MGI366" s="120"/>
      <c r="MGJ366" s="120"/>
      <c r="MGK366" s="120"/>
      <c r="MGL366" s="120"/>
      <c r="MGM366" s="120"/>
      <c r="MGN366" s="120"/>
      <c r="MGO366" s="120"/>
      <c r="MGP366" s="120"/>
      <c r="MGQ366" s="120"/>
      <c r="MGR366" s="120"/>
      <c r="MGS366" s="120"/>
      <c r="MGT366" s="120"/>
      <c r="MGU366" s="120"/>
      <c r="MGV366" s="120"/>
      <c r="MGW366" s="120"/>
      <c r="MGX366" s="120"/>
      <c r="MGY366" s="120"/>
      <c r="MGZ366" s="120"/>
      <c r="MHA366" s="120"/>
      <c r="MHB366" s="120"/>
      <c r="MHC366" s="120"/>
      <c r="MHD366" s="120"/>
      <c r="MHE366" s="120"/>
      <c r="MHF366" s="120"/>
      <c r="MHG366" s="120"/>
      <c r="MHH366" s="120"/>
      <c r="MHI366" s="120"/>
      <c r="MHJ366" s="120"/>
      <c r="MHK366" s="120"/>
      <c r="MHL366" s="120"/>
      <c r="MHM366" s="120"/>
      <c r="MHN366" s="120"/>
      <c r="MHO366" s="120"/>
      <c r="MHP366" s="120"/>
      <c r="MHQ366" s="120"/>
      <c r="MHR366" s="120"/>
      <c r="MHS366" s="120"/>
      <c r="MHT366" s="120"/>
      <c r="MHU366" s="120"/>
      <c r="MHV366" s="120"/>
      <c r="MHW366" s="120"/>
      <c r="MHX366" s="120"/>
      <c r="MHY366" s="120"/>
      <c r="MHZ366" s="120"/>
      <c r="MIA366" s="120"/>
      <c r="MIB366" s="120"/>
      <c r="MIC366" s="120"/>
      <c r="MID366" s="120"/>
      <c r="MIE366" s="120"/>
      <c r="MIF366" s="120"/>
      <c r="MIG366" s="120"/>
      <c r="MIH366" s="120"/>
      <c r="MII366" s="120"/>
      <c r="MIJ366" s="120"/>
      <c r="MIK366" s="120"/>
      <c r="MIL366" s="120"/>
      <c r="MIM366" s="120"/>
      <c r="MIN366" s="120"/>
      <c r="MIO366" s="120"/>
      <c r="MIP366" s="120"/>
      <c r="MIQ366" s="120"/>
      <c r="MIR366" s="120"/>
      <c r="MIS366" s="120"/>
      <c r="MIT366" s="120"/>
      <c r="MIU366" s="120"/>
      <c r="MIV366" s="120"/>
      <c r="MIW366" s="120"/>
      <c r="MIX366" s="120"/>
      <c r="MIY366" s="120"/>
      <c r="MIZ366" s="120"/>
      <c r="MJA366" s="120"/>
      <c r="MJB366" s="120"/>
      <c r="MJC366" s="120"/>
      <c r="MJD366" s="120"/>
      <c r="MJE366" s="120"/>
      <c r="MJF366" s="120"/>
      <c r="MJG366" s="120"/>
      <c r="MJH366" s="120"/>
      <c r="MJI366" s="120"/>
      <c r="MJJ366" s="120"/>
      <c r="MJK366" s="120"/>
      <c r="MJL366" s="120"/>
      <c r="MJM366" s="120"/>
      <c r="MJN366" s="120"/>
      <c r="MJO366" s="120"/>
      <c r="MJP366" s="120"/>
      <c r="MJQ366" s="120"/>
      <c r="MJR366" s="120"/>
      <c r="MJS366" s="120"/>
      <c r="MJT366" s="120"/>
      <c r="MJU366" s="120"/>
      <c r="MJV366" s="120"/>
      <c r="MJW366" s="120"/>
      <c r="MJX366" s="120"/>
      <c r="MJY366" s="120"/>
      <c r="MJZ366" s="120"/>
      <c r="MKA366" s="120"/>
      <c r="MKB366" s="120"/>
      <c r="MKC366" s="120"/>
      <c r="MKD366" s="120"/>
      <c r="MKE366" s="120"/>
      <c r="MKF366" s="120"/>
      <c r="MKG366" s="120"/>
      <c r="MKH366" s="120"/>
      <c r="MKI366" s="120"/>
      <c r="MKJ366" s="120"/>
      <c r="MKK366" s="120"/>
      <c r="MKL366" s="120"/>
      <c r="MKM366" s="120"/>
      <c r="MKN366" s="120"/>
      <c r="MKO366" s="120"/>
      <c r="MKP366" s="120"/>
      <c r="MKQ366" s="120"/>
      <c r="MKR366" s="120"/>
      <c r="MKS366" s="120"/>
      <c r="MKT366" s="120"/>
      <c r="MKU366" s="120"/>
      <c r="MKV366" s="120"/>
      <c r="MKW366" s="120"/>
      <c r="MKX366" s="120"/>
      <c r="MKY366" s="120"/>
      <c r="MKZ366" s="120"/>
      <c r="MLA366" s="120"/>
      <c r="MLB366" s="120"/>
      <c r="MLC366" s="120"/>
      <c r="MLD366" s="120"/>
      <c r="MLE366" s="120"/>
      <c r="MLF366" s="120"/>
      <c r="MLG366" s="120"/>
      <c r="MLH366" s="120"/>
      <c r="MLI366" s="120"/>
      <c r="MLJ366" s="120"/>
      <c r="MLK366" s="120"/>
      <c r="MLL366" s="120"/>
      <c r="MLM366" s="120"/>
      <c r="MLN366" s="120"/>
      <c r="MLO366" s="120"/>
      <c r="MLP366" s="120"/>
      <c r="MLQ366" s="120"/>
      <c r="MLR366" s="120"/>
      <c r="MLS366" s="120"/>
      <c r="MLT366" s="120"/>
      <c r="MLU366" s="120"/>
      <c r="MLV366" s="120"/>
      <c r="MLW366" s="120"/>
      <c r="MLX366" s="120"/>
      <c r="MLY366" s="120"/>
      <c r="MLZ366" s="120"/>
      <c r="MMA366" s="120"/>
      <c r="MMB366" s="120"/>
      <c r="MMC366" s="120"/>
      <c r="MMD366" s="120"/>
      <c r="MME366" s="120"/>
      <c r="MMF366" s="120"/>
      <c r="MMG366" s="120"/>
      <c r="MMH366" s="120"/>
      <c r="MMI366" s="120"/>
      <c r="MMJ366" s="120"/>
      <c r="MMK366" s="120"/>
      <c r="MML366" s="120"/>
      <c r="MMM366" s="120"/>
      <c r="MMN366" s="120"/>
      <c r="MMO366" s="120"/>
      <c r="MMP366" s="120"/>
      <c r="MMQ366" s="120"/>
      <c r="MMR366" s="120"/>
      <c r="MMS366" s="120"/>
      <c r="MMT366" s="120"/>
      <c r="MMU366" s="120"/>
      <c r="MMV366" s="120"/>
      <c r="MMW366" s="120"/>
      <c r="MMX366" s="120"/>
      <c r="MMY366" s="120"/>
      <c r="MMZ366" s="120"/>
      <c r="MNA366" s="120"/>
      <c r="MNB366" s="120"/>
      <c r="MNC366" s="120"/>
      <c r="MND366" s="120"/>
      <c r="MNE366" s="120"/>
      <c r="MNF366" s="120"/>
      <c r="MNG366" s="120"/>
      <c r="MNH366" s="120"/>
      <c r="MNI366" s="120"/>
      <c r="MNJ366" s="120"/>
      <c r="MNK366" s="120"/>
      <c r="MNL366" s="120"/>
      <c r="MNM366" s="120"/>
      <c r="MNN366" s="120"/>
      <c r="MNO366" s="120"/>
      <c r="MNP366" s="120"/>
      <c r="MNQ366" s="120"/>
      <c r="MNR366" s="120"/>
      <c r="MNS366" s="120"/>
      <c r="MNT366" s="120"/>
      <c r="MNU366" s="120"/>
      <c r="MNV366" s="120"/>
      <c r="MNW366" s="120"/>
      <c r="MNX366" s="120"/>
      <c r="MNY366" s="120"/>
      <c r="MNZ366" s="120"/>
      <c r="MOA366" s="120"/>
      <c r="MOB366" s="120"/>
      <c r="MOC366" s="120"/>
      <c r="MOD366" s="120"/>
      <c r="MOE366" s="120"/>
      <c r="MOF366" s="120"/>
      <c r="MOG366" s="120"/>
      <c r="MOH366" s="120"/>
      <c r="MOI366" s="120"/>
      <c r="MOJ366" s="120"/>
      <c r="MOK366" s="120"/>
      <c r="MOL366" s="120"/>
      <c r="MOM366" s="120"/>
      <c r="MON366" s="120"/>
      <c r="MOO366" s="120"/>
      <c r="MOP366" s="120"/>
      <c r="MOQ366" s="120"/>
      <c r="MOR366" s="120"/>
      <c r="MOS366" s="120"/>
      <c r="MOT366" s="120"/>
      <c r="MOU366" s="120"/>
      <c r="MOV366" s="120"/>
      <c r="MOW366" s="120"/>
      <c r="MOX366" s="120"/>
      <c r="MOY366" s="120"/>
      <c r="MOZ366" s="120"/>
      <c r="MPA366" s="120"/>
      <c r="MPB366" s="120"/>
      <c r="MPC366" s="120"/>
      <c r="MPD366" s="120"/>
      <c r="MPE366" s="120"/>
      <c r="MPF366" s="120"/>
      <c r="MPG366" s="120"/>
      <c r="MPH366" s="120"/>
      <c r="MPI366" s="120"/>
      <c r="MPJ366" s="120"/>
      <c r="MPK366" s="120"/>
      <c r="MPL366" s="120"/>
      <c r="MPM366" s="120"/>
      <c r="MPN366" s="120"/>
      <c r="MPO366" s="120"/>
      <c r="MPP366" s="120"/>
      <c r="MPQ366" s="120"/>
      <c r="MPR366" s="120"/>
      <c r="MPS366" s="120"/>
      <c r="MPT366" s="120"/>
      <c r="MPU366" s="120"/>
      <c r="MPV366" s="120"/>
      <c r="MPW366" s="120"/>
      <c r="MPX366" s="120"/>
      <c r="MPY366" s="120"/>
      <c r="MPZ366" s="120"/>
      <c r="MQA366" s="120"/>
      <c r="MQB366" s="120"/>
      <c r="MQC366" s="120"/>
      <c r="MQD366" s="120"/>
      <c r="MQE366" s="120"/>
      <c r="MQF366" s="120"/>
      <c r="MQG366" s="120"/>
      <c r="MQH366" s="120"/>
      <c r="MQI366" s="120"/>
      <c r="MQJ366" s="120"/>
      <c r="MQK366" s="120"/>
      <c r="MQL366" s="120"/>
      <c r="MQM366" s="120"/>
      <c r="MQN366" s="120"/>
      <c r="MQO366" s="120"/>
      <c r="MQP366" s="120"/>
      <c r="MQQ366" s="120"/>
      <c r="MQR366" s="120"/>
      <c r="MQS366" s="120"/>
      <c r="MQT366" s="120"/>
      <c r="MQU366" s="120"/>
      <c r="MQV366" s="120"/>
      <c r="MQW366" s="120"/>
      <c r="MQX366" s="120"/>
      <c r="MQY366" s="120"/>
      <c r="MQZ366" s="120"/>
      <c r="MRA366" s="120"/>
      <c r="MRB366" s="120"/>
      <c r="MRC366" s="120"/>
      <c r="MRD366" s="120"/>
      <c r="MRE366" s="120"/>
      <c r="MRF366" s="120"/>
      <c r="MRG366" s="120"/>
      <c r="MRH366" s="120"/>
      <c r="MRI366" s="120"/>
      <c r="MRJ366" s="120"/>
      <c r="MRK366" s="120"/>
      <c r="MRL366" s="120"/>
      <c r="MRM366" s="120"/>
      <c r="MRN366" s="120"/>
      <c r="MRO366" s="120"/>
      <c r="MRP366" s="120"/>
      <c r="MRQ366" s="120"/>
      <c r="MRR366" s="120"/>
      <c r="MRS366" s="120"/>
      <c r="MRT366" s="120"/>
      <c r="MRU366" s="120"/>
      <c r="MRV366" s="120"/>
      <c r="MRW366" s="120"/>
      <c r="MRX366" s="120"/>
      <c r="MRY366" s="120"/>
      <c r="MRZ366" s="120"/>
      <c r="MSA366" s="120"/>
      <c r="MSB366" s="120"/>
      <c r="MSC366" s="120"/>
      <c r="MSD366" s="120"/>
      <c r="MSE366" s="120"/>
      <c r="MSF366" s="120"/>
      <c r="MSG366" s="120"/>
      <c r="MSH366" s="120"/>
      <c r="MSI366" s="120"/>
      <c r="MSJ366" s="120"/>
      <c r="MSK366" s="120"/>
      <c r="MSL366" s="120"/>
      <c r="MSM366" s="120"/>
      <c r="MSN366" s="120"/>
      <c r="MSO366" s="120"/>
      <c r="MSP366" s="120"/>
      <c r="MSQ366" s="120"/>
      <c r="MSR366" s="120"/>
      <c r="MSS366" s="120"/>
      <c r="MST366" s="120"/>
      <c r="MSU366" s="120"/>
      <c r="MSV366" s="120"/>
      <c r="MSW366" s="120"/>
      <c r="MSX366" s="120"/>
      <c r="MSY366" s="120"/>
      <c r="MSZ366" s="120"/>
      <c r="MTA366" s="120"/>
      <c r="MTB366" s="120"/>
      <c r="MTC366" s="120"/>
      <c r="MTD366" s="120"/>
      <c r="MTE366" s="120"/>
      <c r="MTF366" s="120"/>
      <c r="MTG366" s="120"/>
      <c r="MTH366" s="120"/>
      <c r="MTI366" s="120"/>
      <c r="MTJ366" s="120"/>
      <c r="MTK366" s="120"/>
      <c r="MTL366" s="120"/>
      <c r="MTM366" s="120"/>
      <c r="MTN366" s="120"/>
      <c r="MTO366" s="120"/>
      <c r="MTP366" s="120"/>
      <c r="MTQ366" s="120"/>
      <c r="MTR366" s="120"/>
      <c r="MTS366" s="120"/>
      <c r="MTT366" s="120"/>
      <c r="MTU366" s="120"/>
      <c r="MTV366" s="120"/>
      <c r="MTW366" s="120"/>
      <c r="MTX366" s="120"/>
      <c r="MTY366" s="120"/>
      <c r="MTZ366" s="120"/>
      <c r="MUA366" s="120"/>
      <c r="MUB366" s="120"/>
      <c r="MUC366" s="120"/>
      <c r="MUD366" s="120"/>
      <c r="MUE366" s="120"/>
      <c r="MUF366" s="120"/>
      <c r="MUG366" s="120"/>
      <c r="MUH366" s="120"/>
      <c r="MUI366" s="120"/>
      <c r="MUJ366" s="120"/>
      <c r="MUK366" s="120"/>
      <c r="MUL366" s="120"/>
      <c r="MUM366" s="120"/>
      <c r="MUN366" s="120"/>
      <c r="MUO366" s="120"/>
      <c r="MUP366" s="120"/>
      <c r="MUQ366" s="120"/>
      <c r="MUR366" s="120"/>
      <c r="MUS366" s="120"/>
      <c r="MUT366" s="120"/>
      <c r="MUU366" s="120"/>
      <c r="MUV366" s="120"/>
      <c r="MUW366" s="120"/>
      <c r="MUX366" s="120"/>
      <c r="MUY366" s="120"/>
      <c r="MUZ366" s="120"/>
      <c r="MVA366" s="120"/>
      <c r="MVB366" s="120"/>
      <c r="MVC366" s="120"/>
      <c r="MVD366" s="120"/>
      <c r="MVE366" s="120"/>
      <c r="MVF366" s="120"/>
      <c r="MVG366" s="120"/>
      <c r="MVH366" s="120"/>
      <c r="MVI366" s="120"/>
      <c r="MVJ366" s="120"/>
      <c r="MVK366" s="120"/>
      <c r="MVL366" s="120"/>
      <c r="MVM366" s="120"/>
      <c r="MVN366" s="120"/>
      <c r="MVO366" s="120"/>
      <c r="MVP366" s="120"/>
      <c r="MVQ366" s="120"/>
      <c r="MVR366" s="120"/>
      <c r="MVS366" s="120"/>
      <c r="MVT366" s="120"/>
      <c r="MVU366" s="120"/>
      <c r="MVV366" s="120"/>
      <c r="MVW366" s="120"/>
      <c r="MVX366" s="120"/>
      <c r="MVY366" s="120"/>
      <c r="MVZ366" s="120"/>
      <c r="MWA366" s="120"/>
      <c r="MWB366" s="120"/>
      <c r="MWC366" s="120"/>
      <c r="MWD366" s="120"/>
      <c r="MWE366" s="120"/>
      <c r="MWF366" s="120"/>
      <c r="MWG366" s="120"/>
      <c r="MWH366" s="120"/>
      <c r="MWI366" s="120"/>
      <c r="MWJ366" s="120"/>
      <c r="MWK366" s="120"/>
      <c r="MWL366" s="120"/>
      <c r="MWM366" s="120"/>
      <c r="MWN366" s="120"/>
      <c r="MWO366" s="120"/>
      <c r="MWP366" s="120"/>
      <c r="MWQ366" s="120"/>
      <c r="MWR366" s="120"/>
      <c r="MWS366" s="120"/>
      <c r="MWT366" s="120"/>
      <c r="MWU366" s="120"/>
      <c r="MWV366" s="120"/>
      <c r="MWW366" s="120"/>
      <c r="MWX366" s="120"/>
      <c r="MWY366" s="120"/>
      <c r="MWZ366" s="120"/>
      <c r="MXA366" s="120"/>
      <c r="MXB366" s="120"/>
      <c r="MXC366" s="120"/>
      <c r="MXD366" s="120"/>
      <c r="MXE366" s="120"/>
      <c r="MXF366" s="120"/>
      <c r="MXG366" s="120"/>
      <c r="MXH366" s="120"/>
      <c r="MXI366" s="120"/>
      <c r="MXJ366" s="120"/>
      <c r="MXK366" s="120"/>
      <c r="MXL366" s="120"/>
      <c r="MXM366" s="120"/>
      <c r="MXN366" s="120"/>
      <c r="MXO366" s="120"/>
      <c r="MXP366" s="120"/>
      <c r="MXQ366" s="120"/>
      <c r="MXR366" s="120"/>
      <c r="MXS366" s="120"/>
      <c r="MXT366" s="120"/>
      <c r="MXU366" s="120"/>
      <c r="MXV366" s="120"/>
      <c r="MXW366" s="120"/>
      <c r="MXX366" s="120"/>
      <c r="MXY366" s="120"/>
      <c r="MXZ366" s="120"/>
      <c r="MYA366" s="120"/>
      <c r="MYB366" s="120"/>
      <c r="MYC366" s="120"/>
      <c r="MYD366" s="120"/>
      <c r="MYE366" s="120"/>
      <c r="MYF366" s="120"/>
      <c r="MYG366" s="120"/>
      <c r="MYH366" s="120"/>
      <c r="MYI366" s="120"/>
      <c r="MYJ366" s="120"/>
      <c r="MYK366" s="120"/>
      <c r="MYL366" s="120"/>
      <c r="MYM366" s="120"/>
      <c r="MYN366" s="120"/>
      <c r="MYO366" s="120"/>
      <c r="MYP366" s="120"/>
      <c r="MYQ366" s="120"/>
      <c r="MYR366" s="120"/>
      <c r="MYS366" s="120"/>
      <c r="MYT366" s="120"/>
      <c r="MYU366" s="120"/>
      <c r="MYV366" s="120"/>
      <c r="MYW366" s="120"/>
      <c r="MYX366" s="120"/>
      <c r="MYY366" s="120"/>
      <c r="MYZ366" s="120"/>
      <c r="MZA366" s="120"/>
      <c r="MZB366" s="120"/>
      <c r="MZC366" s="120"/>
      <c r="MZD366" s="120"/>
      <c r="MZE366" s="120"/>
      <c r="MZF366" s="120"/>
      <c r="MZG366" s="120"/>
      <c r="MZH366" s="120"/>
      <c r="MZI366" s="120"/>
      <c r="MZJ366" s="120"/>
      <c r="MZK366" s="120"/>
      <c r="MZL366" s="120"/>
      <c r="MZM366" s="120"/>
      <c r="MZN366" s="120"/>
      <c r="MZO366" s="120"/>
      <c r="MZP366" s="120"/>
      <c r="MZQ366" s="120"/>
      <c r="MZR366" s="120"/>
      <c r="MZS366" s="120"/>
      <c r="MZT366" s="120"/>
      <c r="MZU366" s="120"/>
      <c r="MZV366" s="120"/>
      <c r="MZW366" s="120"/>
      <c r="MZX366" s="120"/>
      <c r="MZY366" s="120"/>
      <c r="MZZ366" s="120"/>
      <c r="NAA366" s="120"/>
      <c r="NAB366" s="120"/>
      <c r="NAC366" s="120"/>
      <c r="NAD366" s="120"/>
      <c r="NAE366" s="120"/>
      <c r="NAF366" s="120"/>
      <c r="NAG366" s="120"/>
      <c r="NAH366" s="120"/>
      <c r="NAI366" s="120"/>
      <c r="NAJ366" s="120"/>
      <c r="NAK366" s="120"/>
      <c r="NAL366" s="120"/>
      <c r="NAM366" s="120"/>
      <c r="NAN366" s="120"/>
      <c r="NAO366" s="120"/>
      <c r="NAP366" s="120"/>
      <c r="NAQ366" s="120"/>
      <c r="NAR366" s="120"/>
      <c r="NAS366" s="120"/>
      <c r="NAT366" s="120"/>
      <c r="NAU366" s="120"/>
      <c r="NAV366" s="120"/>
      <c r="NAW366" s="120"/>
      <c r="NAX366" s="120"/>
      <c r="NAY366" s="120"/>
      <c r="NAZ366" s="120"/>
      <c r="NBA366" s="120"/>
      <c r="NBB366" s="120"/>
      <c r="NBC366" s="120"/>
      <c r="NBD366" s="120"/>
      <c r="NBE366" s="120"/>
      <c r="NBF366" s="120"/>
      <c r="NBG366" s="120"/>
      <c r="NBH366" s="120"/>
      <c r="NBI366" s="120"/>
      <c r="NBJ366" s="120"/>
      <c r="NBK366" s="120"/>
      <c r="NBL366" s="120"/>
      <c r="NBM366" s="120"/>
      <c r="NBN366" s="120"/>
      <c r="NBO366" s="120"/>
      <c r="NBP366" s="120"/>
      <c r="NBQ366" s="120"/>
      <c r="NBR366" s="120"/>
      <c r="NBS366" s="120"/>
      <c r="NBT366" s="120"/>
      <c r="NBU366" s="120"/>
      <c r="NBV366" s="120"/>
      <c r="NBW366" s="120"/>
      <c r="NBX366" s="120"/>
      <c r="NBY366" s="120"/>
      <c r="NBZ366" s="120"/>
      <c r="NCA366" s="120"/>
      <c r="NCB366" s="120"/>
      <c r="NCC366" s="120"/>
      <c r="NCD366" s="120"/>
      <c r="NCE366" s="120"/>
      <c r="NCF366" s="120"/>
      <c r="NCG366" s="120"/>
      <c r="NCH366" s="120"/>
      <c r="NCI366" s="120"/>
      <c r="NCJ366" s="120"/>
      <c r="NCK366" s="120"/>
      <c r="NCL366" s="120"/>
      <c r="NCM366" s="120"/>
      <c r="NCN366" s="120"/>
      <c r="NCO366" s="120"/>
      <c r="NCP366" s="120"/>
      <c r="NCQ366" s="120"/>
      <c r="NCR366" s="120"/>
      <c r="NCS366" s="120"/>
      <c r="NCT366" s="120"/>
      <c r="NCU366" s="120"/>
      <c r="NCV366" s="120"/>
      <c r="NCW366" s="120"/>
      <c r="NCX366" s="120"/>
      <c r="NCY366" s="120"/>
      <c r="NCZ366" s="120"/>
      <c r="NDA366" s="120"/>
      <c r="NDB366" s="120"/>
      <c r="NDC366" s="120"/>
      <c r="NDD366" s="120"/>
      <c r="NDE366" s="120"/>
      <c r="NDF366" s="120"/>
      <c r="NDG366" s="120"/>
      <c r="NDH366" s="120"/>
      <c r="NDI366" s="120"/>
      <c r="NDJ366" s="120"/>
      <c r="NDK366" s="120"/>
      <c r="NDL366" s="120"/>
      <c r="NDM366" s="120"/>
      <c r="NDN366" s="120"/>
      <c r="NDO366" s="120"/>
      <c r="NDP366" s="120"/>
      <c r="NDQ366" s="120"/>
      <c r="NDR366" s="120"/>
      <c r="NDS366" s="120"/>
      <c r="NDT366" s="120"/>
      <c r="NDU366" s="120"/>
      <c r="NDV366" s="120"/>
      <c r="NDW366" s="120"/>
      <c r="NDX366" s="120"/>
      <c r="NDY366" s="120"/>
      <c r="NDZ366" s="120"/>
      <c r="NEA366" s="120"/>
      <c r="NEB366" s="120"/>
      <c r="NEC366" s="120"/>
      <c r="NED366" s="120"/>
      <c r="NEE366" s="120"/>
      <c r="NEF366" s="120"/>
      <c r="NEG366" s="120"/>
      <c r="NEH366" s="120"/>
      <c r="NEI366" s="120"/>
      <c r="NEJ366" s="120"/>
      <c r="NEK366" s="120"/>
      <c r="NEL366" s="120"/>
      <c r="NEM366" s="120"/>
      <c r="NEN366" s="120"/>
      <c r="NEO366" s="120"/>
      <c r="NEP366" s="120"/>
      <c r="NEQ366" s="120"/>
      <c r="NER366" s="120"/>
      <c r="NES366" s="120"/>
      <c r="NET366" s="120"/>
      <c r="NEU366" s="120"/>
      <c r="NEV366" s="120"/>
      <c r="NEW366" s="120"/>
      <c r="NEX366" s="120"/>
      <c r="NEY366" s="120"/>
      <c r="NEZ366" s="120"/>
      <c r="NFA366" s="120"/>
      <c r="NFB366" s="120"/>
      <c r="NFC366" s="120"/>
      <c r="NFD366" s="120"/>
      <c r="NFE366" s="120"/>
      <c r="NFF366" s="120"/>
      <c r="NFG366" s="120"/>
      <c r="NFH366" s="120"/>
      <c r="NFI366" s="120"/>
      <c r="NFJ366" s="120"/>
      <c r="NFK366" s="120"/>
      <c r="NFL366" s="120"/>
      <c r="NFM366" s="120"/>
      <c r="NFN366" s="120"/>
      <c r="NFO366" s="120"/>
      <c r="NFP366" s="120"/>
      <c r="NFQ366" s="120"/>
      <c r="NFR366" s="120"/>
      <c r="NFS366" s="120"/>
      <c r="NFT366" s="120"/>
      <c r="NFU366" s="120"/>
      <c r="NFV366" s="120"/>
      <c r="NFW366" s="120"/>
      <c r="NFX366" s="120"/>
      <c r="NFY366" s="120"/>
      <c r="NFZ366" s="120"/>
      <c r="NGA366" s="120"/>
      <c r="NGB366" s="120"/>
      <c r="NGC366" s="120"/>
      <c r="NGD366" s="120"/>
      <c r="NGE366" s="120"/>
      <c r="NGF366" s="120"/>
      <c r="NGG366" s="120"/>
      <c r="NGH366" s="120"/>
      <c r="NGI366" s="120"/>
      <c r="NGJ366" s="120"/>
      <c r="NGK366" s="120"/>
      <c r="NGL366" s="120"/>
      <c r="NGM366" s="120"/>
      <c r="NGN366" s="120"/>
      <c r="NGO366" s="120"/>
      <c r="NGP366" s="120"/>
      <c r="NGQ366" s="120"/>
      <c r="NGR366" s="120"/>
      <c r="NGS366" s="120"/>
      <c r="NGT366" s="120"/>
      <c r="NGU366" s="120"/>
      <c r="NGV366" s="120"/>
      <c r="NGW366" s="120"/>
      <c r="NGX366" s="120"/>
      <c r="NGY366" s="120"/>
      <c r="NGZ366" s="120"/>
      <c r="NHA366" s="120"/>
      <c r="NHB366" s="120"/>
      <c r="NHC366" s="120"/>
      <c r="NHD366" s="120"/>
      <c r="NHE366" s="120"/>
      <c r="NHF366" s="120"/>
      <c r="NHG366" s="120"/>
      <c r="NHH366" s="120"/>
      <c r="NHI366" s="120"/>
      <c r="NHJ366" s="120"/>
      <c r="NHK366" s="120"/>
      <c r="NHL366" s="120"/>
      <c r="NHM366" s="120"/>
      <c r="NHN366" s="120"/>
      <c r="NHO366" s="120"/>
      <c r="NHP366" s="120"/>
      <c r="NHQ366" s="120"/>
      <c r="NHR366" s="120"/>
      <c r="NHS366" s="120"/>
      <c r="NHT366" s="120"/>
      <c r="NHU366" s="120"/>
      <c r="NHV366" s="120"/>
      <c r="NHW366" s="120"/>
      <c r="NHX366" s="120"/>
      <c r="NHY366" s="120"/>
      <c r="NHZ366" s="120"/>
      <c r="NIA366" s="120"/>
      <c r="NIB366" s="120"/>
      <c r="NIC366" s="120"/>
      <c r="NID366" s="120"/>
      <c r="NIE366" s="120"/>
      <c r="NIF366" s="120"/>
      <c r="NIG366" s="120"/>
      <c r="NIH366" s="120"/>
      <c r="NII366" s="120"/>
      <c r="NIJ366" s="120"/>
      <c r="NIK366" s="120"/>
      <c r="NIL366" s="120"/>
      <c r="NIM366" s="120"/>
      <c r="NIN366" s="120"/>
      <c r="NIO366" s="120"/>
      <c r="NIP366" s="120"/>
      <c r="NIQ366" s="120"/>
      <c r="NIR366" s="120"/>
      <c r="NIS366" s="120"/>
      <c r="NIT366" s="120"/>
      <c r="NIU366" s="120"/>
      <c r="NIV366" s="120"/>
      <c r="NIW366" s="120"/>
      <c r="NIX366" s="120"/>
      <c r="NIY366" s="120"/>
      <c r="NIZ366" s="120"/>
      <c r="NJA366" s="120"/>
      <c r="NJB366" s="120"/>
      <c r="NJC366" s="120"/>
      <c r="NJD366" s="120"/>
      <c r="NJE366" s="120"/>
      <c r="NJF366" s="120"/>
      <c r="NJG366" s="120"/>
      <c r="NJH366" s="120"/>
      <c r="NJI366" s="120"/>
      <c r="NJJ366" s="120"/>
      <c r="NJK366" s="120"/>
      <c r="NJL366" s="120"/>
      <c r="NJM366" s="120"/>
      <c r="NJN366" s="120"/>
      <c r="NJO366" s="120"/>
      <c r="NJP366" s="120"/>
      <c r="NJQ366" s="120"/>
      <c r="NJR366" s="120"/>
      <c r="NJS366" s="120"/>
      <c r="NJT366" s="120"/>
      <c r="NJU366" s="120"/>
      <c r="NJV366" s="120"/>
      <c r="NJW366" s="120"/>
      <c r="NJX366" s="120"/>
      <c r="NJY366" s="120"/>
      <c r="NJZ366" s="120"/>
      <c r="NKA366" s="120"/>
      <c r="NKB366" s="120"/>
      <c r="NKC366" s="120"/>
      <c r="NKD366" s="120"/>
      <c r="NKE366" s="120"/>
      <c r="NKF366" s="120"/>
      <c r="NKG366" s="120"/>
      <c r="NKH366" s="120"/>
      <c r="NKI366" s="120"/>
      <c r="NKJ366" s="120"/>
      <c r="NKK366" s="120"/>
      <c r="NKL366" s="120"/>
      <c r="NKM366" s="120"/>
      <c r="NKN366" s="120"/>
      <c r="NKO366" s="120"/>
      <c r="NKP366" s="120"/>
      <c r="NKQ366" s="120"/>
      <c r="NKR366" s="120"/>
      <c r="NKS366" s="120"/>
      <c r="NKT366" s="120"/>
      <c r="NKU366" s="120"/>
      <c r="NKV366" s="120"/>
      <c r="NKW366" s="120"/>
      <c r="NKX366" s="120"/>
      <c r="NKY366" s="120"/>
      <c r="NKZ366" s="120"/>
      <c r="NLA366" s="120"/>
      <c r="NLB366" s="120"/>
      <c r="NLC366" s="120"/>
      <c r="NLD366" s="120"/>
      <c r="NLE366" s="120"/>
      <c r="NLF366" s="120"/>
      <c r="NLG366" s="120"/>
      <c r="NLH366" s="120"/>
      <c r="NLI366" s="120"/>
      <c r="NLJ366" s="120"/>
      <c r="NLK366" s="120"/>
      <c r="NLL366" s="120"/>
      <c r="NLM366" s="120"/>
      <c r="NLN366" s="120"/>
      <c r="NLO366" s="120"/>
      <c r="NLP366" s="120"/>
      <c r="NLQ366" s="120"/>
      <c r="NLR366" s="120"/>
      <c r="NLS366" s="120"/>
      <c r="NLT366" s="120"/>
      <c r="NLU366" s="120"/>
      <c r="NLV366" s="120"/>
      <c r="NLW366" s="120"/>
      <c r="NLX366" s="120"/>
      <c r="NLY366" s="120"/>
      <c r="NLZ366" s="120"/>
      <c r="NMA366" s="120"/>
      <c r="NMB366" s="120"/>
      <c r="NMC366" s="120"/>
      <c r="NMD366" s="120"/>
      <c r="NME366" s="120"/>
      <c r="NMF366" s="120"/>
      <c r="NMG366" s="120"/>
      <c r="NMH366" s="120"/>
      <c r="NMI366" s="120"/>
      <c r="NMJ366" s="120"/>
      <c r="NMK366" s="120"/>
      <c r="NML366" s="120"/>
      <c r="NMM366" s="120"/>
      <c r="NMN366" s="120"/>
      <c r="NMO366" s="120"/>
      <c r="NMP366" s="120"/>
      <c r="NMQ366" s="120"/>
      <c r="NMR366" s="120"/>
      <c r="NMS366" s="120"/>
      <c r="NMT366" s="120"/>
      <c r="NMU366" s="120"/>
      <c r="NMV366" s="120"/>
      <c r="NMW366" s="120"/>
      <c r="NMX366" s="120"/>
      <c r="NMY366" s="120"/>
      <c r="NMZ366" s="120"/>
      <c r="NNA366" s="120"/>
      <c r="NNB366" s="120"/>
      <c r="NNC366" s="120"/>
      <c r="NND366" s="120"/>
      <c r="NNE366" s="120"/>
      <c r="NNF366" s="120"/>
      <c r="NNG366" s="120"/>
      <c r="NNH366" s="120"/>
      <c r="NNI366" s="120"/>
      <c r="NNJ366" s="120"/>
      <c r="NNK366" s="120"/>
      <c r="NNL366" s="120"/>
      <c r="NNM366" s="120"/>
      <c r="NNN366" s="120"/>
      <c r="NNO366" s="120"/>
      <c r="NNP366" s="120"/>
      <c r="NNQ366" s="120"/>
      <c r="NNR366" s="120"/>
      <c r="NNS366" s="120"/>
      <c r="NNT366" s="120"/>
      <c r="NNU366" s="120"/>
      <c r="NNV366" s="120"/>
      <c r="NNW366" s="120"/>
      <c r="NNX366" s="120"/>
      <c r="NNY366" s="120"/>
      <c r="NNZ366" s="120"/>
      <c r="NOA366" s="120"/>
      <c r="NOB366" s="120"/>
      <c r="NOC366" s="120"/>
      <c r="NOD366" s="120"/>
      <c r="NOE366" s="120"/>
      <c r="NOF366" s="120"/>
      <c r="NOG366" s="120"/>
      <c r="NOH366" s="120"/>
      <c r="NOI366" s="120"/>
      <c r="NOJ366" s="120"/>
      <c r="NOK366" s="120"/>
      <c r="NOL366" s="120"/>
      <c r="NOM366" s="120"/>
      <c r="NON366" s="120"/>
      <c r="NOO366" s="120"/>
      <c r="NOP366" s="120"/>
      <c r="NOQ366" s="120"/>
      <c r="NOR366" s="120"/>
      <c r="NOS366" s="120"/>
      <c r="NOT366" s="120"/>
      <c r="NOU366" s="120"/>
      <c r="NOV366" s="120"/>
      <c r="NOW366" s="120"/>
      <c r="NOX366" s="120"/>
      <c r="NOY366" s="120"/>
      <c r="NOZ366" s="120"/>
      <c r="NPA366" s="120"/>
      <c r="NPB366" s="120"/>
      <c r="NPC366" s="120"/>
      <c r="NPD366" s="120"/>
      <c r="NPE366" s="120"/>
      <c r="NPF366" s="120"/>
      <c r="NPG366" s="120"/>
      <c r="NPH366" s="120"/>
      <c r="NPI366" s="120"/>
      <c r="NPJ366" s="120"/>
      <c r="NPK366" s="120"/>
      <c r="NPL366" s="120"/>
      <c r="NPM366" s="120"/>
      <c r="NPN366" s="120"/>
      <c r="NPO366" s="120"/>
      <c r="NPP366" s="120"/>
      <c r="NPQ366" s="120"/>
      <c r="NPR366" s="120"/>
      <c r="NPS366" s="120"/>
      <c r="NPT366" s="120"/>
      <c r="NPU366" s="120"/>
      <c r="NPV366" s="120"/>
      <c r="NPW366" s="120"/>
      <c r="NPX366" s="120"/>
      <c r="NPY366" s="120"/>
      <c r="NPZ366" s="120"/>
      <c r="NQA366" s="120"/>
      <c r="NQB366" s="120"/>
      <c r="NQC366" s="120"/>
      <c r="NQD366" s="120"/>
      <c r="NQE366" s="120"/>
      <c r="NQF366" s="120"/>
      <c r="NQG366" s="120"/>
      <c r="NQH366" s="120"/>
      <c r="NQI366" s="120"/>
      <c r="NQJ366" s="120"/>
      <c r="NQK366" s="120"/>
      <c r="NQL366" s="120"/>
      <c r="NQM366" s="120"/>
      <c r="NQN366" s="120"/>
      <c r="NQO366" s="120"/>
      <c r="NQP366" s="120"/>
      <c r="NQQ366" s="120"/>
      <c r="NQR366" s="120"/>
      <c r="NQS366" s="120"/>
      <c r="NQT366" s="120"/>
      <c r="NQU366" s="120"/>
      <c r="NQV366" s="120"/>
      <c r="NQW366" s="120"/>
      <c r="NQX366" s="120"/>
      <c r="NQY366" s="120"/>
      <c r="NQZ366" s="120"/>
      <c r="NRA366" s="120"/>
      <c r="NRB366" s="120"/>
      <c r="NRC366" s="120"/>
      <c r="NRD366" s="120"/>
      <c r="NRE366" s="120"/>
      <c r="NRF366" s="120"/>
      <c r="NRG366" s="120"/>
      <c r="NRH366" s="120"/>
      <c r="NRI366" s="120"/>
      <c r="NRJ366" s="120"/>
      <c r="NRK366" s="120"/>
      <c r="NRL366" s="120"/>
      <c r="NRM366" s="120"/>
      <c r="NRN366" s="120"/>
      <c r="NRO366" s="120"/>
      <c r="NRP366" s="120"/>
      <c r="NRQ366" s="120"/>
      <c r="NRR366" s="120"/>
      <c r="NRS366" s="120"/>
      <c r="NRT366" s="120"/>
      <c r="NRU366" s="120"/>
      <c r="NRV366" s="120"/>
      <c r="NRW366" s="120"/>
      <c r="NRX366" s="120"/>
      <c r="NRY366" s="120"/>
      <c r="NRZ366" s="120"/>
      <c r="NSA366" s="120"/>
      <c r="NSB366" s="120"/>
      <c r="NSC366" s="120"/>
      <c r="NSD366" s="120"/>
      <c r="NSE366" s="120"/>
      <c r="NSF366" s="120"/>
      <c r="NSG366" s="120"/>
      <c r="NSH366" s="120"/>
      <c r="NSI366" s="120"/>
      <c r="NSJ366" s="120"/>
      <c r="NSK366" s="120"/>
      <c r="NSL366" s="120"/>
      <c r="NSM366" s="120"/>
      <c r="NSN366" s="120"/>
      <c r="NSO366" s="120"/>
      <c r="NSP366" s="120"/>
      <c r="NSQ366" s="120"/>
      <c r="NSR366" s="120"/>
      <c r="NSS366" s="120"/>
      <c r="NST366" s="120"/>
      <c r="NSU366" s="120"/>
      <c r="NSV366" s="120"/>
      <c r="NSW366" s="120"/>
      <c r="NSX366" s="120"/>
      <c r="NSY366" s="120"/>
      <c r="NSZ366" s="120"/>
      <c r="NTA366" s="120"/>
      <c r="NTB366" s="120"/>
      <c r="NTC366" s="120"/>
      <c r="NTD366" s="120"/>
      <c r="NTE366" s="120"/>
      <c r="NTF366" s="120"/>
      <c r="NTG366" s="120"/>
      <c r="NTH366" s="120"/>
      <c r="NTI366" s="120"/>
      <c r="NTJ366" s="120"/>
      <c r="NTK366" s="120"/>
      <c r="NTL366" s="120"/>
      <c r="NTM366" s="120"/>
      <c r="NTN366" s="120"/>
      <c r="NTO366" s="120"/>
      <c r="NTP366" s="120"/>
      <c r="NTQ366" s="120"/>
      <c r="NTR366" s="120"/>
      <c r="NTS366" s="120"/>
      <c r="NTT366" s="120"/>
      <c r="NTU366" s="120"/>
      <c r="NTV366" s="120"/>
      <c r="NTW366" s="120"/>
      <c r="NTX366" s="120"/>
      <c r="NTY366" s="120"/>
      <c r="NTZ366" s="120"/>
      <c r="NUA366" s="120"/>
      <c r="NUB366" s="120"/>
      <c r="NUC366" s="120"/>
      <c r="NUD366" s="120"/>
      <c r="NUE366" s="120"/>
      <c r="NUF366" s="120"/>
      <c r="NUG366" s="120"/>
      <c r="NUH366" s="120"/>
      <c r="NUI366" s="120"/>
      <c r="NUJ366" s="120"/>
      <c r="NUK366" s="120"/>
      <c r="NUL366" s="120"/>
      <c r="NUM366" s="120"/>
      <c r="NUN366" s="120"/>
      <c r="NUO366" s="120"/>
      <c r="NUP366" s="120"/>
      <c r="NUQ366" s="120"/>
      <c r="NUR366" s="120"/>
      <c r="NUS366" s="120"/>
      <c r="NUT366" s="120"/>
      <c r="NUU366" s="120"/>
      <c r="NUV366" s="120"/>
      <c r="NUW366" s="120"/>
      <c r="NUX366" s="120"/>
      <c r="NUY366" s="120"/>
      <c r="NUZ366" s="120"/>
      <c r="NVA366" s="120"/>
      <c r="NVB366" s="120"/>
      <c r="NVC366" s="120"/>
      <c r="NVD366" s="120"/>
      <c r="NVE366" s="120"/>
      <c r="NVF366" s="120"/>
      <c r="NVG366" s="120"/>
      <c r="NVH366" s="120"/>
      <c r="NVI366" s="120"/>
      <c r="NVJ366" s="120"/>
      <c r="NVK366" s="120"/>
      <c r="NVL366" s="120"/>
      <c r="NVM366" s="120"/>
      <c r="NVN366" s="120"/>
      <c r="NVO366" s="120"/>
      <c r="NVP366" s="120"/>
      <c r="NVQ366" s="120"/>
      <c r="NVR366" s="120"/>
      <c r="NVS366" s="120"/>
      <c r="NVT366" s="120"/>
      <c r="NVU366" s="120"/>
      <c r="NVV366" s="120"/>
      <c r="NVW366" s="120"/>
      <c r="NVX366" s="120"/>
      <c r="NVY366" s="120"/>
      <c r="NVZ366" s="120"/>
      <c r="NWA366" s="120"/>
      <c r="NWB366" s="120"/>
      <c r="NWC366" s="120"/>
      <c r="NWD366" s="120"/>
      <c r="NWE366" s="120"/>
      <c r="NWF366" s="120"/>
      <c r="NWG366" s="120"/>
      <c r="NWH366" s="120"/>
      <c r="NWI366" s="120"/>
      <c r="NWJ366" s="120"/>
      <c r="NWK366" s="120"/>
      <c r="NWL366" s="120"/>
      <c r="NWM366" s="120"/>
      <c r="NWN366" s="120"/>
      <c r="NWO366" s="120"/>
      <c r="NWP366" s="120"/>
      <c r="NWQ366" s="120"/>
      <c r="NWR366" s="120"/>
      <c r="NWS366" s="120"/>
      <c r="NWT366" s="120"/>
      <c r="NWU366" s="120"/>
      <c r="NWV366" s="120"/>
      <c r="NWW366" s="120"/>
      <c r="NWX366" s="120"/>
      <c r="NWY366" s="120"/>
      <c r="NWZ366" s="120"/>
      <c r="NXA366" s="120"/>
      <c r="NXB366" s="120"/>
      <c r="NXC366" s="120"/>
      <c r="NXD366" s="120"/>
      <c r="NXE366" s="120"/>
      <c r="NXF366" s="120"/>
      <c r="NXG366" s="120"/>
      <c r="NXH366" s="120"/>
      <c r="NXI366" s="120"/>
      <c r="NXJ366" s="120"/>
      <c r="NXK366" s="120"/>
      <c r="NXL366" s="120"/>
      <c r="NXM366" s="120"/>
      <c r="NXN366" s="120"/>
      <c r="NXO366" s="120"/>
      <c r="NXP366" s="120"/>
      <c r="NXQ366" s="120"/>
      <c r="NXR366" s="120"/>
      <c r="NXS366" s="120"/>
      <c r="NXT366" s="120"/>
      <c r="NXU366" s="120"/>
      <c r="NXV366" s="120"/>
      <c r="NXW366" s="120"/>
      <c r="NXX366" s="120"/>
      <c r="NXY366" s="120"/>
      <c r="NXZ366" s="120"/>
      <c r="NYA366" s="120"/>
      <c r="NYB366" s="120"/>
      <c r="NYC366" s="120"/>
      <c r="NYD366" s="120"/>
      <c r="NYE366" s="120"/>
      <c r="NYF366" s="120"/>
      <c r="NYG366" s="120"/>
      <c r="NYH366" s="120"/>
      <c r="NYI366" s="120"/>
      <c r="NYJ366" s="120"/>
      <c r="NYK366" s="120"/>
      <c r="NYL366" s="120"/>
      <c r="NYM366" s="120"/>
      <c r="NYN366" s="120"/>
      <c r="NYO366" s="120"/>
      <c r="NYP366" s="120"/>
      <c r="NYQ366" s="120"/>
      <c r="NYR366" s="120"/>
      <c r="NYS366" s="120"/>
      <c r="NYT366" s="120"/>
      <c r="NYU366" s="120"/>
      <c r="NYV366" s="120"/>
      <c r="NYW366" s="120"/>
      <c r="NYX366" s="120"/>
      <c r="NYY366" s="120"/>
      <c r="NYZ366" s="120"/>
      <c r="NZA366" s="120"/>
      <c r="NZB366" s="120"/>
      <c r="NZC366" s="120"/>
      <c r="NZD366" s="120"/>
      <c r="NZE366" s="120"/>
      <c r="NZF366" s="120"/>
      <c r="NZG366" s="120"/>
      <c r="NZH366" s="120"/>
      <c r="NZI366" s="120"/>
      <c r="NZJ366" s="120"/>
      <c r="NZK366" s="120"/>
      <c r="NZL366" s="120"/>
      <c r="NZM366" s="120"/>
      <c r="NZN366" s="120"/>
      <c r="NZO366" s="120"/>
      <c r="NZP366" s="120"/>
      <c r="NZQ366" s="120"/>
      <c r="NZR366" s="120"/>
      <c r="NZS366" s="120"/>
      <c r="NZT366" s="120"/>
      <c r="NZU366" s="120"/>
      <c r="NZV366" s="120"/>
      <c r="NZW366" s="120"/>
      <c r="NZX366" s="120"/>
      <c r="NZY366" s="120"/>
      <c r="NZZ366" s="120"/>
      <c r="OAA366" s="120"/>
      <c r="OAB366" s="120"/>
      <c r="OAC366" s="120"/>
      <c r="OAD366" s="120"/>
      <c r="OAE366" s="120"/>
      <c r="OAF366" s="120"/>
      <c r="OAG366" s="120"/>
      <c r="OAH366" s="120"/>
      <c r="OAI366" s="120"/>
      <c r="OAJ366" s="120"/>
      <c r="OAK366" s="120"/>
      <c r="OAL366" s="120"/>
      <c r="OAM366" s="120"/>
      <c r="OAN366" s="120"/>
      <c r="OAO366" s="120"/>
      <c r="OAP366" s="120"/>
      <c r="OAQ366" s="120"/>
      <c r="OAR366" s="120"/>
      <c r="OAS366" s="120"/>
      <c r="OAT366" s="120"/>
      <c r="OAU366" s="120"/>
      <c r="OAV366" s="120"/>
      <c r="OAW366" s="120"/>
      <c r="OAX366" s="120"/>
      <c r="OAY366" s="120"/>
      <c r="OAZ366" s="120"/>
      <c r="OBA366" s="120"/>
      <c r="OBB366" s="120"/>
      <c r="OBC366" s="120"/>
      <c r="OBD366" s="120"/>
      <c r="OBE366" s="120"/>
      <c r="OBF366" s="120"/>
      <c r="OBG366" s="120"/>
      <c r="OBH366" s="120"/>
      <c r="OBI366" s="120"/>
      <c r="OBJ366" s="120"/>
      <c r="OBK366" s="120"/>
      <c r="OBL366" s="120"/>
      <c r="OBM366" s="120"/>
      <c r="OBN366" s="120"/>
      <c r="OBO366" s="120"/>
      <c r="OBP366" s="120"/>
      <c r="OBQ366" s="120"/>
      <c r="OBR366" s="120"/>
      <c r="OBS366" s="120"/>
      <c r="OBT366" s="120"/>
      <c r="OBU366" s="120"/>
      <c r="OBV366" s="120"/>
      <c r="OBW366" s="120"/>
      <c r="OBX366" s="120"/>
      <c r="OBY366" s="120"/>
      <c r="OBZ366" s="120"/>
      <c r="OCA366" s="120"/>
      <c r="OCB366" s="120"/>
      <c r="OCC366" s="120"/>
      <c r="OCD366" s="120"/>
      <c r="OCE366" s="120"/>
      <c r="OCF366" s="120"/>
      <c r="OCG366" s="120"/>
      <c r="OCH366" s="120"/>
      <c r="OCI366" s="120"/>
      <c r="OCJ366" s="120"/>
      <c r="OCK366" s="120"/>
      <c r="OCL366" s="120"/>
      <c r="OCM366" s="120"/>
      <c r="OCN366" s="120"/>
      <c r="OCO366" s="120"/>
      <c r="OCP366" s="120"/>
      <c r="OCQ366" s="120"/>
      <c r="OCR366" s="120"/>
      <c r="OCS366" s="120"/>
      <c r="OCT366" s="120"/>
      <c r="OCU366" s="120"/>
      <c r="OCV366" s="120"/>
      <c r="OCW366" s="120"/>
      <c r="OCX366" s="120"/>
      <c r="OCY366" s="120"/>
      <c r="OCZ366" s="120"/>
      <c r="ODA366" s="120"/>
      <c r="ODB366" s="120"/>
      <c r="ODC366" s="120"/>
      <c r="ODD366" s="120"/>
      <c r="ODE366" s="120"/>
      <c r="ODF366" s="120"/>
      <c r="ODG366" s="120"/>
      <c r="ODH366" s="120"/>
      <c r="ODI366" s="120"/>
      <c r="ODJ366" s="120"/>
      <c r="ODK366" s="120"/>
      <c r="ODL366" s="120"/>
      <c r="ODM366" s="120"/>
      <c r="ODN366" s="120"/>
      <c r="ODO366" s="120"/>
      <c r="ODP366" s="120"/>
      <c r="ODQ366" s="120"/>
      <c r="ODR366" s="120"/>
      <c r="ODS366" s="120"/>
      <c r="ODT366" s="120"/>
      <c r="ODU366" s="120"/>
      <c r="ODV366" s="120"/>
      <c r="ODW366" s="120"/>
      <c r="ODX366" s="120"/>
      <c r="ODY366" s="120"/>
      <c r="ODZ366" s="120"/>
      <c r="OEA366" s="120"/>
      <c r="OEB366" s="120"/>
      <c r="OEC366" s="120"/>
      <c r="OED366" s="120"/>
      <c r="OEE366" s="120"/>
      <c r="OEF366" s="120"/>
      <c r="OEG366" s="120"/>
      <c r="OEH366" s="120"/>
      <c r="OEI366" s="120"/>
      <c r="OEJ366" s="120"/>
      <c r="OEK366" s="120"/>
      <c r="OEL366" s="120"/>
      <c r="OEM366" s="120"/>
      <c r="OEN366" s="120"/>
      <c r="OEO366" s="120"/>
      <c r="OEP366" s="120"/>
      <c r="OEQ366" s="120"/>
      <c r="OER366" s="120"/>
      <c r="OES366" s="120"/>
      <c r="OET366" s="120"/>
      <c r="OEU366" s="120"/>
      <c r="OEV366" s="120"/>
      <c r="OEW366" s="120"/>
      <c r="OEX366" s="120"/>
      <c r="OEY366" s="120"/>
      <c r="OEZ366" s="120"/>
      <c r="OFA366" s="120"/>
      <c r="OFB366" s="120"/>
      <c r="OFC366" s="120"/>
      <c r="OFD366" s="120"/>
      <c r="OFE366" s="120"/>
      <c r="OFF366" s="120"/>
      <c r="OFG366" s="120"/>
      <c r="OFH366" s="120"/>
      <c r="OFI366" s="120"/>
      <c r="OFJ366" s="120"/>
      <c r="OFK366" s="120"/>
      <c r="OFL366" s="120"/>
      <c r="OFM366" s="120"/>
      <c r="OFN366" s="120"/>
      <c r="OFO366" s="120"/>
      <c r="OFP366" s="120"/>
      <c r="OFQ366" s="120"/>
      <c r="OFR366" s="120"/>
      <c r="OFS366" s="120"/>
      <c r="OFT366" s="120"/>
      <c r="OFU366" s="120"/>
      <c r="OFV366" s="120"/>
      <c r="OFW366" s="120"/>
      <c r="OFX366" s="120"/>
      <c r="OFY366" s="120"/>
      <c r="OFZ366" s="120"/>
      <c r="OGA366" s="120"/>
      <c r="OGB366" s="120"/>
      <c r="OGC366" s="120"/>
      <c r="OGD366" s="120"/>
      <c r="OGE366" s="120"/>
      <c r="OGF366" s="120"/>
      <c r="OGG366" s="120"/>
      <c r="OGH366" s="120"/>
      <c r="OGI366" s="120"/>
      <c r="OGJ366" s="120"/>
      <c r="OGK366" s="120"/>
      <c r="OGL366" s="120"/>
      <c r="OGM366" s="120"/>
      <c r="OGN366" s="120"/>
      <c r="OGO366" s="120"/>
      <c r="OGP366" s="120"/>
      <c r="OGQ366" s="120"/>
      <c r="OGR366" s="120"/>
      <c r="OGS366" s="120"/>
      <c r="OGT366" s="120"/>
      <c r="OGU366" s="120"/>
      <c r="OGV366" s="120"/>
      <c r="OGW366" s="120"/>
      <c r="OGX366" s="120"/>
      <c r="OGY366" s="120"/>
      <c r="OGZ366" s="120"/>
      <c r="OHA366" s="120"/>
      <c r="OHB366" s="120"/>
      <c r="OHC366" s="120"/>
      <c r="OHD366" s="120"/>
      <c r="OHE366" s="120"/>
      <c r="OHF366" s="120"/>
      <c r="OHG366" s="120"/>
      <c r="OHH366" s="120"/>
      <c r="OHI366" s="120"/>
      <c r="OHJ366" s="120"/>
      <c r="OHK366" s="120"/>
      <c r="OHL366" s="120"/>
      <c r="OHM366" s="120"/>
      <c r="OHN366" s="120"/>
      <c r="OHO366" s="120"/>
      <c r="OHP366" s="120"/>
      <c r="OHQ366" s="120"/>
      <c r="OHR366" s="120"/>
      <c r="OHS366" s="120"/>
      <c r="OHT366" s="120"/>
      <c r="OHU366" s="120"/>
      <c r="OHV366" s="120"/>
      <c r="OHW366" s="120"/>
      <c r="OHX366" s="120"/>
      <c r="OHY366" s="120"/>
      <c r="OHZ366" s="120"/>
      <c r="OIA366" s="120"/>
      <c r="OIB366" s="120"/>
      <c r="OIC366" s="120"/>
      <c r="OID366" s="120"/>
      <c r="OIE366" s="120"/>
      <c r="OIF366" s="120"/>
      <c r="OIG366" s="120"/>
      <c r="OIH366" s="120"/>
      <c r="OII366" s="120"/>
      <c r="OIJ366" s="120"/>
      <c r="OIK366" s="120"/>
      <c r="OIL366" s="120"/>
      <c r="OIM366" s="120"/>
      <c r="OIN366" s="120"/>
      <c r="OIO366" s="120"/>
      <c r="OIP366" s="120"/>
      <c r="OIQ366" s="120"/>
      <c r="OIR366" s="120"/>
      <c r="OIS366" s="120"/>
      <c r="OIT366" s="120"/>
      <c r="OIU366" s="120"/>
      <c r="OIV366" s="120"/>
      <c r="OIW366" s="120"/>
      <c r="OIX366" s="120"/>
      <c r="OIY366" s="120"/>
      <c r="OIZ366" s="120"/>
      <c r="OJA366" s="120"/>
      <c r="OJB366" s="120"/>
      <c r="OJC366" s="120"/>
      <c r="OJD366" s="120"/>
      <c r="OJE366" s="120"/>
      <c r="OJF366" s="120"/>
      <c r="OJG366" s="120"/>
      <c r="OJH366" s="120"/>
      <c r="OJI366" s="120"/>
      <c r="OJJ366" s="120"/>
      <c r="OJK366" s="120"/>
      <c r="OJL366" s="120"/>
      <c r="OJM366" s="120"/>
      <c r="OJN366" s="120"/>
      <c r="OJO366" s="120"/>
      <c r="OJP366" s="120"/>
      <c r="OJQ366" s="120"/>
      <c r="OJR366" s="120"/>
      <c r="OJS366" s="120"/>
      <c r="OJT366" s="120"/>
      <c r="OJU366" s="120"/>
      <c r="OJV366" s="120"/>
      <c r="OJW366" s="120"/>
      <c r="OJX366" s="120"/>
      <c r="OJY366" s="120"/>
      <c r="OJZ366" s="120"/>
      <c r="OKA366" s="120"/>
      <c r="OKB366" s="120"/>
      <c r="OKC366" s="120"/>
      <c r="OKD366" s="120"/>
      <c r="OKE366" s="120"/>
      <c r="OKF366" s="120"/>
      <c r="OKG366" s="120"/>
      <c r="OKH366" s="120"/>
      <c r="OKI366" s="120"/>
      <c r="OKJ366" s="120"/>
      <c r="OKK366" s="120"/>
      <c r="OKL366" s="120"/>
      <c r="OKM366" s="120"/>
      <c r="OKN366" s="120"/>
      <c r="OKO366" s="120"/>
      <c r="OKP366" s="120"/>
      <c r="OKQ366" s="120"/>
      <c r="OKR366" s="120"/>
      <c r="OKS366" s="120"/>
      <c r="OKT366" s="120"/>
      <c r="OKU366" s="120"/>
      <c r="OKV366" s="120"/>
      <c r="OKW366" s="120"/>
      <c r="OKX366" s="120"/>
      <c r="OKY366" s="120"/>
      <c r="OKZ366" s="120"/>
      <c r="OLA366" s="120"/>
      <c r="OLB366" s="120"/>
      <c r="OLC366" s="120"/>
      <c r="OLD366" s="120"/>
      <c r="OLE366" s="120"/>
      <c r="OLF366" s="120"/>
      <c r="OLG366" s="120"/>
      <c r="OLH366" s="120"/>
      <c r="OLI366" s="120"/>
      <c r="OLJ366" s="120"/>
      <c r="OLK366" s="120"/>
      <c r="OLL366" s="120"/>
      <c r="OLM366" s="120"/>
      <c r="OLN366" s="120"/>
      <c r="OLO366" s="120"/>
      <c r="OLP366" s="120"/>
      <c r="OLQ366" s="120"/>
      <c r="OLR366" s="120"/>
      <c r="OLS366" s="120"/>
      <c r="OLT366" s="120"/>
      <c r="OLU366" s="120"/>
      <c r="OLV366" s="120"/>
      <c r="OLW366" s="120"/>
      <c r="OLX366" s="120"/>
      <c r="OLY366" s="120"/>
      <c r="OLZ366" s="120"/>
      <c r="OMA366" s="120"/>
      <c r="OMB366" s="120"/>
      <c r="OMC366" s="120"/>
      <c r="OMD366" s="120"/>
      <c r="OME366" s="120"/>
      <c r="OMF366" s="120"/>
      <c r="OMG366" s="120"/>
      <c r="OMH366" s="120"/>
      <c r="OMI366" s="120"/>
      <c r="OMJ366" s="120"/>
      <c r="OMK366" s="120"/>
      <c r="OML366" s="120"/>
      <c r="OMM366" s="120"/>
      <c r="OMN366" s="120"/>
      <c r="OMO366" s="120"/>
      <c r="OMP366" s="120"/>
      <c r="OMQ366" s="120"/>
      <c r="OMR366" s="120"/>
      <c r="OMS366" s="120"/>
      <c r="OMT366" s="120"/>
      <c r="OMU366" s="120"/>
      <c r="OMV366" s="120"/>
      <c r="OMW366" s="120"/>
      <c r="OMX366" s="120"/>
      <c r="OMY366" s="120"/>
      <c r="OMZ366" s="120"/>
      <c r="ONA366" s="120"/>
      <c r="ONB366" s="120"/>
      <c r="ONC366" s="120"/>
      <c r="OND366" s="120"/>
      <c r="ONE366" s="120"/>
      <c r="ONF366" s="120"/>
      <c r="ONG366" s="120"/>
      <c r="ONH366" s="120"/>
      <c r="ONI366" s="120"/>
      <c r="ONJ366" s="120"/>
      <c r="ONK366" s="120"/>
      <c r="ONL366" s="120"/>
      <c r="ONM366" s="120"/>
      <c r="ONN366" s="120"/>
      <c r="ONO366" s="120"/>
      <c r="ONP366" s="120"/>
      <c r="ONQ366" s="120"/>
      <c r="ONR366" s="120"/>
      <c r="ONS366" s="120"/>
      <c r="ONT366" s="120"/>
      <c r="ONU366" s="120"/>
      <c r="ONV366" s="120"/>
      <c r="ONW366" s="120"/>
      <c r="ONX366" s="120"/>
      <c r="ONY366" s="120"/>
      <c r="ONZ366" s="120"/>
      <c r="OOA366" s="120"/>
      <c r="OOB366" s="120"/>
      <c r="OOC366" s="120"/>
      <c r="OOD366" s="120"/>
      <c r="OOE366" s="120"/>
      <c r="OOF366" s="120"/>
      <c r="OOG366" s="120"/>
      <c r="OOH366" s="120"/>
      <c r="OOI366" s="120"/>
      <c r="OOJ366" s="120"/>
      <c r="OOK366" s="120"/>
      <c r="OOL366" s="120"/>
      <c r="OOM366" s="120"/>
      <c r="OON366" s="120"/>
      <c r="OOO366" s="120"/>
      <c r="OOP366" s="120"/>
      <c r="OOQ366" s="120"/>
      <c r="OOR366" s="120"/>
      <c r="OOS366" s="120"/>
      <c r="OOT366" s="120"/>
      <c r="OOU366" s="120"/>
      <c r="OOV366" s="120"/>
      <c r="OOW366" s="120"/>
      <c r="OOX366" s="120"/>
      <c r="OOY366" s="120"/>
      <c r="OOZ366" s="120"/>
      <c r="OPA366" s="120"/>
      <c r="OPB366" s="120"/>
      <c r="OPC366" s="120"/>
      <c r="OPD366" s="120"/>
      <c r="OPE366" s="120"/>
      <c r="OPF366" s="120"/>
      <c r="OPG366" s="120"/>
      <c r="OPH366" s="120"/>
      <c r="OPI366" s="120"/>
      <c r="OPJ366" s="120"/>
      <c r="OPK366" s="120"/>
      <c r="OPL366" s="120"/>
      <c r="OPM366" s="120"/>
      <c r="OPN366" s="120"/>
      <c r="OPO366" s="120"/>
      <c r="OPP366" s="120"/>
      <c r="OPQ366" s="120"/>
      <c r="OPR366" s="120"/>
      <c r="OPS366" s="120"/>
      <c r="OPT366" s="120"/>
      <c r="OPU366" s="120"/>
      <c r="OPV366" s="120"/>
      <c r="OPW366" s="120"/>
      <c r="OPX366" s="120"/>
      <c r="OPY366" s="120"/>
      <c r="OPZ366" s="120"/>
      <c r="OQA366" s="120"/>
      <c r="OQB366" s="120"/>
      <c r="OQC366" s="120"/>
      <c r="OQD366" s="120"/>
      <c r="OQE366" s="120"/>
      <c r="OQF366" s="120"/>
      <c r="OQG366" s="120"/>
      <c r="OQH366" s="120"/>
      <c r="OQI366" s="120"/>
      <c r="OQJ366" s="120"/>
      <c r="OQK366" s="120"/>
      <c r="OQL366" s="120"/>
      <c r="OQM366" s="120"/>
      <c r="OQN366" s="120"/>
      <c r="OQO366" s="120"/>
      <c r="OQP366" s="120"/>
      <c r="OQQ366" s="120"/>
      <c r="OQR366" s="120"/>
      <c r="OQS366" s="120"/>
      <c r="OQT366" s="120"/>
      <c r="OQU366" s="120"/>
      <c r="OQV366" s="120"/>
      <c r="OQW366" s="120"/>
      <c r="OQX366" s="120"/>
      <c r="OQY366" s="120"/>
      <c r="OQZ366" s="120"/>
      <c r="ORA366" s="120"/>
      <c r="ORB366" s="120"/>
      <c r="ORC366" s="120"/>
      <c r="ORD366" s="120"/>
      <c r="ORE366" s="120"/>
      <c r="ORF366" s="120"/>
      <c r="ORG366" s="120"/>
      <c r="ORH366" s="120"/>
      <c r="ORI366" s="120"/>
      <c r="ORJ366" s="120"/>
      <c r="ORK366" s="120"/>
      <c r="ORL366" s="120"/>
      <c r="ORM366" s="120"/>
      <c r="ORN366" s="120"/>
      <c r="ORO366" s="120"/>
      <c r="ORP366" s="120"/>
      <c r="ORQ366" s="120"/>
      <c r="ORR366" s="120"/>
      <c r="ORS366" s="120"/>
      <c r="ORT366" s="120"/>
      <c r="ORU366" s="120"/>
      <c r="ORV366" s="120"/>
      <c r="ORW366" s="120"/>
      <c r="ORX366" s="120"/>
      <c r="ORY366" s="120"/>
      <c r="ORZ366" s="120"/>
      <c r="OSA366" s="120"/>
      <c r="OSB366" s="120"/>
      <c r="OSC366" s="120"/>
      <c r="OSD366" s="120"/>
      <c r="OSE366" s="120"/>
      <c r="OSF366" s="120"/>
      <c r="OSG366" s="120"/>
      <c r="OSH366" s="120"/>
      <c r="OSI366" s="120"/>
      <c r="OSJ366" s="120"/>
      <c r="OSK366" s="120"/>
      <c r="OSL366" s="120"/>
      <c r="OSM366" s="120"/>
      <c r="OSN366" s="120"/>
      <c r="OSO366" s="120"/>
      <c r="OSP366" s="120"/>
      <c r="OSQ366" s="120"/>
      <c r="OSR366" s="120"/>
      <c r="OSS366" s="120"/>
      <c r="OST366" s="120"/>
      <c r="OSU366" s="120"/>
      <c r="OSV366" s="120"/>
      <c r="OSW366" s="120"/>
      <c r="OSX366" s="120"/>
      <c r="OSY366" s="120"/>
      <c r="OSZ366" s="120"/>
      <c r="OTA366" s="120"/>
      <c r="OTB366" s="120"/>
      <c r="OTC366" s="120"/>
      <c r="OTD366" s="120"/>
      <c r="OTE366" s="120"/>
      <c r="OTF366" s="120"/>
      <c r="OTG366" s="120"/>
      <c r="OTH366" s="120"/>
      <c r="OTI366" s="120"/>
      <c r="OTJ366" s="120"/>
      <c r="OTK366" s="120"/>
      <c r="OTL366" s="120"/>
      <c r="OTM366" s="120"/>
      <c r="OTN366" s="120"/>
      <c r="OTO366" s="120"/>
      <c r="OTP366" s="120"/>
      <c r="OTQ366" s="120"/>
      <c r="OTR366" s="120"/>
      <c r="OTS366" s="120"/>
      <c r="OTT366" s="120"/>
      <c r="OTU366" s="120"/>
      <c r="OTV366" s="120"/>
      <c r="OTW366" s="120"/>
      <c r="OTX366" s="120"/>
      <c r="OTY366" s="120"/>
      <c r="OTZ366" s="120"/>
      <c r="OUA366" s="120"/>
      <c r="OUB366" s="120"/>
      <c r="OUC366" s="120"/>
      <c r="OUD366" s="120"/>
      <c r="OUE366" s="120"/>
      <c r="OUF366" s="120"/>
      <c r="OUG366" s="120"/>
      <c r="OUH366" s="120"/>
      <c r="OUI366" s="120"/>
      <c r="OUJ366" s="120"/>
      <c r="OUK366" s="120"/>
      <c r="OUL366" s="120"/>
      <c r="OUM366" s="120"/>
      <c r="OUN366" s="120"/>
      <c r="OUO366" s="120"/>
      <c r="OUP366" s="120"/>
      <c r="OUQ366" s="120"/>
      <c r="OUR366" s="120"/>
      <c r="OUS366" s="120"/>
      <c r="OUT366" s="120"/>
      <c r="OUU366" s="120"/>
      <c r="OUV366" s="120"/>
      <c r="OUW366" s="120"/>
      <c r="OUX366" s="120"/>
      <c r="OUY366" s="120"/>
      <c r="OUZ366" s="120"/>
      <c r="OVA366" s="120"/>
      <c r="OVB366" s="120"/>
      <c r="OVC366" s="120"/>
      <c r="OVD366" s="120"/>
      <c r="OVE366" s="120"/>
      <c r="OVF366" s="120"/>
      <c r="OVG366" s="120"/>
      <c r="OVH366" s="120"/>
      <c r="OVI366" s="120"/>
      <c r="OVJ366" s="120"/>
      <c r="OVK366" s="120"/>
      <c r="OVL366" s="120"/>
      <c r="OVM366" s="120"/>
      <c r="OVN366" s="120"/>
      <c r="OVO366" s="120"/>
      <c r="OVP366" s="120"/>
      <c r="OVQ366" s="120"/>
      <c r="OVR366" s="120"/>
      <c r="OVS366" s="120"/>
      <c r="OVT366" s="120"/>
      <c r="OVU366" s="120"/>
      <c r="OVV366" s="120"/>
      <c r="OVW366" s="120"/>
      <c r="OVX366" s="120"/>
      <c r="OVY366" s="120"/>
      <c r="OVZ366" s="120"/>
      <c r="OWA366" s="120"/>
      <c r="OWB366" s="120"/>
      <c r="OWC366" s="120"/>
      <c r="OWD366" s="120"/>
      <c r="OWE366" s="120"/>
      <c r="OWF366" s="120"/>
      <c r="OWG366" s="120"/>
      <c r="OWH366" s="120"/>
      <c r="OWI366" s="120"/>
      <c r="OWJ366" s="120"/>
      <c r="OWK366" s="120"/>
      <c r="OWL366" s="120"/>
      <c r="OWM366" s="120"/>
      <c r="OWN366" s="120"/>
      <c r="OWO366" s="120"/>
      <c r="OWP366" s="120"/>
      <c r="OWQ366" s="120"/>
      <c r="OWR366" s="120"/>
      <c r="OWS366" s="120"/>
      <c r="OWT366" s="120"/>
      <c r="OWU366" s="120"/>
      <c r="OWV366" s="120"/>
      <c r="OWW366" s="120"/>
      <c r="OWX366" s="120"/>
      <c r="OWY366" s="120"/>
      <c r="OWZ366" s="120"/>
      <c r="OXA366" s="120"/>
      <c r="OXB366" s="120"/>
      <c r="OXC366" s="120"/>
      <c r="OXD366" s="120"/>
      <c r="OXE366" s="120"/>
      <c r="OXF366" s="120"/>
      <c r="OXG366" s="120"/>
      <c r="OXH366" s="120"/>
      <c r="OXI366" s="120"/>
      <c r="OXJ366" s="120"/>
      <c r="OXK366" s="120"/>
      <c r="OXL366" s="120"/>
      <c r="OXM366" s="120"/>
      <c r="OXN366" s="120"/>
      <c r="OXO366" s="120"/>
      <c r="OXP366" s="120"/>
      <c r="OXQ366" s="120"/>
      <c r="OXR366" s="120"/>
      <c r="OXS366" s="120"/>
      <c r="OXT366" s="120"/>
      <c r="OXU366" s="120"/>
      <c r="OXV366" s="120"/>
      <c r="OXW366" s="120"/>
      <c r="OXX366" s="120"/>
      <c r="OXY366" s="120"/>
      <c r="OXZ366" s="120"/>
      <c r="OYA366" s="120"/>
      <c r="OYB366" s="120"/>
      <c r="OYC366" s="120"/>
      <c r="OYD366" s="120"/>
      <c r="OYE366" s="120"/>
      <c r="OYF366" s="120"/>
      <c r="OYG366" s="120"/>
      <c r="OYH366" s="120"/>
      <c r="OYI366" s="120"/>
      <c r="OYJ366" s="120"/>
      <c r="OYK366" s="120"/>
      <c r="OYL366" s="120"/>
      <c r="OYM366" s="120"/>
      <c r="OYN366" s="120"/>
      <c r="OYO366" s="120"/>
      <c r="OYP366" s="120"/>
      <c r="OYQ366" s="120"/>
      <c r="OYR366" s="120"/>
      <c r="OYS366" s="120"/>
      <c r="OYT366" s="120"/>
      <c r="OYU366" s="120"/>
      <c r="OYV366" s="120"/>
      <c r="OYW366" s="120"/>
      <c r="OYX366" s="120"/>
      <c r="OYY366" s="120"/>
      <c r="OYZ366" s="120"/>
      <c r="OZA366" s="120"/>
      <c r="OZB366" s="120"/>
      <c r="OZC366" s="120"/>
      <c r="OZD366" s="120"/>
      <c r="OZE366" s="120"/>
      <c r="OZF366" s="120"/>
      <c r="OZG366" s="120"/>
      <c r="OZH366" s="120"/>
      <c r="OZI366" s="120"/>
      <c r="OZJ366" s="120"/>
      <c r="OZK366" s="120"/>
      <c r="OZL366" s="120"/>
      <c r="OZM366" s="120"/>
      <c r="OZN366" s="120"/>
      <c r="OZO366" s="120"/>
      <c r="OZP366" s="120"/>
      <c r="OZQ366" s="120"/>
      <c r="OZR366" s="120"/>
      <c r="OZS366" s="120"/>
      <c r="OZT366" s="120"/>
      <c r="OZU366" s="120"/>
      <c r="OZV366" s="120"/>
      <c r="OZW366" s="120"/>
      <c r="OZX366" s="120"/>
      <c r="OZY366" s="120"/>
      <c r="OZZ366" s="120"/>
      <c r="PAA366" s="120"/>
      <c r="PAB366" s="120"/>
      <c r="PAC366" s="120"/>
      <c r="PAD366" s="120"/>
      <c r="PAE366" s="120"/>
      <c r="PAF366" s="120"/>
      <c r="PAG366" s="120"/>
      <c r="PAH366" s="120"/>
      <c r="PAI366" s="120"/>
      <c r="PAJ366" s="120"/>
      <c r="PAK366" s="120"/>
      <c r="PAL366" s="120"/>
      <c r="PAM366" s="120"/>
      <c r="PAN366" s="120"/>
      <c r="PAO366" s="120"/>
      <c r="PAP366" s="120"/>
      <c r="PAQ366" s="120"/>
      <c r="PAR366" s="120"/>
      <c r="PAS366" s="120"/>
      <c r="PAT366" s="120"/>
      <c r="PAU366" s="120"/>
      <c r="PAV366" s="120"/>
      <c r="PAW366" s="120"/>
      <c r="PAX366" s="120"/>
      <c r="PAY366" s="120"/>
      <c r="PAZ366" s="120"/>
      <c r="PBA366" s="120"/>
      <c r="PBB366" s="120"/>
      <c r="PBC366" s="120"/>
      <c r="PBD366" s="120"/>
      <c r="PBE366" s="120"/>
      <c r="PBF366" s="120"/>
      <c r="PBG366" s="120"/>
      <c r="PBH366" s="120"/>
      <c r="PBI366" s="120"/>
      <c r="PBJ366" s="120"/>
      <c r="PBK366" s="120"/>
      <c r="PBL366" s="120"/>
      <c r="PBM366" s="120"/>
      <c r="PBN366" s="120"/>
      <c r="PBO366" s="120"/>
      <c r="PBP366" s="120"/>
      <c r="PBQ366" s="120"/>
      <c r="PBR366" s="120"/>
      <c r="PBS366" s="120"/>
      <c r="PBT366" s="120"/>
      <c r="PBU366" s="120"/>
      <c r="PBV366" s="120"/>
      <c r="PBW366" s="120"/>
      <c r="PBX366" s="120"/>
      <c r="PBY366" s="120"/>
      <c r="PBZ366" s="120"/>
      <c r="PCA366" s="120"/>
      <c r="PCB366" s="120"/>
      <c r="PCC366" s="120"/>
      <c r="PCD366" s="120"/>
      <c r="PCE366" s="120"/>
      <c r="PCF366" s="120"/>
      <c r="PCG366" s="120"/>
      <c r="PCH366" s="120"/>
      <c r="PCI366" s="120"/>
      <c r="PCJ366" s="120"/>
      <c r="PCK366" s="120"/>
      <c r="PCL366" s="120"/>
      <c r="PCM366" s="120"/>
      <c r="PCN366" s="120"/>
      <c r="PCO366" s="120"/>
      <c r="PCP366" s="120"/>
      <c r="PCQ366" s="120"/>
      <c r="PCR366" s="120"/>
      <c r="PCS366" s="120"/>
      <c r="PCT366" s="120"/>
      <c r="PCU366" s="120"/>
      <c r="PCV366" s="120"/>
      <c r="PCW366" s="120"/>
      <c r="PCX366" s="120"/>
      <c r="PCY366" s="120"/>
      <c r="PCZ366" s="120"/>
      <c r="PDA366" s="120"/>
      <c r="PDB366" s="120"/>
      <c r="PDC366" s="120"/>
      <c r="PDD366" s="120"/>
      <c r="PDE366" s="120"/>
      <c r="PDF366" s="120"/>
      <c r="PDG366" s="120"/>
      <c r="PDH366" s="120"/>
      <c r="PDI366" s="120"/>
      <c r="PDJ366" s="120"/>
      <c r="PDK366" s="120"/>
      <c r="PDL366" s="120"/>
      <c r="PDM366" s="120"/>
      <c r="PDN366" s="120"/>
      <c r="PDO366" s="120"/>
      <c r="PDP366" s="120"/>
      <c r="PDQ366" s="120"/>
      <c r="PDR366" s="120"/>
      <c r="PDS366" s="120"/>
      <c r="PDT366" s="120"/>
      <c r="PDU366" s="120"/>
      <c r="PDV366" s="120"/>
      <c r="PDW366" s="120"/>
      <c r="PDX366" s="120"/>
      <c r="PDY366" s="120"/>
      <c r="PDZ366" s="120"/>
      <c r="PEA366" s="120"/>
      <c r="PEB366" s="120"/>
      <c r="PEC366" s="120"/>
      <c r="PED366" s="120"/>
      <c r="PEE366" s="120"/>
      <c r="PEF366" s="120"/>
      <c r="PEG366" s="120"/>
      <c r="PEH366" s="120"/>
      <c r="PEI366" s="120"/>
      <c r="PEJ366" s="120"/>
      <c r="PEK366" s="120"/>
      <c r="PEL366" s="120"/>
      <c r="PEM366" s="120"/>
      <c r="PEN366" s="120"/>
      <c r="PEO366" s="120"/>
      <c r="PEP366" s="120"/>
      <c r="PEQ366" s="120"/>
      <c r="PER366" s="120"/>
      <c r="PES366" s="120"/>
      <c r="PET366" s="120"/>
      <c r="PEU366" s="120"/>
      <c r="PEV366" s="120"/>
      <c r="PEW366" s="120"/>
      <c r="PEX366" s="120"/>
      <c r="PEY366" s="120"/>
      <c r="PEZ366" s="120"/>
      <c r="PFA366" s="120"/>
      <c r="PFB366" s="120"/>
      <c r="PFC366" s="120"/>
      <c r="PFD366" s="120"/>
      <c r="PFE366" s="120"/>
      <c r="PFF366" s="120"/>
      <c r="PFG366" s="120"/>
      <c r="PFH366" s="120"/>
      <c r="PFI366" s="120"/>
      <c r="PFJ366" s="120"/>
      <c r="PFK366" s="120"/>
      <c r="PFL366" s="120"/>
      <c r="PFM366" s="120"/>
      <c r="PFN366" s="120"/>
      <c r="PFO366" s="120"/>
      <c r="PFP366" s="120"/>
      <c r="PFQ366" s="120"/>
      <c r="PFR366" s="120"/>
      <c r="PFS366" s="120"/>
      <c r="PFT366" s="120"/>
      <c r="PFU366" s="120"/>
      <c r="PFV366" s="120"/>
      <c r="PFW366" s="120"/>
      <c r="PFX366" s="120"/>
      <c r="PFY366" s="120"/>
      <c r="PFZ366" s="120"/>
      <c r="PGA366" s="120"/>
      <c r="PGB366" s="120"/>
      <c r="PGC366" s="120"/>
      <c r="PGD366" s="120"/>
      <c r="PGE366" s="120"/>
      <c r="PGF366" s="120"/>
      <c r="PGG366" s="120"/>
      <c r="PGH366" s="120"/>
      <c r="PGI366" s="120"/>
      <c r="PGJ366" s="120"/>
      <c r="PGK366" s="120"/>
      <c r="PGL366" s="120"/>
      <c r="PGM366" s="120"/>
      <c r="PGN366" s="120"/>
      <c r="PGO366" s="120"/>
      <c r="PGP366" s="120"/>
      <c r="PGQ366" s="120"/>
      <c r="PGR366" s="120"/>
      <c r="PGS366" s="120"/>
      <c r="PGT366" s="120"/>
      <c r="PGU366" s="120"/>
      <c r="PGV366" s="120"/>
      <c r="PGW366" s="120"/>
      <c r="PGX366" s="120"/>
      <c r="PGY366" s="120"/>
      <c r="PGZ366" s="120"/>
      <c r="PHA366" s="120"/>
      <c r="PHB366" s="120"/>
      <c r="PHC366" s="120"/>
      <c r="PHD366" s="120"/>
      <c r="PHE366" s="120"/>
      <c r="PHF366" s="120"/>
      <c r="PHG366" s="120"/>
      <c r="PHH366" s="120"/>
      <c r="PHI366" s="120"/>
      <c r="PHJ366" s="120"/>
      <c r="PHK366" s="120"/>
      <c r="PHL366" s="120"/>
      <c r="PHM366" s="120"/>
      <c r="PHN366" s="120"/>
      <c r="PHO366" s="120"/>
      <c r="PHP366" s="120"/>
      <c r="PHQ366" s="120"/>
      <c r="PHR366" s="120"/>
      <c r="PHS366" s="120"/>
      <c r="PHT366" s="120"/>
      <c r="PHU366" s="120"/>
      <c r="PHV366" s="120"/>
      <c r="PHW366" s="120"/>
      <c r="PHX366" s="120"/>
      <c r="PHY366" s="120"/>
      <c r="PHZ366" s="120"/>
      <c r="PIA366" s="120"/>
      <c r="PIB366" s="120"/>
      <c r="PIC366" s="120"/>
      <c r="PID366" s="120"/>
      <c r="PIE366" s="120"/>
      <c r="PIF366" s="120"/>
      <c r="PIG366" s="120"/>
      <c r="PIH366" s="120"/>
      <c r="PII366" s="120"/>
      <c r="PIJ366" s="120"/>
      <c r="PIK366" s="120"/>
      <c r="PIL366" s="120"/>
      <c r="PIM366" s="120"/>
      <c r="PIN366" s="120"/>
      <c r="PIO366" s="120"/>
      <c r="PIP366" s="120"/>
      <c r="PIQ366" s="120"/>
      <c r="PIR366" s="120"/>
      <c r="PIS366" s="120"/>
      <c r="PIT366" s="120"/>
      <c r="PIU366" s="120"/>
      <c r="PIV366" s="120"/>
      <c r="PIW366" s="120"/>
      <c r="PIX366" s="120"/>
      <c r="PIY366" s="120"/>
      <c r="PIZ366" s="120"/>
      <c r="PJA366" s="120"/>
      <c r="PJB366" s="120"/>
      <c r="PJC366" s="120"/>
      <c r="PJD366" s="120"/>
      <c r="PJE366" s="120"/>
      <c r="PJF366" s="120"/>
      <c r="PJG366" s="120"/>
      <c r="PJH366" s="120"/>
      <c r="PJI366" s="120"/>
      <c r="PJJ366" s="120"/>
      <c r="PJK366" s="120"/>
      <c r="PJL366" s="120"/>
      <c r="PJM366" s="120"/>
      <c r="PJN366" s="120"/>
      <c r="PJO366" s="120"/>
      <c r="PJP366" s="120"/>
      <c r="PJQ366" s="120"/>
      <c r="PJR366" s="120"/>
      <c r="PJS366" s="120"/>
      <c r="PJT366" s="120"/>
      <c r="PJU366" s="120"/>
      <c r="PJV366" s="120"/>
      <c r="PJW366" s="120"/>
      <c r="PJX366" s="120"/>
      <c r="PJY366" s="120"/>
      <c r="PJZ366" s="120"/>
      <c r="PKA366" s="120"/>
      <c r="PKB366" s="120"/>
      <c r="PKC366" s="120"/>
      <c r="PKD366" s="120"/>
      <c r="PKE366" s="120"/>
      <c r="PKF366" s="120"/>
      <c r="PKG366" s="120"/>
      <c r="PKH366" s="120"/>
      <c r="PKI366" s="120"/>
      <c r="PKJ366" s="120"/>
      <c r="PKK366" s="120"/>
      <c r="PKL366" s="120"/>
      <c r="PKM366" s="120"/>
      <c r="PKN366" s="120"/>
      <c r="PKO366" s="120"/>
      <c r="PKP366" s="120"/>
      <c r="PKQ366" s="120"/>
      <c r="PKR366" s="120"/>
      <c r="PKS366" s="120"/>
      <c r="PKT366" s="120"/>
      <c r="PKU366" s="120"/>
      <c r="PKV366" s="120"/>
      <c r="PKW366" s="120"/>
      <c r="PKX366" s="120"/>
      <c r="PKY366" s="120"/>
      <c r="PKZ366" s="120"/>
      <c r="PLA366" s="120"/>
      <c r="PLB366" s="120"/>
      <c r="PLC366" s="120"/>
      <c r="PLD366" s="120"/>
      <c r="PLE366" s="120"/>
      <c r="PLF366" s="120"/>
      <c r="PLG366" s="120"/>
      <c r="PLH366" s="120"/>
      <c r="PLI366" s="120"/>
      <c r="PLJ366" s="120"/>
      <c r="PLK366" s="120"/>
      <c r="PLL366" s="120"/>
      <c r="PLM366" s="120"/>
      <c r="PLN366" s="120"/>
      <c r="PLO366" s="120"/>
      <c r="PLP366" s="120"/>
      <c r="PLQ366" s="120"/>
      <c r="PLR366" s="120"/>
      <c r="PLS366" s="120"/>
      <c r="PLT366" s="120"/>
      <c r="PLU366" s="120"/>
      <c r="PLV366" s="120"/>
      <c r="PLW366" s="120"/>
      <c r="PLX366" s="120"/>
      <c r="PLY366" s="120"/>
      <c r="PLZ366" s="120"/>
      <c r="PMA366" s="120"/>
      <c r="PMB366" s="120"/>
      <c r="PMC366" s="120"/>
      <c r="PMD366" s="120"/>
      <c r="PME366" s="120"/>
      <c r="PMF366" s="120"/>
      <c r="PMG366" s="120"/>
      <c r="PMH366" s="120"/>
      <c r="PMI366" s="120"/>
      <c r="PMJ366" s="120"/>
      <c r="PMK366" s="120"/>
      <c r="PML366" s="120"/>
      <c r="PMM366" s="120"/>
      <c r="PMN366" s="120"/>
      <c r="PMO366" s="120"/>
      <c r="PMP366" s="120"/>
      <c r="PMQ366" s="120"/>
      <c r="PMR366" s="120"/>
      <c r="PMS366" s="120"/>
      <c r="PMT366" s="120"/>
      <c r="PMU366" s="120"/>
      <c r="PMV366" s="120"/>
      <c r="PMW366" s="120"/>
      <c r="PMX366" s="120"/>
      <c r="PMY366" s="120"/>
      <c r="PMZ366" s="120"/>
      <c r="PNA366" s="120"/>
      <c r="PNB366" s="120"/>
      <c r="PNC366" s="120"/>
      <c r="PND366" s="120"/>
      <c r="PNE366" s="120"/>
      <c r="PNF366" s="120"/>
      <c r="PNG366" s="120"/>
      <c r="PNH366" s="120"/>
      <c r="PNI366" s="120"/>
      <c r="PNJ366" s="120"/>
      <c r="PNK366" s="120"/>
      <c r="PNL366" s="120"/>
      <c r="PNM366" s="120"/>
      <c r="PNN366" s="120"/>
      <c r="PNO366" s="120"/>
      <c r="PNP366" s="120"/>
      <c r="PNQ366" s="120"/>
      <c r="PNR366" s="120"/>
      <c r="PNS366" s="120"/>
      <c r="PNT366" s="120"/>
      <c r="PNU366" s="120"/>
      <c r="PNV366" s="120"/>
      <c r="PNW366" s="120"/>
      <c r="PNX366" s="120"/>
      <c r="PNY366" s="120"/>
      <c r="PNZ366" s="120"/>
      <c r="POA366" s="120"/>
      <c r="POB366" s="120"/>
      <c r="POC366" s="120"/>
      <c r="POD366" s="120"/>
      <c r="POE366" s="120"/>
      <c r="POF366" s="120"/>
      <c r="POG366" s="120"/>
      <c r="POH366" s="120"/>
      <c r="POI366" s="120"/>
      <c r="POJ366" s="120"/>
      <c r="POK366" s="120"/>
      <c r="POL366" s="120"/>
      <c r="POM366" s="120"/>
      <c r="PON366" s="120"/>
      <c r="POO366" s="120"/>
      <c r="POP366" s="120"/>
      <c r="POQ366" s="120"/>
      <c r="POR366" s="120"/>
      <c r="POS366" s="120"/>
      <c r="POT366" s="120"/>
      <c r="POU366" s="120"/>
      <c r="POV366" s="120"/>
      <c r="POW366" s="120"/>
      <c r="POX366" s="120"/>
      <c r="POY366" s="120"/>
      <c r="POZ366" s="120"/>
      <c r="PPA366" s="120"/>
      <c r="PPB366" s="120"/>
      <c r="PPC366" s="120"/>
      <c r="PPD366" s="120"/>
      <c r="PPE366" s="120"/>
      <c r="PPF366" s="120"/>
      <c r="PPG366" s="120"/>
      <c r="PPH366" s="120"/>
      <c r="PPI366" s="120"/>
      <c r="PPJ366" s="120"/>
      <c r="PPK366" s="120"/>
      <c r="PPL366" s="120"/>
      <c r="PPM366" s="120"/>
      <c r="PPN366" s="120"/>
      <c r="PPO366" s="120"/>
      <c r="PPP366" s="120"/>
      <c r="PPQ366" s="120"/>
      <c r="PPR366" s="120"/>
      <c r="PPS366" s="120"/>
      <c r="PPT366" s="120"/>
      <c r="PPU366" s="120"/>
      <c r="PPV366" s="120"/>
      <c r="PPW366" s="120"/>
      <c r="PPX366" s="120"/>
      <c r="PPY366" s="120"/>
      <c r="PPZ366" s="120"/>
      <c r="PQA366" s="120"/>
      <c r="PQB366" s="120"/>
      <c r="PQC366" s="120"/>
      <c r="PQD366" s="120"/>
      <c r="PQE366" s="120"/>
      <c r="PQF366" s="120"/>
      <c r="PQG366" s="120"/>
      <c r="PQH366" s="120"/>
      <c r="PQI366" s="120"/>
      <c r="PQJ366" s="120"/>
      <c r="PQK366" s="120"/>
      <c r="PQL366" s="120"/>
      <c r="PQM366" s="120"/>
      <c r="PQN366" s="120"/>
      <c r="PQO366" s="120"/>
      <c r="PQP366" s="120"/>
      <c r="PQQ366" s="120"/>
      <c r="PQR366" s="120"/>
      <c r="PQS366" s="120"/>
      <c r="PQT366" s="120"/>
      <c r="PQU366" s="120"/>
      <c r="PQV366" s="120"/>
      <c r="PQW366" s="120"/>
      <c r="PQX366" s="120"/>
      <c r="PQY366" s="120"/>
      <c r="PQZ366" s="120"/>
      <c r="PRA366" s="120"/>
      <c r="PRB366" s="120"/>
      <c r="PRC366" s="120"/>
      <c r="PRD366" s="120"/>
      <c r="PRE366" s="120"/>
      <c r="PRF366" s="120"/>
      <c r="PRG366" s="120"/>
      <c r="PRH366" s="120"/>
      <c r="PRI366" s="120"/>
      <c r="PRJ366" s="120"/>
      <c r="PRK366" s="120"/>
      <c r="PRL366" s="120"/>
      <c r="PRM366" s="120"/>
      <c r="PRN366" s="120"/>
      <c r="PRO366" s="120"/>
      <c r="PRP366" s="120"/>
      <c r="PRQ366" s="120"/>
      <c r="PRR366" s="120"/>
      <c r="PRS366" s="120"/>
      <c r="PRT366" s="120"/>
      <c r="PRU366" s="120"/>
      <c r="PRV366" s="120"/>
      <c r="PRW366" s="120"/>
      <c r="PRX366" s="120"/>
      <c r="PRY366" s="120"/>
      <c r="PRZ366" s="120"/>
      <c r="PSA366" s="120"/>
      <c r="PSB366" s="120"/>
      <c r="PSC366" s="120"/>
      <c r="PSD366" s="120"/>
      <c r="PSE366" s="120"/>
      <c r="PSF366" s="120"/>
      <c r="PSG366" s="120"/>
      <c r="PSH366" s="120"/>
      <c r="PSI366" s="120"/>
      <c r="PSJ366" s="120"/>
      <c r="PSK366" s="120"/>
      <c r="PSL366" s="120"/>
      <c r="PSM366" s="120"/>
      <c r="PSN366" s="120"/>
      <c r="PSO366" s="120"/>
      <c r="PSP366" s="120"/>
      <c r="PSQ366" s="120"/>
      <c r="PSR366" s="120"/>
      <c r="PSS366" s="120"/>
      <c r="PST366" s="120"/>
      <c r="PSU366" s="120"/>
      <c r="PSV366" s="120"/>
      <c r="PSW366" s="120"/>
      <c r="PSX366" s="120"/>
      <c r="PSY366" s="120"/>
      <c r="PSZ366" s="120"/>
      <c r="PTA366" s="120"/>
      <c r="PTB366" s="120"/>
      <c r="PTC366" s="120"/>
      <c r="PTD366" s="120"/>
      <c r="PTE366" s="120"/>
      <c r="PTF366" s="120"/>
      <c r="PTG366" s="120"/>
      <c r="PTH366" s="120"/>
      <c r="PTI366" s="120"/>
      <c r="PTJ366" s="120"/>
      <c r="PTK366" s="120"/>
      <c r="PTL366" s="120"/>
      <c r="PTM366" s="120"/>
      <c r="PTN366" s="120"/>
      <c r="PTO366" s="120"/>
      <c r="PTP366" s="120"/>
      <c r="PTQ366" s="120"/>
      <c r="PTR366" s="120"/>
      <c r="PTS366" s="120"/>
      <c r="PTT366" s="120"/>
      <c r="PTU366" s="120"/>
      <c r="PTV366" s="120"/>
      <c r="PTW366" s="120"/>
      <c r="PTX366" s="120"/>
      <c r="PTY366" s="120"/>
      <c r="PTZ366" s="120"/>
      <c r="PUA366" s="120"/>
      <c r="PUB366" s="120"/>
      <c r="PUC366" s="120"/>
      <c r="PUD366" s="120"/>
      <c r="PUE366" s="120"/>
      <c r="PUF366" s="120"/>
      <c r="PUG366" s="120"/>
      <c r="PUH366" s="120"/>
      <c r="PUI366" s="120"/>
      <c r="PUJ366" s="120"/>
      <c r="PUK366" s="120"/>
      <c r="PUL366" s="120"/>
      <c r="PUM366" s="120"/>
      <c r="PUN366" s="120"/>
      <c r="PUO366" s="120"/>
      <c r="PUP366" s="120"/>
      <c r="PUQ366" s="120"/>
      <c r="PUR366" s="120"/>
      <c r="PUS366" s="120"/>
      <c r="PUT366" s="120"/>
      <c r="PUU366" s="120"/>
      <c r="PUV366" s="120"/>
      <c r="PUW366" s="120"/>
      <c r="PUX366" s="120"/>
      <c r="PUY366" s="120"/>
      <c r="PUZ366" s="120"/>
      <c r="PVA366" s="120"/>
      <c r="PVB366" s="120"/>
      <c r="PVC366" s="120"/>
      <c r="PVD366" s="120"/>
      <c r="PVE366" s="120"/>
      <c r="PVF366" s="120"/>
      <c r="PVG366" s="120"/>
      <c r="PVH366" s="120"/>
      <c r="PVI366" s="120"/>
      <c r="PVJ366" s="120"/>
      <c r="PVK366" s="120"/>
      <c r="PVL366" s="120"/>
      <c r="PVM366" s="120"/>
      <c r="PVN366" s="120"/>
      <c r="PVO366" s="120"/>
      <c r="PVP366" s="120"/>
      <c r="PVQ366" s="120"/>
      <c r="PVR366" s="120"/>
      <c r="PVS366" s="120"/>
      <c r="PVT366" s="120"/>
      <c r="PVU366" s="120"/>
      <c r="PVV366" s="120"/>
      <c r="PVW366" s="120"/>
      <c r="PVX366" s="120"/>
      <c r="PVY366" s="120"/>
      <c r="PVZ366" s="120"/>
      <c r="PWA366" s="120"/>
      <c r="PWB366" s="120"/>
      <c r="PWC366" s="120"/>
      <c r="PWD366" s="120"/>
      <c r="PWE366" s="120"/>
      <c r="PWF366" s="120"/>
      <c r="PWG366" s="120"/>
      <c r="PWH366" s="120"/>
      <c r="PWI366" s="120"/>
      <c r="PWJ366" s="120"/>
      <c r="PWK366" s="120"/>
      <c r="PWL366" s="120"/>
      <c r="PWM366" s="120"/>
      <c r="PWN366" s="120"/>
      <c r="PWO366" s="120"/>
      <c r="PWP366" s="120"/>
      <c r="PWQ366" s="120"/>
      <c r="PWR366" s="120"/>
      <c r="PWS366" s="120"/>
      <c r="PWT366" s="120"/>
      <c r="PWU366" s="120"/>
      <c r="PWV366" s="120"/>
      <c r="PWW366" s="120"/>
      <c r="PWX366" s="120"/>
      <c r="PWY366" s="120"/>
      <c r="PWZ366" s="120"/>
      <c r="PXA366" s="120"/>
      <c r="PXB366" s="120"/>
      <c r="PXC366" s="120"/>
      <c r="PXD366" s="120"/>
      <c r="PXE366" s="120"/>
      <c r="PXF366" s="120"/>
      <c r="PXG366" s="120"/>
      <c r="PXH366" s="120"/>
      <c r="PXI366" s="120"/>
      <c r="PXJ366" s="120"/>
      <c r="PXK366" s="120"/>
      <c r="PXL366" s="120"/>
      <c r="PXM366" s="120"/>
      <c r="PXN366" s="120"/>
      <c r="PXO366" s="120"/>
      <c r="PXP366" s="120"/>
      <c r="PXQ366" s="120"/>
      <c r="PXR366" s="120"/>
      <c r="PXS366" s="120"/>
      <c r="PXT366" s="120"/>
      <c r="PXU366" s="120"/>
      <c r="PXV366" s="120"/>
      <c r="PXW366" s="120"/>
      <c r="PXX366" s="120"/>
      <c r="PXY366" s="120"/>
      <c r="PXZ366" s="120"/>
      <c r="PYA366" s="120"/>
      <c r="PYB366" s="120"/>
      <c r="PYC366" s="120"/>
      <c r="PYD366" s="120"/>
      <c r="PYE366" s="120"/>
      <c r="PYF366" s="120"/>
      <c r="PYG366" s="120"/>
      <c r="PYH366" s="120"/>
      <c r="PYI366" s="120"/>
      <c r="PYJ366" s="120"/>
      <c r="PYK366" s="120"/>
      <c r="PYL366" s="120"/>
      <c r="PYM366" s="120"/>
      <c r="PYN366" s="120"/>
      <c r="PYO366" s="120"/>
      <c r="PYP366" s="120"/>
      <c r="PYQ366" s="120"/>
      <c r="PYR366" s="120"/>
      <c r="PYS366" s="120"/>
      <c r="PYT366" s="120"/>
      <c r="PYU366" s="120"/>
      <c r="PYV366" s="120"/>
      <c r="PYW366" s="120"/>
      <c r="PYX366" s="120"/>
      <c r="PYY366" s="120"/>
      <c r="PYZ366" s="120"/>
      <c r="PZA366" s="120"/>
      <c r="PZB366" s="120"/>
      <c r="PZC366" s="120"/>
      <c r="PZD366" s="120"/>
      <c r="PZE366" s="120"/>
      <c r="PZF366" s="120"/>
      <c r="PZG366" s="120"/>
      <c r="PZH366" s="120"/>
      <c r="PZI366" s="120"/>
      <c r="PZJ366" s="120"/>
      <c r="PZK366" s="120"/>
      <c r="PZL366" s="120"/>
      <c r="PZM366" s="120"/>
      <c r="PZN366" s="120"/>
      <c r="PZO366" s="120"/>
      <c r="PZP366" s="120"/>
      <c r="PZQ366" s="120"/>
      <c r="PZR366" s="120"/>
      <c r="PZS366" s="120"/>
      <c r="PZT366" s="120"/>
      <c r="PZU366" s="120"/>
      <c r="PZV366" s="120"/>
      <c r="PZW366" s="120"/>
      <c r="PZX366" s="120"/>
      <c r="PZY366" s="120"/>
      <c r="PZZ366" s="120"/>
      <c r="QAA366" s="120"/>
      <c r="QAB366" s="120"/>
      <c r="QAC366" s="120"/>
      <c r="QAD366" s="120"/>
      <c r="QAE366" s="120"/>
      <c r="QAF366" s="120"/>
      <c r="QAG366" s="120"/>
      <c r="QAH366" s="120"/>
      <c r="QAI366" s="120"/>
      <c r="QAJ366" s="120"/>
      <c r="QAK366" s="120"/>
      <c r="QAL366" s="120"/>
      <c r="QAM366" s="120"/>
      <c r="QAN366" s="120"/>
      <c r="QAO366" s="120"/>
      <c r="QAP366" s="120"/>
      <c r="QAQ366" s="120"/>
      <c r="QAR366" s="120"/>
      <c r="QAS366" s="120"/>
      <c r="QAT366" s="120"/>
      <c r="QAU366" s="120"/>
      <c r="QAV366" s="120"/>
      <c r="QAW366" s="120"/>
      <c r="QAX366" s="120"/>
      <c r="QAY366" s="120"/>
      <c r="QAZ366" s="120"/>
      <c r="QBA366" s="120"/>
      <c r="QBB366" s="120"/>
      <c r="QBC366" s="120"/>
      <c r="QBD366" s="120"/>
      <c r="QBE366" s="120"/>
      <c r="QBF366" s="120"/>
      <c r="QBG366" s="120"/>
      <c r="QBH366" s="120"/>
      <c r="QBI366" s="120"/>
      <c r="QBJ366" s="120"/>
      <c r="QBK366" s="120"/>
      <c r="QBL366" s="120"/>
      <c r="QBM366" s="120"/>
      <c r="QBN366" s="120"/>
      <c r="QBO366" s="120"/>
      <c r="QBP366" s="120"/>
      <c r="QBQ366" s="120"/>
      <c r="QBR366" s="120"/>
      <c r="QBS366" s="120"/>
      <c r="QBT366" s="120"/>
      <c r="QBU366" s="120"/>
      <c r="QBV366" s="120"/>
      <c r="QBW366" s="120"/>
      <c r="QBX366" s="120"/>
      <c r="QBY366" s="120"/>
      <c r="QBZ366" s="120"/>
      <c r="QCA366" s="120"/>
      <c r="QCB366" s="120"/>
      <c r="QCC366" s="120"/>
      <c r="QCD366" s="120"/>
      <c r="QCE366" s="120"/>
      <c r="QCF366" s="120"/>
      <c r="QCG366" s="120"/>
      <c r="QCH366" s="120"/>
      <c r="QCI366" s="120"/>
      <c r="QCJ366" s="120"/>
      <c r="QCK366" s="120"/>
      <c r="QCL366" s="120"/>
      <c r="QCM366" s="120"/>
      <c r="QCN366" s="120"/>
      <c r="QCO366" s="120"/>
      <c r="QCP366" s="120"/>
      <c r="QCQ366" s="120"/>
      <c r="QCR366" s="120"/>
      <c r="QCS366" s="120"/>
      <c r="QCT366" s="120"/>
      <c r="QCU366" s="120"/>
      <c r="QCV366" s="120"/>
      <c r="QCW366" s="120"/>
      <c r="QCX366" s="120"/>
      <c r="QCY366" s="120"/>
      <c r="QCZ366" s="120"/>
      <c r="QDA366" s="120"/>
      <c r="QDB366" s="120"/>
      <c r="QDC366" s="120"/>
      <c r="QDD366" s="120"/>
      <c r="QDE366" s="120"/>
      <c r="QDF366" s="120"/>
      <c r="QDG366" s="120"/>
      <c r="QDH366" s="120"/>
      <c r="QDI366" s="120"/>
      <c r="QDJ366" s="120"/>
      <c r="QDK366" s="120"/>
      <c r="QDL366" s="120"/>
      <c r="QDM366" s="120"/>
      <c r="QDN366" s="120"/>
      <c r="QDO366" s="120"/>
      <c r="QDP366" s="120"/>
      <c r="QDQ366" s="120"/>
      <c r="QDR366" s="120"/>
      <c r="QDS366" s="120"/>
      <c r="QDT366" s="120"/>
      <c r="QDU366" s="120"/>
      <c r="QDV366" s="120"/>
      <c r="QDW366" s="120"/>
      <c r="QDX366" s="120"/>
      <c r="QDY366" s="120"/>
      <c r="QDZ366" s="120"/>
      <c r="QEA366" s="120"/>
      <c r="QEB366" s="120"/>
      <c r="QEC366" s="120"/>
      <c r="QED366" s="120"/>
      <c r="QEE366" s="120"/>
      <c r="QEF366" s="120"/>
      <c r="QEG366" s="120"/>
      <c r="QEH366" s="120"/>
      <c r="QEI366" s="120"/>
      <c r="QEJ366" s="120"/>
      <c r="QEK366" s="120"/>
      <c r="QEL366" s="120"/>
      <c r="QEM366" s="120"/>
      <c r="QEN366" s="120"/>
      <c r="QEO366" s="120"/>
      <c r="QEP366" s="120"/>
      <c r="QEQ366" s="120"/>
      <c r="QER366" s="120"/>
      <c r="QES366" s="120"/>
      <c r="QET366" s="120"/>
      <c r="QEU366" s="120"/>
      <c r="QEV366" s="120"/>
      <c r="QEW366" s="120"/>
      <c r="QEX366" s="120"/>
      <c r="QEY366" s="120"/>
      <c r="QEZ366" s="120"/>
      <c r="QFA366" s="120"/>
      <c r="QFB366" s="120"/>
      <c r="QFC366" s="120"/>
      <c r="QFD366" s="120"/>
      <c r="QFE366" s="120"/>
      <c r="QFF366" s="120"/>
      <c r="QFG366" s="120"/>
      <c r="QFH366" s="120"/>
      <c r="QFI366" s="120"/>
      <c r="QFJ366" s="120"/>
      <c r="QFK366" s="120"/>
      <c r="QFL366" s="120"/>
      <c r="QFM366" s="120"/>
      <c r="QFN366" s="120"/>
      <c r="QFO366" s="120"/>
      <c r="QFP366" s="120"/>
      <c r="QFQ366" s="120"/>
      <c r="QFR366" s="120"/>
      <c r="QFS366" s="120"/>
      <c r="QFT366" s="120"/>
      <c r="QFU366" s="120"/>
      <c r="QFV366" s="120"/>
      <c r="QFW366" s="120"/>
      <c r="QFX366" s="120"/>
      <c r="QFY366" s="120"/>
      <c r="QFZ366" s="120"/>
      <c r="QGA366" s="120"/>
      <c r="QGB366" s="120"/>
      <c r="QGC366" s="120"/>
      <c r="QGD366" s="120"/>
      <c r="QGE366" s="120"/>
      <c r="QGF366" s="120"/>
      <c r="QGG366" s="120"/>
      <c r="QGH366" s="120"/>
      <c r="QGI366" s="120"/>
      <c r="QGJ366" s="120"/>
      <c r="QGK366" s="120"/>
      <c r="QGL366" s="120"/>
      <c r="QGM366" s="120"/>
      <c r="QGN366" s="120"/>
      <c r="QGO366" s="120"/>
      <c r="QGP366" s="120"/>
      <c r="QGQ366" s="120"/>
      <c r="QGR366" s="120"/>
      <c r="QGS366" s="120"/>
      <c r="QGT366" s="120"/>
      <c r="QGU366" s="120"/>
      <c r="QGV366" s="120"/>
      <c r="QGW366" s="120"/>
      <c r="QGX366" s="120"/>
      <c r="QGY366" s="120"/>
      <c r="QGZ366" s="120"/>
      <c r="QHA366" s="120"/>
      <c r="QHB366" s="120"/>
      <c r="QHC366" s="120"/>
      <c r="QHD366" s="120"/>
      <c r="QHE366" s="120"/>
      <c r="QHF366" s="120"/>
      <c r="QHG366" s="120"/>
      <c r="QHH366" s="120"/>
      <c r="QHI366" s="120"/>
      <c r="QHJ366" s="120"/>
      <c r="QHK366" s="120"/>
      <c r="QHL366" s="120"/>
      <c r="QHM366" s="120"/>
      <c r="QHN366" s="120"/>
      <c r="QHO366" s="120"/>
      <c r="QHP366" s="120"/>
      <c r="QHQ366" s="120"/>
      <c r="QHR366" s="120"/>
      <c r="QHS366" s="120"/>
      <c r="QHT366" s="120"/>
      <c r="QHU366" s="120"/>
      <c r="QHV366" s="120"/>
      <c r="QHW366" s="120"/>
      <c r="QHX366" s="120"/>
      <c r="QHY366" s="120"/>
      <c r="QHZ366" s="120"/>
      <c r="QIA366" s="120"/>
      <c r="QIB366" s="120"/>
      <c r="QIC366" s="120"/>
      <c r="QID366" s="120"/>
      <c r="QIE366" s="120"/>
      <c r="QIF366" s="120"/>
      <c r="QIG366" s="120"/>
      <c r="QIH366" s="120"/>
      <c r="QII366" s="120"/>
      <c r="QIJ366" s="120"/>
      <c r="QIK366" s="120"/>
      <c r="QIL366" s="120"/>
      <c r="QIM366" s="120"/>
      <c r="QIN366" s="120"/>
      <c r="QIO366" s="120"/>
      <c r="QIP366" s="120"/>
      <c r="QIQ366" s="120"/>
      <c r="QIR366" s="120"/>
      <c r="QIS366" s="120"/>
      <c r="QIT366" s="120"/>
      <c r="QIU366" s="120"/>
      <c r="QIV366" s="120"/>
      <c r="QIW366" s="120"/>
      <c r="QIX366" s="120"/>
      <c r="QIY366" s="120"/>
      <c r="QIZ366" s="120"/>
      <c r="QJA366" s="120"/>
      <c r="QJB366" s="120"/>
      <c r="QJC366" s="120"/>
      <c r="QJD366" s="120"/>
      <c r="QJE366" s="120"/>
      <c r="QJF366" s="120"/>
      <c r="QJG366" s="120"/>
      <c r="QJH366" s="120"/>
      <c r="QJI366" s="120"/>
      <c r="QJJ366" s="120"/>
      <c r="QJK366" s="120"/>
      <c r="QJL366" s="120"/>
      <c r="QJM366" s="120"/>
      <c r="QJN366" s="120"/>
      <c r="QJO366" s="120"/>
      <c r="QJP366" s="120"/>
      <c r="QJQ366" s="120"/>
      <c r="QJR366" s="120"/>
      <c r="QJS366" s="120"/>
      <c r="QJT366" s="120"/>
      <c r="QJU366" s="120"/>
      <c r="QJV366" s="120"/>
      <c r="QJW366" s="120"/>
      <c r="QJX366" s="120"/>
      <c r="QJY366" s="120"/>
      <c r="QJZ366" s="120"/>
      <c r="QKA366" s="120"/>
      <c r="QKB366" s="120"/>
      <c r="QKC366" s="120"/>
      <c r="QKD366" s="120"/>
      <c r="QKE366" s="120"/>
      <c r="QKF366" s="120"/>
      <c r="QKG366" s="120"/>
      <c r="QKH366" s="120"/>
      <c r="QKI366" s="120"/>
      <c r="QKJ366" s="120"/>
      <c r="QKK366" s="120"/>
      <c r="QKL366" s="120"/>
      <c r="QKM366" s="120"/>
      <c r="QKN366" s="120"/>
      <c r="QKO366" s="120"/>
      <c r="QKP366" s="120"/>
      <c r="QKQ366" s="120"/>
      <c r="QKR366" s="120"/>
      <c r="QKS366" s="120"/>
      <c r="QKT366" s="120"/>
      <c r="QKU366" s="120"/>
      <c r="QKV366" s="120"/>
      <c r="QKW366" s="120"/>
      <c r="QKX366" s="120"/>
      <c r="QKY366" s="120"/>
      <c r="QKZ366" s="120"/>
      <c r="QLA366" s="120"/>
      <c r="QLB366" s="120"/>
      <c r="QLC366" s="120"/>
      <c r="QLD366" s="120"/>
      <c r="QLE366" s="120"/>
      <c r="QLF366" s="120"/>
      <c r="QLG366" s="120"/>
      <c r="QLH366" s="120"/>
      <c r="QLI366" s="120"/>
      <c r="QLJ366" s="120"/>
      <c r="QLK366" s="120"/>
      <c r="QLL366" s="120"/>
      <c r="QLM366" s="120"/>
      <c r="QLN366" s="120"/>
      <c r="QLO366" s="120"/>
      <c r="QLP366" s="120"/>
      <c r="QLQ366" s="120"/>
      <c r="QLR366" s="120"/>
      <c r="QLS366" s="120"/>
      <c r="QLT366" s="120"/>
      <c r="QLU366" s="120"/>
      <c r="QLV366" s="120"/>
      <c r="QLW366" s="120"/>
      <c r="QLX366" s="120"/>
      <c r="QLY366" s="120"/>
      <c r="QLZ366" s="120"/>
      <c r="QMA366" s="120"/>
      <c r="QMB366" s="120"/>
      <c r="QMC366" s="120"/>
      <c r="QMD366" s="120"/>
      <c r="QME366" s="120"/>
      <c r="QMF366" s="120"/>
      <c r="QMG366" s="120"/>
      <c r="QMH366" s="120"/>
      <c r="QMI366" s="120"/>
      <c r="QMJ366" s="120"/>
      <c r="QMK366" s="120"/>
      <c r="QML366" s="120"/>
      <c r="QMM366" s="120"/>
      <c r="QMN366" s="120"/>
      <c r="QMO366" s="120"/>
      <c r="QMP366" s="120"/>
      <c r="QMQ366" s="120"/>
      <c r="QMR366" s="120"/>
      <c r="QMS366" s="120"/>
      <c r="QMT366" s="120"/>
      <c r="QMU366" s="120"/>
      <c r="QMV366" s="120"/>
      <c r="QMW366" s="120"/>
      <c r="QMX366" s="120"/>
      <c r="QMY366" s="120"/>
      <c r="QMZ366" s="120"/>
      <c r="QNA366" s="120"/>
      <c r="QNB366" s="120"/>
      <c r="QNC366" s="120"/>
      <c r="QND366" s="120"/>
      <c r="QNE366" s="120"/>
      <c r="QNF366" s="120"/>
      <c r="QNG366" s="120"/>
      <c r="QNH366" s="120"/>
      <c r="QNI366" s="120"/>
      <c r="QNJ366" s="120"/>
      <c r="QNK366" s="120"/>
      <c r="QNL366" s="120"/>
      <c r="QNM366" s="120"/>
      <c r="QNN366" s="120"/>
      <c r="QNO366" s="120"/>
      <c r="QNP366" s="120"/>
      <c r="QNQ366" s="120"/>
      <c r="QNR366" s="120"/>
      <c r="QNS366" s="120"/>
      <c r="QNT366" s="120"/>
      <c r="QNU366" s="120"/>
      <c r="QNV366" s="120"/>
      <c r="QNW366" s="120"/>
      <c r="QNX366" s="120"/>
      <c r="QNY366" s="120"/>
      <c r="QNZ366" s="120"/>
      <c r="QOA366" s="120"/>
      <c r="QOB366" s="120"/>
      <c r="QOC366" s="120"/>
      <c r="QOD366" s="120"/>
      <c r="QOE366" s="120"/>
      <c r="QOF366" s="120"/>
      <c r="QOG366" s="120"/>
      <c r="QOH366" s="120"/>
      <c r="QOI366" s="120"/>
      <c r="QOJ366" s="120"/>
      <c r="QOK366" s="120"/>
      <c r="QOL366" s="120"/>
      <c r="QOM366" s="120"/>
      <c r="QON366" s="120"/>
      <c r="QOO366" s="120"/>
      <c r="QOP366" s="120"/>
      <c r="QOQ366" s="120"/>
      <c r="QOR366" s="120"/>
      <c r="QOS366" s="120"/>
      <c r="QOT366" s="120"/>
      <c r="QOU366" s="120"/>
      <c r="QOV366" s="120"/>
      <c r="QOW366" s="120"/>
      <c r="QOX366" s="120"/>
      <c r="QOY366" s="120"/>
      <c r="QOZ366" s="120"/>
      <c r="QPA366" s="120"/>
      <c r="QPB366" s="120"/>
      <c r="QPC366" s="120"/>
      <c r="QPD366" s="120"/>
      <c r="QPE366" s="120"/>
      <c r="QPF366" s="120"/>
      <c r="QPG366" s="120"/>
      <c r="QPH366" s="120"/>
      <c r="QPI366" s="120"/>
      <c r="QPJ366" s="120"/>
      <c r="QPK366" s="120"/>
      <c r="QPL366" s="120"/>
      <c r="QPM366" s="120"/>
      <c r="QPN366" s="120"/>
      <c r="QPO366" s="120"/>
      <c r="QPP366" s="120"/>
      <c r="QPQ366" s="120"/>
      <c r="QPR366" s="120"/>
      <c r="QPS366" s="120"/>
      <c r="QPT366" s="120"/>
      <c r="QPU366" s="120"/>
      <c r="QPV366" s="120"/>
      <c r="QPW366" s="120"/>
      <c r="QPX366" s="120"/>
      <c r="QPY366" s="120"/>
      <c r="QPZ366" s="120"/>
      <c r="QQA366" s="120"/>
      <c r="QQB366" s="120"/>
      <c r="QQC366" s="120"/>
      <c r="QQD366" s="120"/>
      <c r="QQE366" s="120"/>
      <c r="QQF366" s="120"/>
      <c r="QQG366" s="120"/>
      <c r="QQH366" s="120"/>
      <c r="QQI366" s="120"/>
      <c r="QQJ366" s="120"/>
      <c r="QQK366" s="120"/>
      <c r="QQL366" s="120"/>
      <c r="QQM366" s="120"/>
      <c r="QQN366" s="120"/>
      <c r="QQO366" s="120"/>
      <c r="QQP366" s="120"/>
      <c r="QQQ366" s="120"/>
      <c r="QQR366" s="120"/>
      <c r="QQS366" s="120"/>
      <c r="QQT366" s="120"/>
      <c r="QQU366" s="120"/>
      <c r="QQV366" s="120"/>
      <c r="QQW366" s="120"/>
      <c r="QQX366" s="120"/>
      <c r="QQY366" s="120"/>
      <c r="QQZ366" s="120"/>
      <c r="QRA366" s="120"/>
      <c r="QRB366" s="120"/>
      <c r="QRC366" s="120"/>
      <c r="QRD366" s="120"/>
      <c r="QRE366" s="120"/>
      <c r="QRF366" s="120"/>
      <c r="QRG366" s="120"/>
      <c r="QRH366" s="120"/>
      <c r="QRI366" s="120"/>
      <c r="QRJ366" s="120"/>
      <c r="QRK366" s="120"/>
      <c r="QRL366" s="120"/>
      <c r="QRM366" s="120"/>
      <c r="QRN366" s="120"/>
      <c r="QRO366" s="120"/>
      <c r="QRP366" s="120"/>
      <c r="QRQ366" s="120"/>
      <c r="QRR366" s="120"/>
      <c r="QRS366" s="120"/>
      <c r="QRT366" s="120"/>
      <c r="QRU366" s="120"/>
      <c r="QRV366" s="120"/>
      <c r="QRW366" s="120"/>
      <c r="QRX366" s="120"/>
      <c r="QRY366" s="120"/>
      <c r="QRZ366" s="120"/>
      <c r="QSA366" s="120"/>
      <c r="QSB366" s="120"/>
      <c r="QSC366" s="120"/>
      <c r="QSD366" s="120"/>
      <c r="QSE366" s="120"/>
      <c r="QSF366" s="120"/>
      <c r="QSG366" s="120"/>
      <c r="QSH366" s="120"/>
      <c r="QSI366" s="120"/>
      <c r="QSJ366" s="120"/>
      <c r="QSK366" s="120"/>
      <c r="QSL366" s="120"/>
      <c r="QSM366" s="120"/>
      <c r="QSN366" s="120"/>
      <c r="QSO366" s="120"/>
      <c r="QSP366" s="120"/>
      <c r="QSQ366" s="120"/>
      <c r="QSR366" s="120"/>
      <c r="QSS366" s="120"/>
      <c r="QST366" s="120"/>
      <c r="QSU366" s="120"/>
      <c r="QSV366" s="120"/>
      <c r="QSW366" s="120"/>
      <c r="QSX366" s="120"/>
      <c r="QSY366" s="120"/>
      <c r="QSZ366" s="120"/>
      <c r="QTA366" s="120"/>
      <c r="QTB366" s="120"/>
      <c r="QTC366" s="120"/>
      <c r="QTD366" s="120"/>
      <c r="QTE366" s="120"/>
      <c r="QTF366" s="120"/>
      <c r="QTG366" s="120"/>
      <c r="QTH366" s="120"/>
      <c r="QTI366" s="120"/>
      <c r="QTJ366" s="120"/>
      <c r="QTK366" s="120"/>
      <c r="QTL366" s="120"/>
      <c r="QTM366" s="120"/>
      <c r="QTN366" s="120"/>
      <c r="QTO366" s="120"/>
      <c r="QTP366" s="120"/>
      <c r="QTQ366" s="120"/>
      <c r="QTR366" s="120"/>
      <c r="QTS366" s="120"/>
      <c r="QTT366" s="120"/>
      <c r="QTU366" s="120"/>
      <c r="QTV366" s="120"/>
      <c r="QTW366" s="120"/>
      <c r="QTX366" s="120"/>
      <c r="QTY366" s="120"/>
      <c r="QTZ366" s="120"/>
      <c r="QUA366" s="120"/>
      <c r="QUB366" s="120"/>
      <c r="QUC366" s="120"/>
      <c r="QUD366" s="120"/>
      <c r="QUE366" s="120"/>
      <c r="QUF366" s="120"/>
      <c r="QUG366" s="120"/>
      <c r="QUH366" s="120"/>
      <c r="QUI366" s="120"/>
      <c r="QUJ366" s="120"/>
      <c r="QUK366" s="120"/>
      <c r="QUL366" s="120"/>
      <c r="QUM366" s="120"/>
      <c r="QUN366" s="120"/>
      <c r="QUO366" s="120"/>
      <c r="QUP366" s="120"/>
      <c r="QUQ366" s="120"/>
      <c r="QUR366" s="120"/>
      <c r="QUS366" s="120"/>
      <c r="QUT366" s="120"/>
      <c r="QUU366" s="120"/>
      <c r="QUV366" s="120"/>
      <c r="QUW366" s="120"/>
      <c r="QUX366" s="120"/>
      <c r="QUY366" s="120"/>
      <c r="QUZ366" s="120"/>
      <c r="QVA366" s="120"/>
      <c r="QVB366" s="120"/>
      <c r="QVC366" s="120"/>
      <c r="QVD366" s="120"/>
      <c r="QVE366" s="120"/>
      <c r="QVF366" s="120"/>
      <c r="QVG366" s="120"/>
      <c r="QVH366" s="120"/>
      <c r="QVI366" s="120"/>
      <c r="QVJ366" s="120"/>
      <c r="QVK366" s="120"/>
      <c r="QVL366" s="120"/>
      <c r="QVM366" s="120"/>
      <c r="QVN366" s="120"/>
      <c r="QVO366" s="120"/>
      <c r="QVP366" s="120"/>
      <c r="QVQ366" s="120"/>
      <c r="QVR366" s="120"/>
      <c r="QVS366" s="120"/>
      <c r="QVT366" s="120"/>
      <c r="QVU366" s="120"/>
      <c r="QVV366" s="120"/>
      <c r="QVW366" s="120"/>
      <c r="QVX366" s="120"/>
      <c r="QVY366" s="120"/>
      <c r="QVZ366" s="120"/>
      <c r="QWA366" s="120"/>
      <c r="QWB366" s="120"/>
      <c r="QWC366" s="120"/>
      <c r="QWD366" s="120"/>
      <c r="QWE366" s="120"/>
      <c r="QWF366" s="120"/>
      <c r="QWG366" s="120"/>
      <c r="QWH366" s="120"/>
      <c r="QWI366" s="120"/>
      <c r="QWJ366" s="120"/>
      <c r="QWK366" s="120"/>
      <c r="QWL366" s="120"/>
      <c r="QWM366" s="120"/>
      <c r="QWN366" s="120"/>
      <c r="QWO366" s="120"/>
      <c r="QWP366" s="120"/>
      <c r="QWQ366" s="120"/>
      <c r="QWR366" s="120"/>
      <c r="QWS366" s="120"/>
      <c r="QWT366" s="120"/>
      <c r="QWU366" s="120"/>
      <c r="QWV366" s="120"/>
      <c r="QWW366" s="120"/>
      <c r="QWX366" s="120"/>
      <c r="QWY366" s="120"/>
      <c r="QWZ366" s="120"/>
      <c r="QXA366" s="120"/>
      <c r="QXB366" s="120"/>
      <c r="QXC366" s="120"/>
      <c r="QXD366" s="120"/>
      <c r="QXE366" s="120"/>
      <c r="QXF366" s="120"/>
      <c r="QXG366" s="120"/>
      <c r="QXH366" s="120"/>
      <c r="QXI366" s="120"/>
      <c r="QXJ366" s="120"/>
      <c r="QXK366" s="120"/>
      <c r="QXL366" s="120"/>
      <c r="QXM366" s="120"/>
      <c r="QXN366" s="120"/>
      <c r="QXO366" s="120"/>
      <c r="QXP366" s="120"/>
      <c r="QXQ366" s="120"/>
      <c r="QXR366" s="120"/>
      <c r="QXS366" s="120"/>
      <c r="QXT366" s="120"/>
      <c r="QXU366" s="120"/>
      <c r="QXV366" s="120"/>
      <c r="QXW366" s="120"/>
      <c r="QXX366" s="120"/>
      <c r="QXY366" s="120"/>
      <c r="QXZ366" s="120"/>
      <c r="QYA366" s="120"/>
      <c r="QYB366" s="120"/>
      <c r="QYC366" s="120"/>
      <c r="QYD366" s="120"/>
      <c r="QYE366" s="120"/>
      <c r="QYF366" s="120"/>
      <c r="QYG366" s="120"/>
      <c r="QYH366" s="120"/>
      <c r="QYI366" s="120"/>
      <c r="QYJ366" s="120"/>
      <c r="QYK366" s="120"/>
      <c r="QYL366" s="120"/>
      <c r="QYM366" s="120"/>
      <c r="QYN366" s="120"/>
      <c r="QYO366" s="120"/>
      <c r="QYP366" s="120"/>
      <c r="QYQ366" s="120"/>
      <c r="QYR366" s="120"/>
      <c r="QYS366" s="120"/>
      <c r="QYT366" s="120"/>
      <c r="QYU366" s="120"/>
      <c r="QYV366" s="120"/>
      <c r="QYW366" s="120"/>
      <c r="QYX366" s="120"/>
      <c r="QYY366" s="120"/>
      <c r="QYZ366" s="120"/>
      <c r="QZA366" s="120"/>
      <c r="QZB366" s="120"/>
      <c r="QZC366" s="120"/>
      <c r="QZD366" s="120"/>
      <c r="QZE366" s="120"/>
      <c r="QZF366" s="120"/>
      <c r="QZG366" s="120"/>
      <c r="QZH366" s="120"/>
      <c r="QZI366" s="120"/>
      <c r="QZJ366" s="120"/>
      <c r="QZK366" s="120"/>
      <c r="QZL366" s="120"/>
      <c r="QZM366" s="120"/>
      <c r="QZN366" s="120"/>
      <c r="QZO366" s="120"/>
      <c r="QZP366" s="120"/>
      <c r="QZQ366" s="120"/>
      <c r="QZR366" s="120"/>
      <c r="QZS366" s="120"/>
      <c r="QZT366" s="120"/>
      <c r="QZU366" s="120"/>
      <c r="QZV366" s="120"/>
      <c r="QZW366" s="120"/>
      <c r="QZX366" s="120"/>
      <c r="QZY366" s="120"/>
      <c r="QZZ366" s="120"/>
      <c r="RAA366" s="120"/>
      <c r="RAB366" s="120"/>
      <c r="RAC366" s="120"/>
      <c r="RAD366" s="120"/>
      <c r="RAE366" s="120"/>
      <c r="RAF366" s="120"/>
      <c r="RAG366" s="120"/>
      <c r="RAH366" s="120"/>
      <c r="RAI366" s="120"/>
      <c r="RAJ366" s="120"/>
      <c r="RAK366" s="120"/>
      <c r="RAL366" s="120"/>
      <c r="RAM366" s="120"/>
      <c r="RAN366" s="120"/>
      <c r="RAO366" s="120"/>
      <c r="RAP366" s="120"/>
      <c r="RAQ366" s="120"/>
      <c r="RAR366" s="120"/>
      <c r="RAS366" s="120"/>
      <c r="RAT366" s="120"/>
      <c r="RAU366" s="120"/>
      <c r="RAV366" s="120"/>
      <c r="RAW366" s="120"/>
      <c r="RAX366" s="120"/>
      <c r="RAY366" s="120"/>
      <c r="RAZ366" s="120"/>
      <c r="RBA366" s="120"/>
      <c r="RBB366" s="120"/>
      <c r="RBC366" s="120"/>
      <c r="RBD366" s="120"/>
      <c r="RBE366" s="120"/>
      <c r="RBF366" s="120"/>
      <c r="RBG366" s="120"/>
      <c r="RBH366" s="120"/>
      <c r="RBI366" s="120"/>
      <c r="RBJ366" s="120"/>
      <c r="RBK366" s="120"/>
      <c r="RBL366" s="120"/>
      <c r="RBM366" s="120"/>
      <c r="RBN366" s="120"/>
      <c r="RBO366" s="120"/>
      <c r="RBP366" s="120"/>
      <c r="RBQ366" s="120"/>
      <c r="RBR366" s="120"/>
      <c r="RBS366" s="120"/>
      <c r="RBT366" s="120"/>
      <c r="RBU366" s="120"/>
      <c r="RBV366" s="120"/>
      <c r="RBW366" s="120"/>
      <c r="RBX366" s="120"/>
      <c r="RBY366" s="120"/>
      <c r="RBZ366" s="120"/>
      <c r="RCA366" s="120"/>
      <c r="RCB366" s="120"/>
      <c r="RCC366" s="120"/>
      <c r="RCD366" s="120"/>
      <c r="RCE366" s="120"/>
      <c r="RCF366" s="120"/>
      <c r="RCG366" s="120"/>
      <c r="RCH366" s="120"/>
      <c r="RCI366" s="120"/>
      <c r="RCJ366" s="120"/>
      <c r="RCK366" s="120"/>
      <c r="RCL366" s="120"/>
      <c r="RCM366" s="120"/>
      <c r="RCN366" s="120"/>
      <c r="RCO366" s="120"/>
      <c r="RCP366" s="120"/>
      <c r="RCQ366" s="120"/>
      <c r="RCR366" s="120"/>
      <c r="RCS366" s="120"/>
      <c r="RCT366" s="120"/>
      <c r="RCU366" s="120"/>
      <c r="RCV366" s="120"/>
      <c r="RCW366" s="120"/>
      <c r="RCX366" s="120"/>
      <c r="RCY366" s="120"/>
      <c r="RCZ366" s="120"/>
      <c r="RDA366" s="120"/>
      <c r="RDB366" s="120"/>
      <c r="RDC366" s="120"/>
      <c r="RDD366" s="120"/>
      <c r="RDE366" s="120"/>
      <c r="RDF366" s="120"/>
      <c r="RDG366" s="120"/>
      <c r="RDH366" s="120"/>
      <c r="RDI366" s="120"/>
      <c r="RDJ366" s="120"/>
      <c r="RDK366" s="120"/>
      <c r="RDL366" s="120"/>
      <c r="RDM366" s="120"/>
      <c r="RDN366" s="120"/>
      <c r="RDO366" s="120"/>
      <c r="RDP366" s="120"/>
      <c r="RDQ366" s="120"/>
      <c r="RDR366" s="120"/>
      <c r="RDS366" s="120"/>
      <c r="RDT366" s="120"/>
      <c r="RDU366" s="120"/>
      <c r="RDV366" s="120"/>
      <c r="RDW366" s="120"/>
      <c r="RDX366" s="120"/>
      <c r="RDY366" s="120"/>
      <c r="RDZ366" s="120"/>
      <c r="REA366" s="120"/>
      <c r="REB366" s="120"/>
      <c r="REC366" s="120"/>
      <c r="RED366" s="120"/>
      <c r="REE366" s="120"/>
      <c r="REF366" s="120"/>
      <c r="REG366" s="120"/>
      <c r="REH366" s="120"/>
      <c r="REI366" s="120"/>
      <c r="REJ366" s="120"/>
      <c r="REK366" s="120"/>
      <c r="REL366" s="120"/>
      <c r="REM366" s="120"/>
      <c r="REN366" s="120"/>
      <c r="REO366" s="120"/>
      <c r="REP366" s="120"/>
      <c r="REQ366" s="120"/>
      <c r="RER366" s="120"/>
      <c r="RES366" s="120"/>
      <c r="RET366" s="120"/>
      <c r="REU366" s="120"/>
      <c r="REV366" s="120"/>
      <c r="REW366" s="120"/>
      <c r="REX366" s="120"/>
      <c r="REY366" s="120"/>
      <c r="REZ366" s="120"/>
      <c r="RFA366" s="120"/>
      <c r="RFB366" s="120"/>
      <c r="RFC366" s="120"/>
      <c r="RFD366" s="120"/>
      <c r="RFE366" s="120"/>
      <c r="RFF366" s="120"/>
      <c r="RFG366" s="120"/>
      <c r="RFH366" s="120"/>
      <c r="RFI366" s="120"/>
      <c r="RFJ366" s="120"/>
      <c r="RFK366" s="120"/>
      <c r="RFL366" s="120"/>
      <c r="RFM366" s="120"/>
      <c r="RFN366" s="120"/>
      <c r="RFO366" s="120"/>
      <c r="RFP366" s="120"/>
      <c r="RFQ366" s="120"/>
      <c r="RFR366" s="120"/>
      <c r="RFS366" s="120"/>
      <c r="RFT366" s="120"/>
      <c r="RFU366" s="120"/>
      <c r="RFV366" s="120"/>
      <c r="RFW366" s="120"/>
      <c r="RFX366" s="120"/>
      <c r="RFY366" s="120"/>
      <c r="RFZ366" s="120"/>
      <c r="RGA366" s="120"/>
      <c r="RGB366" s="120"/>
      <c r="RGC366" s="120"/>
      <c r="RGD366" s="120"/>
      <c r="RGE366" s="120"/>
      <c r="RGF366" s="120"/>
      <c r="RGG366" s="120"/>
      <c r="RGH366" s="120"/>
      <c r="RGI366" s="120"/>
      <c r="RGJ366" s="120"/>
      <c r="RGK366" s="120"/>
      <c r="RGL366" s="120"/>
      <c r="RGM366" s="120"/>
      <c r="RGN366" s="120"/>
      <c r="RGO366" s="120"/>
      <c r="RGP366" s="120"/>
      <c r="RGQ366" s="120"/>
      <c r="RGR366" s="120"/>
      <c r="RGS366" s="120"/>
      <c r="RGT366" s="120"/>
      <c r="RGU366" s="120"/>
      <c r="RGV366" s="120"/>
      <c r="RGW366" s="120"/>
      <c r="RGX366" s="120"/>
      <c r="RGY366" s="120"/>
      <c r="RGZ366" s="120"/>
      <c r="RHA366" s="120"/>
      <c r="RHB366" s="120"/>
      <c r="RHC366" s="120"/>
      <c r="RHD366" s="120"/>
      <c r="RHE366" s="120"/>
      <c r="RHF366" s="120"/>
      <c r="RHG366" s="120"/>
      <c r="RHH366" s="120"/>
      <c r="RHI366" s="120"/>
      <c r="RHJ366" s="120"/>
      <c r="RHK366" s="120"/>
      <c r="RHL366" s="120"/>
      <c r="RHM366" s="120"/>
      <c r="RHN366" s="120"/>
      <c r="RHO366" s="120"/>
      <c r="RHP366" s="120"/>
      <c r="RHQ366" s="120"/>
      <c r="RHR366" s="120"/>
      <c r="RHS366" s="120"/>
      <c r="RHT366" s="120"/>
      <c r="RHU366" s="120"/>
      <c r="RHV366" s="120"/>
      <c r="RHW366" s="120"/>
      <c r="RHX366" s="120"/>
      <c r="RHY366" s="120"/>
      <c r="RHZ366" s="120"/>
      <c r="RIA366" s="120"/>
      <c r="RIB366" s="120"/>
      <c r="RIC366" s="120"/>
      <c r="RID366" s="120"/>
      <c r="RIE366" s="120"/>
      <c r="RIF366" s="120"/>
      <c r="RIG366" s="120"/>
      <c r="RIH366" s="120"/>
      <c r="RII366" s="120"/>
      <c r="RIJ366" s="120"/>
      <c r="RIK366" s="120"/>
      <c r="RIL366" s="120"/>
      <c r="RIM366" s="120"/>
      <c r="RIN366" s="120"/>
      <c r="RIO366" s="120"/>
      <c r="RIP366" s="120"/>
      <c r="RIQ366" s="120"/>
      <c r="RIR366" s="120"/>
      <c r="RIS366" s="120"/>
      <c r="RIT366" s="120"/>
      <c r="RIU366" s="120"/>
      <c r="RIV366" s="120"/>
      <c r="RIW366" s="120"/>
      <c r="RIX366" s="120"/>
      <c r="RIY366" s="120"/>
      <c r="RIZ366" s="120"/>
      <c r="RJA366" s="120"/>
      <c r="RJB366" s="120"/>
      <c r="RJC366" s="120"/>
      <c r="RJD366" s="120"/>
      <c r="RJE366" s="120"/>
      <c r="RJF366" s="120"/>
      <c r="RJG366" s="120"/>
      <c r="RJH366" s="120"/>
      <c r="RJI366" s="120"/>
      <c r="RJJ366" s="120"/>
      <c r="RJK366" s="120"/>
      <c r="RJL366" s="120"/>
      <c r="RJM366" s="120"/>
      <c r="RJN366" s="120"/>
      <c r="RJO366" s="120"/>
      <c r="RJP366" s="120"/>
      <c r="RJQ366" s="120"/>
      <c r="RJR366" s="120"/>
      <c r="RJS366" s="120"/>
      <c r="RJT366" s="120"/>
      <c r="RJU366" s="120"/>
      <c r="RJV366" s="120"/>
      <c r="RJW366" s="120"/>
      <c r="RJX366" s="120"/>
      <c r="RJY366" s="120"/>
      <c r="RJZ366" s="120"/>
      <c r="RKA366" s="120"/>
      <c r="RKB366" s="120"/>
      <c r="RKC366" s="120"/>
      <c r="RKD366" s="120"/>
      <c r="RKE366" s="120"/>
      <c r="RKF366" s="120"/>
      <c r="RKG366" s="120"/>
      <c r="RKH366" s="120"/>
      <c r="RKI366" s="120"/>
      <c r="RKJ366" s="120"/>
      <c r="RKK366" s="120"/>
      <c r="RKL366" s="120"/>
      <c r="RKM366" s="120"/>
      <c r="RKN366" s="120"/>
      <c r="RKO366" s="120"/>
      <c r="RKP366" s="120"/>
      <c r="RKQ366" s="120"/>
      <c r="RKR366" s="120"/>
      <c r="RKS366" s="120"/>
      <c r="RKT366" s="120"/>
      <c r="RKU366" s="120"/>
      <c r="RKV366" s="120"/>
      <c r="RKW366" s="120"/>
      <c r="RKX366" s="120"/>
      <c r="RKY366" s="120"/>
      <c r="RKZ366" s="120"/>
      <c r="RLA366" s="120"/>
      <c r="RLB366" s="120"/>
      <c r="RLC366" s="120"/>
      <c r="RLD366" s="120"/>
      <c r="RLE366" s="120"/>
      <c r="RLF366" s="120"/>
      <c r="RLG366" s="120"/>
      <c r="RLH366" s="120"/>
      <c r="RLI366" s="120"/>
      <c r="RLJ366" s="120"/>
      <c r="RLK366" s="120"/>
      <c r="RLL366" s="120"/>
      <c r="RLM366" s="120"/>
      <c r="RLN366" s="120"/>
      <c r="RLO366" s="120"/>
      <c r="RLP366" s="120"/>
      <c r="RLQ366" s="120"/>
      <c r="RLR366" s="120"/>
      <c r="RLS366" s="120"/>
      <c r="RLT366" s="120"/>
      <c r="RLU366" s="120"/>
      <c r="RLV366" s="120"/>
      <c r="RLW366" s="120"/>
      <c r="RLX366" s="120"/>
      <c r="RLY366" s="120"/>
      <c r="RLZ366" s="120"/>
      <c r="RMA366" s="120"/>
      <c r="RMB366" s="120"/>
      <c r="RMC366" s="120"/>
      <c r="RMD366" s="120"/>
      <c r="RME366" s="120"/>
      <c r="RMF366" s="120"/>
      <c r="RMG366" s="120"/>
      <c r="RMH366" s="120"/>
      <c r="RMI366" s="120"/>
      <c r="RMJ366" s="120"/>
      <c r="RMK366" s="120"/>
      <c r="RML366" s="120"/>
      <c r="RMM366" s="120"/>
      <c r="RMN366" s="120"/>
      <c r="RMO366" s="120"/>
      <c r="RMP366" s="120"/>
      <c r="RMQ366" s="120"/>
      <c r="RMR366" s="120"/>
      <c r="RMS366" s="120"/>
      <c r="RMT366" s="120"/>
      <c r="RMU366" s="120"/>
      <c r="RMV366" s="120"/>
      <c r="RMW366" s="120"/>
      <c r="RMX366" s="120"/>
      <c r="RMY366" s="120"/>
      <c r="RMZ366" s="120"/>
      <c r="RNA366" s="120"/>
      <c r="RNB366" s="120"/>
      <c r="RNC366" s="120"/>
      <c r="RND366" s="120"/>
      <c r="RNE366" s="120"/>
      <c r="RNF366" s="120"/>
      <c r="RNG366" s="120"/>
      <c r="RNH366" s="120"/>
      <c r="RNI366" s="120"/>
      <c r="RNJ366" s="120"/>
      <c r="RNK366" s="120"/>
      <c r="RNL366" s="120"/>
      <c r="RNM366" s="120"/>
      <c r="RNN366" s="120"/>
      <c r="RNO366" s="120"/>
      <c r="RNP366" s="120"/>
      <c r="RNQ366" s="120"/>
      <c r="RNR366" s="120"/>
      <c r="RNS366" s="120"/>
      <c r="RNT366" s="120"/>
      <c r="RNU366" s="120"/>
      <c r="RNV366" s="120"/>
      <c r="RNW366" s="120"/>
      <c r="RNX366" s="120"/>
      <c r="RNY366" s="120"/>
      <c r="RNZ366" s="120"/>
      <c r="ROA366" s="120"/>
      <c r="ROB366" s="120"/>
      <c r="ROC366" s="120"/>
      <c r="ROD366" s="120"/>
      <c r="ROE366" s="120"/>
      <c r="ROF366" s="120"/>
      <c r="ROG366" s="120"/>
      <c r="ROH366" s="120"/>
      <c r="ROI366" s="120"/>
      <c r="ROJ366" s="120"/>
      <c r="ROK366" s="120"/>
      <c r="ROL366" s="120"/>
      <c r="ROM366" s="120"/>
      <c r="RON366" s="120"/>
      <c r="ROO366" s="120"/>
      <c r="ROP366" s="120"/>
      <c r="ROQ366" s="120"/>
      <c r="ROR366" s="120"/>
      <c r="ROS366" s="120"/>
      <c r="ROT366" s="120"/>
      <c r="ROU366" s="120"/>
      <c r="ROV366" s="120"/>
      <c r="ROW366" s="120"/>
      <c r="ROX366" s="120"/>
      <c r="ROY366" s="120"/>
      <c r="ROZ366" s="120"/>
      <c r="RPA366" s="120"/>
      <c r="RPB366" s="120"/>
      <c r="RPC366" s="120"/>
      <c r="RPD366" s="120"/>
      <c r="RPE366" s="120"/>
      <c r="RPF366" s="120"/>
      <c r="RPG366" s="120"/>
      <c r="RPH366" s="120"/>
      <c r="RPI366" s="120"/>
      <c r="RPJ366" s="120"/>
      <c r="RPK366" s="120"/>
      <c r="RPL366" s="120"/>
      <c r="RPM366" s="120"/>
      <c r="RPN366" s="120"/>
      <c r="RPO366" s="120"/>
      <c r="RPP366" s="120"/>
      <c r="RPQ366" s="120"/>
      <c r="RPR366" s="120"/>
      <c r="RPS366" s="120"/>
      <c r="RPT366" s="120"/>
      <c r="RPU366" s="120"/>
      <c r="RPV366" s="120"/>
      <c r="RPW366" s="120"/>
      <c r="RPX366" s="120"/>
      <c r="RPY366" s="120"/>
      <c r="RPZ366" s="120"/>
      <c r="RQA366" s="120"/>
      <c r="RQB366" s="120"/>
      <c r="RQC366" s="120"/>
      <c r="RQD366" s="120"/>
      <c r="RQE366" s="120"/>
      <c r="RQF366" s="120"/>
      <c r="RQG366" s="120"/>
      <c r="RQH366" s="120"/>
      <c r="RQI366" s="120"/>
      <c r="RQJ366" s="120"/>
      <c r="RQK366" s="120"/>
      <c r="RQL366" s="120"/>
      <c r="RQM366" s="120"/>
      <c r="RQN366" s="120"/>
      <c r="RQO366" s="120"/>
      <c r="RQP366" s="120"/>
      <c r="RQQ366" s="120"/>
      <c r="RQR366" s="120"/>
      <c r="RQS366" s="120"/>
      <c r="RQT366" s="120"/>
      <c r="RQU366" s="120"/>
      <c r="RQV366" s="120"/>
      <c r="RQW366" s="120"/>
      <c r="RQX366" s="120"/>
      <c r="RQY366" s="120"/>
      <c r="RQZ366" s="120"/>
      <c r="RRA366" s="120"/>
      <c r="RRB366" s="120"/>
      <c r="RRC366" s="120"/>
      <c r="RRD366" s="120"/>
      <c r="RRE366" s="120"/>
      <c r="RRF366" s="120"/>
      <c r="RRG366" s="120"/>
      <c r="RRH366" s="120"/>
      <c r="RRI366" s="120"/>
      <c r="RRJ366" s="120"/>
      <c r="RRK366" s="120"/>
      <c r="RRL366" s="120"/>
      <c r="RRM366" s="120"/>
      <c r="RRN366" s="120"/>
      <c r="RRO366" s="120"/>
      <c r="RRP366" s="120"/>
      <c r="RRQ366" s="120"/>
      <c r="RRR366" s="120"/>
      <c r="RRS366" s="120"/>
      <c r="RRT366" s="120"/>
      <c r="RRU366" s="120"/>
      <c r="RRV366" s="120"/>
      <c r="RRW366" s="120"/>
      <c r="RRX366" s="120"/>
      <c r="RRY366" s="120"/>
      <c r="RRZ366" s="120"/>
      <c r="RSA366" s="120"/>
      <c r="RSB366" s="120"/>
      <c r="RSC366" s="120"/>
      <c r="RSD366" s="120"/>
      <c r="RSE366" s="120"/>
      <c r="RSF366" s="120"/>
      <c r="RSG366" s="120"/>
      <c r="RSH366" s="120"/>
      <c r="RSI366" s="120"/>
      <c r="RSJ366" s="120"/>
      <c r="RSK366" s="120"/>
      <c r="RSL366" s="120"/>
      <c r="RSM366" s="120"/>
      <c r="RSN366" s="120"/>
      <c r="RSO366" s="120"/>
      <c r="RSP366" s="120"/>
      <c r="RSQ366" s="120"/>
      <c r="RSR366" s="120"/>
      <c r="RSS366" s="120"/>
      <c r="RST366" s="120"/>
      <c r="RSU366" s="120"/>
      <c r="RSV366" s="120"/>
      <c r="RSW366" s="120"/>
      <c r="RSX366" s="120"/>
      <c r="RSY366" s="120"/>
      <c r="RSZ366" s="120"/>
      <c r="RTA366" s="120"/>
      <c r="RTB366" s="120"/>
      <c r="RTC366" s="120"/>
      <c r="RTD366" s="120"/>
      <c r="RTE366" s="120"/>
      <c r="RTF366" s="120"/>
      <c r="RTG366" s="120"/>
      <c r="RTH366" s="120"/>
      <c r="RTI366" s="120"/>
      <c r="RTJ366" s="120"/>
      <c r="RTK366" s="120"/>
      <c r="RTL366" s="120"/>
      <c r="RTM366" s="120"/>
      <c r="RTN366" s="120"/>
      <c r="RTO366" s="120"/>
      <c r="RTP366" s="120"/>
      <c r="RTQ366" s="120"/>
      <c r="RTR366" s="120"/>
      <c r="RTS366" s="120"/>
      <c r="RTT366" s="120"/>
      <c r="RTU366" s="120"/>
      <c r="RTV366" s="120"/>
      <c r="RTW366" s="120"/>
      <c r="RTX366" s="120"/>
      <c r="RTY366" s="120"/>
      <c r="RTZ366" s="120"/>
      <c r="RUA366" s="120"/>
      <c r="RUB366" s="120"/>
      <c r="RUC366" s="120"/>
      <c r="RUD366" s="120"/>
      <c r="RUE366" s="120"/>
      <c r="RUF366" s="120"/>
      <c r="RUG366" s="120"/>
      <c r="RUH366" s="120"/>
      <c r="RUI366" s="120"/>
      <c r="RUJ366" s="120"/>
      <c r="RUK366" s="120"/>
      <c r="RUL366" s="120"/>
      <c r="RUM366" s="120"/>
      <c r="RUN366" s="120"/>
      <c r="RUO366" s="120"/>
      <c r="RUP366" s="120"/>
      <c r="RUQ366" s="120"/>
      <c r="RUR366" s="120"/>
      <c r="RUS366" s="120"/>
      <c r="RUT366" s="120"/>
      <c r="RUU366" s="120"/>
      <c r="RUV366" s="120"/>
      <c r="RUW366" s="120"/>
      <c r="RUX366" s="120"/>
      <c r="RUY366" s="120"/>
      <c r="RUZ366" s="120"/>
      <c r="RVA366" s="120"/>
      <c r="RVB366" s="120"/>
      <c r="RVC366" s="120"/>
      <c r="RVD366" s="120"/>
      <c r="RVE366" s="120"/>
      <c r="RVF366" s="120"/>
      <c r="RVG366" s="120"/>
      <c r="RVH366" s="120"/>
      <c r="RVI366" s="120"/>
      <c r="RVJ366" s="120"/>
      <c r="RVK366" s="120"/>
      <c r="RVL366" s="120"/>
      <c r="RVM366" s="120"/>
      <c r="RVN366" s="120"/>
      <c r="RVO366" s="120"/>
      <c r="RVP366" s="120"/>
      <c r="RVQ366" s="120"/>
      <c r="RVR366" s="120"/>
      <c r="RVS366" s="120"/>
      <c r="RVT366" s="120"/>
      <c r="RVU366" s="120"/>
      <c r="RVV366" s="120"/>
      <c r="RVW366" s="120"/>
      <c r="RVX366" s="120"/>
      <c r="RVY366" s="120"/>
      <c r="RVZ366" s="120"/>
      <c r="RWA366" s="120"/>
      <c r="RWB366" s="120"/>
      <c r="RWC366" s="120"/>
      <c r="RWD366" s="120"/>
      <c r="RWE366" s="120"/>
      <c r="RWF366" s="120"/>
      <c r="RWG366" s="120"/>
      <c r="RWH366" s="120"/>
      <c r="RWI366" s="120"/>
      <c r="RWJ366" s="120"/>
      <c r="RWK366" s="120"/>
      <c r="RWL366" s="120"/>
      <c r="RWM366" s="120"/>
      <c r="RWN366" s="120"/>
      <c r="RWO366" s="120"/>
      <c r="RWP366" s="120"/>
      <c r="RWQ366" s="120"/>
      <c r="RWR366" s="120"/>
      <c r="RWS366" s="120"/>
      <c r="RWT366" s="120"/>
      <c r="RWU366" s="120"/>
      <c r="RWV366" s="120"/>
      <c r="RWW366" s="120"/>
      <c r="RWX366" s="120"/>
      <c r="RWY366" s="120"/>
      <c r="RWZ366" s="120"/>
      <c r="RXA366" s="120"/>
      <c r="RXB366" s="120"/>
      <c r="RXC366" s="120"/>
      <c r="RXD366" s="120"/>
      <c r="RXE366" s="120"/>
      <c r="RXF366" s="120"/>
      <c r="RXG366" s="120"/>
      <c r="RXH366" s="120"/>
      <c r="RXI366" s="120"/>
      <c r="RXJ366" s="120"/>
      <c r="RXK366" s="120"/>
      <c r="RXL366" s="120"/>
      <c r="RXM366" s="120"/>
      <c r="RXN366" s="120"/>
      <c r="RXO366" s="120"/>
      <c r="RXP366" s="120"/>
      <c r="RXQ366" s="120"/>
      <c r="RXR366" s="120"/>
      <c r="RXS366" s="120"/>
      <c r="RXT366" s="120"/>
      <c r="RXU366" s="120"/>
      <c r="RXV366" s="120"/>
      <c r="RXW366" s="120"/>
      <c r="RXX366" s="120"/>
      <c r="RXY366" s="120"/>
      <c r="RXZ366" s="120"/>
      <c r="RYA366" s="120"/>
      <c r="RYB366" s="120"/>
      <c r="RYC366" s="120"/>
      <c r="RYD366" s="120"/>
      <c r="RYE366" s="120"/>
      <c r="RYF366" s="120"/>
      <c r="RYG366" s="120"/>
      <c r="RYH366" s="120"/>
      <c r="RYI366" s="120"/>
      <c r="RYJ366" s="120"/>
      <c r="RYK366" s="120"/>
      <c r="RYL366" s="120"/>
      <c r="RYM366" s="120"/>
      <c r="RYN366" s="120"/>
      <c r="RYO366" s="120"/>
      <c r="RYP366" s="120"/>
      <c r="RYQ366" s="120"/>
      <c r="RYR366" s="120"/>
      <c r="RYS366" s="120"/>
      <c r="RYT366" s="120"/>
      <c r="RYU366" s="120"/>
      <c r="RYV366" s="120"/>
      <c r="RYW366" s="120"/>
      <c r="RYX366" s="120"/>
      <c r="RYY366" s="120"/>
      <c r="RYZ366" s="120"/>
      <c r="RZA366" s="120"/>
      <c r="RZB366" s="120"/>
      <c r="RZC366" s="120"/>
      <c r="RZD366" s="120"/>
      <c r="RZE366" s="120"/>
      <c r="RZF366" s="120"/>
      <c r="RZG366" s="120"/>
      <c r="RZH366" s="120"/>
      <c r="RZI366" s="120"/>
      <c r="RZJ366" s="120"/>
      <c r="RZK366" s="120"/>
      <c r="RZL366" s="120"/>
      <c r="RZM366" s="120"/>
      <c r="RZN366" s="120"/>
      <c r="RZO366" s="120"/>
      <c r="RZP366" s="120"/>
      <c r="RZQ366" s="120"/>
      <c r="RZR366" s="120"/>
      <c r="RZS366" s="120"/>
      <c r="RZT366" s="120"/>
      <c r="RZU366" s="120"/>
      <c r="RZV366" s="120"/>
      <c r="RZW366" s="120"/>
      <c r="RZX366" s="120"/>
      <c r="RZY366" s="120"/>
      <c r="RZZ366" s="120"/>
      <c r="SAA366" s="120"/>
      <c r="SAB366" s="120"/>
      <c r="SAC366" s="120"/>
      <c r="SAD366" s="120"/>
      <c r="SAE366" s="120"/>
      <c r="SAF366" s="120"/>
      <c r="SAG366" s="120"/>
      <c r="SAH366" s="120"/>
      <c r="SAI366" s="120"/>
      <c r="SAJ366" s="120"/>
      <c r="SAK366" s="120"/>
      <c r="SAL366" s="120"/>
      <c r="SAM366" s="120"/>
      <c r="SAN366" s="120"/>
      <c r="SAO366" s="120"/>
      <c r="SAP366" s="120"/>
      <c r="SAQ366" s="120"/>
      <c r="SAR366" s="120"/>
      <c r="SAS366" s="120"/>
      <c r="SAT366" s="120"/>
      <c r="SAU366" s="120"/>
      <c r="SAV366" s="120"/>
      <c r="SAW366" s="120"/>
      <c r="SAX366" s="120"/>
      <c r="SAY366" s="120"/>
      <c r="SAZ366" s="120"/>
      <c r="SBA366" s="120"/>
      <c r="SBB366" s="120"/>
      <c r="SBC366" s="120"/>
      <c r="SBD366" s="120"/>
      <c r="SBE366" s="120"/>
      <c r="SBF366" s="120"/>
      <c r="SBG366" s="120"/>
      <c r="SBH366" s="120"/>
      <c r="SBI366" s="120"/>
      <c r="SBJ366" s="120"/>
      <c r="SBK366" s="120"/>
      <c r="SBL366" s="120"/>
      <c r="SBM366" s="120"/>
      <c r="SBN366" s="120"/>
      <c r="SBO366" s="120"/>
      <c r="SBP366" s="120"/>
      <c r="SBQ366" s="120"/>
      <c r="SBR366" s="120"/>
      <c r="SBS366" s="120"/>
      <c r="SBT366" s="120"/>
      <c r="SBU366" s="120"/>
      <c r="SBV366" s="120"/>
      <c r="SBW366" s="120"/>
      <c r="SBX366" s="120"/>
      <c r="SBY366" s="120"/>
      <c r="SBZ366" s="120"/>
      <c r="SCA366" s="120"/>
      <c r="SCB366" s="120"/>
      <c r="SCC366" s="120"/>
      <c r="SCD366" s="120"/>
      <c r="SCE366" s="120"/>
      <c r="SCF366" s="120"/>
      <c r="SCG366" s="120"/>
      <c r="SCH366" s="120"/>
      <c r="SCI366" s="120"/>
      <c r="SCJ366" s="120"/>
      <c r="SCK366" s="120"/>
      <c r="SCL366" s="120"/>
      <c r="SCM366" s="120"/>
      <c r="SCN366" s="120"/>
      <c r="SCO366" s="120"/>
      <c r="SCP366" s="120"/>
      <c r="SCQ366" s="120"/>
      <c r="SCR366" s="120"/>
      <c r="SCS366" s="120"/>
      <c r="SCT366" s="120"/>
      <c r="SCU366" s="120"/>
      <c r="SCV366" s="120"/>
      <c r="SCW366" s="120"/>
      <c r="SCX366" s="120"/>
      <c r="SCY366" s="120"/>
      <c r="SCZ366" s="120"/>
      <c r="SDA366" s="120"/>
      <c r="SDB366" s="120"/>
      <c r="SDC366" s="120"/>
      <c r="SDD366" s="120"/>
      <c r="SDE366" s="120"/>
      <c r="SDF366" s="120"/>
      <c r="SDG366" s="120"/>
      <c r="SDH366" s="120"/>
      <c r="SDI366" s="120"/>
      <c r="SDJ366" s="120"/>
      <c r="SDK366" s="120"/>
      <c r="SDL366" s="120"/>
      <c r="SDM366" s="120"/>
      <c r="SDN366" s="120"/>
      <c r="SDO366" s="120"/>
      <c r="SDP366" s="120"/>
      <c r="SDQ366" s="120"/>
      <c r="SDR366" s="120"/>
      <c r="SDS366" s="120"/>
      <c r="SDT366" s="120"/>
      <c r="SDU366" s="120"/>
      <c r="SDV366" s="120"/>
      <c r="SDW366" s="120"/>
      <c r="SDX366" s="120"/>
      <c r="SDY366" s="120"/>
      <c r="SDZ366" s="120"/>
      <c r="SEA366" s="120"/>
      <c r="SEB366" s="120"/>
      <c r="SEC366" s="120"/>
      <c r="SED366" s="120"/>
      <c r="SEE366" s="120"/>
      <c r="SEF366" s="120"/>
      <c r="SEG366" s="120"/>
      <c r="SEH366" s="120"/>
      <c r="SEI366" s="120"/>
      <c r="SEJ366" s="120"/>
      <c r="SEK366" s="120"/>
      <c r="SEL366" s="120"/>
      <c r="SEM366" s="120"/>
      <c r="SEN366" s="120"/>
      <c r="SEO366" s="120"/>
      <c r="SEP366" s="120"/>
      <c r="SEQ366" s="120"/>
      <c r="SER366" s="120"/>
      <c r="SES366" s="120"/>
      <c r="SET366" s="120"/>
      <c r="SEU366" s="120"/>
      <c r="SEV366" s="120"/>
      <c r="SEW366" s="120"/>
      <c r="SEX366" s="120"/>
      <c r="SEY366" s="120"/>
      <c r="SEZ366" s="120"/>
      <c r="SFA366" s="120"/>
      <c r="SFB366" s="120"/>
      <c r="SFC366" s="120"/>
      <c r="SFD366" s="120"/>
      <c r="SFE366" s="120"/>
      <c r="SFF366" s="120"/>
      <c r="SFG366" s="120"/>
      <c r="SFH366" s="120"/>
      <c r="SFI366" s="120"/>
      <c r="SFJ366" s="120"/>
      <c r="SFK366" s="120"/>
      <c r="SFL366" s="120"/>
      <c r="SFM366" s="120"/>
      <c r="SFN366" s="120"/>
      <c r="SFO366" s="120"/>
      <c r="SFP366" s="120"/>
      <c r="SFQ366" s="120"/>
      <c r="SFR366" s="120"/>
      <c r="SFS366" s="120"/>
      <c r="SFT366" s="120"/>
      <c r="SFU366" s="120"/>
      <c r="SFV366" s="120"/>
      <c r="SFW366" s="120"/>
      <c r="SFX366" s="120"/>
      <c r="SFY366" s="120"/>
      <c r="SFZ366" s="120"/>
      <c r="SGA366" s="120"/>
      <c r="SGB366" s="120"/>
      <c r="SGC366" s="120"/>
      <c r="SGD366" s="120"/>
      <c r="SGE366" s="120"/>
      <c r="SGF366" s="120"/>
      <c r="SGG366" s="120"/>
      <c r="SGH366" s="120"/>
      <c r="SGI366" s="120"/>
      <c r="SGJ366" s="120"/>
      <c r="SGK366" s="120"/>
      <c r="SGL366" s="120"/>
      <c r="SGM366" s="120"/>
      <c r="SGN366" s="120"/>
      <c r="SGO366" s="120"/>
      <c r="SGP366" s="120"/>
      <c r="SGQ366" s="120"/>
      <c r="SGR366" s="120"/>
      <c r="SGS366" s="120"/>
      <c r="SGT366" s="120"/>
      <c r="SGU366" s="120"/>
      <c r="SGV366" s="120"/>
      <c r="SGW366" s="120"/>
      <c r="SGX366" s="120"/>
      <c r="SGY366" s="120"/>
      <c r="SGZ366" s="120"/>
      <c r="SHA366" s="120"/>
      <c r="SHB366" s="120"/>
      <c r="SHC366" s="120"/>
      <c r="SHD366" s="120"/>
      <c r="SHE366" s="120"/>
      <c r="SHF366" s="120"/>
      <c r="SHG366" s="120"/>
      <c r="SHH366" s="120"/>
      <c r="SHI366" s="120"/>
      <c r="SHJ366" s="120"/>
      <c r="SHK366" s="120"/>
      <c r="SHL366" s="120"/>
      <c r="SHM366" s="120"/>
      <c r="SHN366" s="120"/>
      <c r="SHO366" s="120"/>
      <c r="SHP366" s="120"/>
      <c r="SHQ366" s="120"/>
      <c r="SHR366" s="120"/>
      <c r="SHS366" s="120"/>
      <c r="SHT366" s="120"/>
      <c r="SHU366" s="120"/>
      <c r="SHV366" s="120"/>
      <c r="SHW366" s="120"/>
      <c r="SHX366" s="120"/>
      <c r="SHY366" s="120"/>
      <c r="SHZ366" s="120"/>
      <c r="SIA366" s="120"/>
      <c r="SIB366" s="120"/>
      <c r="SIC366" s="120"/>
      <c r="SID366" s="120"/>
      <c r="SIE366" s="120"/>
      <c r="SIF366" s="120"/>
      <c r="SIG366" s="120"/>
      <c r="SIH366" s="120"/>
      <c r="SII366" s="120"/>
      <c r="SIJ366" s="120"/>
      <c r="SIK366" s="120"/>
      <c r="SIL366" s="120"/>
      <c r="SIM366" s="120"/>
      <c r="SIN366" s="120"/>
      <c r="SIO366" s="120"/>
      <c r="SIP366" s="120"/>
      <c r="SIQ366" s="120"/>
      <c r="SIR366" s="120"/>
      <c r="SIS366" s="120"/>
      <c r="SIT366" s="120"/>
      <c r="SIU366" s="120"/>
      <c r="SIV366" s="120"/>
      <c r="SIW366" s="120"/>
      <c r="SIX366" s="120"/>
      <c r="SIY366" s="120"/>
      <c r="SIZ366" s="120"/>
      <c r="SJA366" s="120"/>
      <c r="SJB366" s="120"/>
      <c r="SJC366" s="120"/>
      <c r="SJD366" s="120"/>
      <c r="SJE366" s="120"/>
      <c r="SJF366" s="120"/>
      <c r="SJG366" s="120"/>
      <c r="SJH366" s="120"/>
      <c r="SJI366" s="120"/>
      <c r="SJJ366" s="120"/>
      <c r="SJK366" s="120"/>
      <c r="SJL366" s="120"/>
      <c r="SJM366" s="120"/>
      <c r="SJN366" s="120"/>
      <c r="SJO366" s="120"/>
      <c r="SJP366" s="120"/>
      <c r="SJQ366" s="120"/>
      <c r="SJR366" s="120"/>
      <c r="SJS366" s="120"/>
      <c r="SJT366" s="120"/>
      <c r="SJU366" s="120"/>
      <c r="SJV366" s="120"/>
      <c r="SJW366" s="120"/>
      <c r="SJX366" s="120"/>
      <c r="SJY366" s="120"/>
      <c r="SJZ366" s="120"/>
      <c r="SKA366" s="120"/>
      <c r="SKB366" s="120"/>
      <c r="SKC366" s="120"/>
      <c r="SKD366" s="120"/>
      <c r="SKE366" s="120"/>
      <c r="SKF366" s="120"/>
      <c r="SKG366" s="120"/>
      <c r="SKH366" s="120"/>
      <c r="SKI366" s="120"/>
      <c r="SKJ366" s="120"/>
      <c r="SKK366" s="120"/>
      <c r="SKL366" s="120"/>
      <c r="SKM366" s="120"/>
      <c r="SKN366" s="120"/>
      <c r="SKO366" s="120"/>
      <c r="SKP366" s="120"/>
      <c r="SKQ366" s="120"/>
      <c r="SKR366" s="120"/>
      <c r="SKS366" s="120"/>
      <c r="SKT366" s="120"/>
      <c r="SKU366" s="120"/>
      <c r="SKV366" s="120"/>
      <c r="SKW366" s="120"/>
      <c r="SKX366" s="120"/>
      <c r="SKY366" s="120"/>
      <c r="SKZ366" s="120"/>
      <c r="SLA366" s="120"/>
      <c r="SLB366" s="120"/>
      <c r="SLC366" s="120"/>
      <c r="SLD366" s="120"/>
      <c r="SLE366" s="120"/>
      <c r="SLF366" s="120"/>
      <c r="SLG366" s="120"/>
      <c r="SLH366" s="120"/>
      <c r="SLI366" s="120"/>
      <c r="SLJ366" s="120"/>
      <c r="SLK366" s="120"/>
      <c r="SLL366" s="120"/>
      <c r="SLM366" s="120"/>
      <c r="SLN366" s="120"/>
      <c r="SLO366" s="120"/>
      <c r="SLP366" s="120"/>
      <c r="SLQ366" s="120"/>
      <c r="SLR366" s="120"/>
      <c r="SLS366" s="120"/>
      <c r="SLT366" s="120"/>
      <c r="SLU366" s="120"/>
      <c r="SLV366" s="120"/>
      <c r="SLW366" s="120"/>
      <c r="SLX366" s="120"/>
      <c r="SLY366" s="120"/>
      <c r="SLZ366" s="120"/>
      <c r="SMA366" s="120"/>
      <c r="SMB366" s="120"/>
      <c r="SMC366" s="120"/>
      <c r="SMD366" s="120"/>
      <c r="SME366" s="120"/>
      <c r="SMF366" s="120"/>
      <c r="SMG366" s="120"/>
      <c r="SMH366" s="120"/>
      <c r="SMI366" s="120"/>
      <c r="SMJ366" s="120"/>
      <c r="SMK366" s="120"/>
      <c r="SML366" s="120"/>
      <c r="SMM366" s="120"/>
      <c r="SMN366" s="120"/>
      <c r="SMO366" s="120"/>
      <c r="SMP366" s="120"/>
      <c r="SMQ366" s="120"/>
      <c r="SMR366" s="120"/>
      <c r="SMS366" s="120"/>
      <c r="SMT366" s="120"/>
      <c r="SMU366" s="120"/>
      <c r="SMV366" s="120"/>
      <c r="SMW366" s="120"/>
      <c r="SMX366" s="120"/>
      <c r="SMY366" s="120"/>
      <c r="SMZ366" s="120"/>
      <c r="SNA366" s="120"/>
      <c r="SNB366" s="120"/>
      <c r="SNC366" s="120"/>
      <c r="SND366" s="120"/>
      <c r="SNE366" s="120"/>
      <c r="SNF366" s="120"/>
      <c r="SNG366" s="120"/>
      <c r="SNH366" s="120"/>
      <c r="SNI366" s="120"/>
      <c r="SNJ366" s="120"/>
      <c r="SNK366" s="120"/>
      <c r="SNL366" s="120"/>
      <c r="SNM366" s="120"/>
      <c r="SNN366" s="120"/>
      <c r="SNO366" s="120"/>
      <c r="SNP366" s="120"/>
      <c r="SNQ366" s="120"/>
      <c r="SNR366" s="120"/>
      <c r="SNS366" s="120"/>
      <c r="SNT366" s="120"/>
      <c r="SNU366" s="120"/>
      <c r="SNV366" s="120"/>
      <c r="SNW366" s="120"/>
      <c r="SNX366" s="120"/>
      <c r="SNY366" s="120"/>
      <c r="SNZ366" s="120"/>
      <c r="SOA366" s="120"/>
      <c r="SOB366" s="120"/>
      <c r="SOC366" s="120"/>
      <c r="SOD366" s="120"/>
      <c r="SOE366" s="120"/>
      <c r="SOF366" s="120"/>
      <c r="SOG366" s="120"/>
      <c r="SOH366" s="120"/>
      <c r="SOI366" s="120"/>
      <c r="SOJ366" s="120"/>
      <c r="SOK366" s="120"/>
      <c r="SOL366" s="120"/>
      <c r="SOM366" s="120"/>
      <c r="SON366" s="120"/>
      <c r="SOO366" s="120"/>
      <c r="SOP366" s="120"/>
      <c r="SOQ366" s="120"/>
      <c r="SOR366" s="120"/>
      <c r="SOS366" s="120"/>
      <c r="SOT366" s="120"/>
      <c r="SOU366" s="120"/>
      <c r="SOV366" s="120"/>
      <c r="SOW366" s="120"/>
      <c r="SOX366" s="120"/>
      <c r="SOY366" s="120"/>
      <c r="SOZ366" s="120"/>
      <c r="SPA366" s="120"/>
      <c r="SPB366" s="120"/>
      <c r="SPC366" s="120"/>
      <c r="SPD366" s="120"/>
      <c r="SPE366" s="120"/>
      <c r="SPF366" s="120"/>
      <c r="SPG366" s="120"/>
      <c r="SPH366" s="120"/>
      <c r="SPI366" s="120"/>
      <c r="SPJ366" s="120"/>
      <c r="SPK366" s="120"/>
      <c r="SPL366" s="120"/>
      <c r="SPM366" s="120"/>
      <c r="SPN366" s="120"/>
      <c r="SPO366" s="120"/>
      <c r="SPP366" s="120"/>
      <c r="SPQ366" s="120"/>
      <c r="SPR366" s="120"/>
      <c r="SPS366" s="120"/>
      <c r="SPT366" s="120"/>
      <c r="SPU366" s="120"/>
      <c r="SPV366" s="120"/>
      <c r="SPW366" s="120"/>
      <c r="SPX366" s="120"/>
      <c r="SPY366" s="120"/>
      <c r="SPZ366" s="120"/>
      <c r="SQA366" s="120"/>
      <c r="SQB366" s="120"/>
      <c r="SQC366" s="120"/>
      <c r="SQD366" s="120"/>
      <c r="SQE366" s="120"/>
      <c r="SQF366" s="120"/>
      <c r="SQG366" s="120"/>
      <c r="SQH366" s="120"/>
      <c r="SQI366" s="120"/>
      <c r="SQJ366" s="120"/>
      <c r="SQK366" s="120"/>
      <c r="SQL366" s="120"/>
      <c r="SQM366" s="120"/>
      <c r="SQN366" s="120"/>
      <c r="SQO366" s="120"/>
      <c r="SQP366" s="120"/>
      <c r="SQQ366" s="120"/>
      <c r="SQR366" s="120"/>
      <c r="SQS366" s="120"/>
      <c r="SQT366" s="120"/>
      <c r="SQU366" s="120"/>
      <c r="SQV366" s="120"/>
      <c r="SQW366" s="120"/>
      <c r="SQX366" s="120"/>
      <c r="SQY366" s="120"/>
      <c r="SQZ366" s="120"/>
      <c r="SRA366" s="120"/>
      <c r="SRB366" s="120"/>
      <c r="SRC366" s="120"/>
      <c r="SRD366" s="120"/>
      <c r="SRE366" s="120"/>
      <c r="SRF366" s="120"/>
      <c r="SRG366" s="120"/>
      <c r="SRH366" s="120"/>
      <c r="SRI366" s="120"/>
      <c r="SRJ366" s="120"/>
      <c r="SRK366" s="120"/>
      <c r="SRL366" s="120"/>
      <c r="SRM366" s="120"/>
      <c r="SRN366" s="120"/>
      <c r="SRO366" s="120"/>
      <c r="SRP366" s="120"/>
      <c r="SRQ366" s="120"/>
      <c r="SRR366" s="120"/>
      <c r="SRS366" s="120"/>
      <c r="SRT366" s="120"/>
      <c r="SRU366" s="120"/>
      <c r="SRV366" s="120"/>
      <c r="SRW366" s="120"/>
      <c r="SRX366" s="120"/>
      <c r="SRY366" s="120"/>
      <c r="SRZ366" s="120"/>
      <c r="SSA366" s="120"/>
      <c r="SSB366" s="120"/>
      <c r="SSC366" s="120"/>
      <c r="SSD366" s="120"/>
      <c r="SSE366" s="120"/>
      <c r="SSF366" s="120"/>
      <c r="SSG366" s="120"/>
      <c r="SSH366" s="120"/>
      <c r="SSI366" s="120"/>
      <c r="SSJ366" s="120"/>
      <c r="SSK366" s="120"/>
      <c r="SSL366" s="120"/>
      <c r="SSM366" s="120"/>
      <c r="SSN366" s="120"/>
      <c r="SSO366" s="120"/>
      <c r="SSP366" s="120"/>
      <c r="SSQ366" s="120"/>
      <c r="SSR366" s="120"/>
      <c r="SSS366" s="120"/>
      <c r="SST366" s="120"/>
      <c r="SSU366" s="120"/>
      <c r="SSV366" s="120"/>
      <c r="SSW366" s="120"/>
      <c r="SSX366" s="120"/>
      <c r="SSY366" s="120"/>
      <c r="SSZ366" s="120"/>
      <c r="STA366" s="120"/>
      <c r="STB366" s="120"/>
      <c r="STC366" s="120"/>
      <c r="STD366" s="120"/>
      <c r="STE366" s="120"/>
      <c r="STF366" s="120"/>
      <c r="STG366" s="120"/>
      <c r="STH366" s="120"/>
      <c r="STI366" s="120"/>
      <c r="STJ366" s="120"/>
      <c r="STK366" s="120"/>
      <c r="STL366" s="120"/>
      <c r="STM366" s="120"/>
      <c r="STN366" s="120"/>
      <c r="STO366" s="120"/>
      <c r="STP366" s="120"/>
      <c r="STQ366" s="120"/>
      <c r="STR366" s="120"/>
      <c r="STS366" s="120"/>
      <c r="STT366" s="120"/>
      <c r="STU366" s="120"/>
      <c r="STV366" s="120"/>
      <c r="STW366" s="120"/>
      <c r="STX366" s="120"/>
      <c r="STY366" s="120"/>
      <c r="STZ366" s="120"/>
      <c r="SUA366" s="120"/>
      <c r="SUB366" s="120"/>
      <c r="SUC366" s="120"/>
      <c r="SUD366" s="120"/>
      <c r="SUE366" s="120"/>
      <c r="SUF366" s="120"/>
      <c r="SUG366" s="120"/>
      <c r="SUH366" s="120"/>
      <c r="SUI366" s="120"/>
      <c r="SUJ366" s="120"/>
      <c r="SUK366" s="120"/>
      <c r="SUL366" s="120"/>
      <c r="SUM366" s="120"/>
      <c r="SUN366" s="120"/>
      <c r="SUO366" s="120"/>
      <c r="SUP366" s="120"/>
      <c r="SUQ366" s="120"/>
      <c r="SUR366" s="120"/>
      <c r="SUS366" s="120"/>
      <c r="SUT366" s="120"/>
      <c r="SUU366" s="120"/>
      <c r="SUV366" s="120"/>
      <c r="SUW366" s="120"/>
      <c r="SUX366" s="120"/>
      <c r="SUY366" s="120"/>
      <c r="SUZ366" s="120"/>
      <c r="SVA366" s="120"/>
      <c r="SVB366" s="120"/>
      <c r="SVC366" s="120"/>
      <c r="SVD366" s="120"/>
      <c r="SVE366" s="120"/>
      <c r="SVF366" s="120"/>
      <c r="SVG366" s="120"/>
      <c r="SVH366" s="120"/>
      <c r="SVI366" s="120"/>
      <c r="SVJ366" s="120"/>
      <c r="SVK366" s="120"/>
      <c r="SVL366" s="120"/>
      <c r="SVM366" s="120"/>
      <c r="SVN366" s="120"/>
      <c r="SVO366" s="120"/>
      <c r="SVP366" s="120"/>
      <c r="SVQ366" s="120"/>
      <c r="SVR366" s="120"/>
      <c r="SVS366" s="120"/>
      <c r="SVT366" s="120"/>
      <c r="SVU366" s="120"/>
      <c r="SVV366" s="120"/>
      <c r="SVW366" s="120"/>
      <c r="SVX366" s="120"/>
      <c r="SVY366" s="120"/>
      <c r="SVZ366" s="120"/>
      <c r="SWA366" s="120"/>
      <c r="SWB366" s="120"/>
      <c r="SWC366" s="120"/>
      <c r="SWD366" s="120"/>
      <c r="SWE366" s="120"/>
      <c r="SWF366" s="120"/>
      <c r="SWG366" s="120"/>
      <c r="SWH366" s="120"/>
      <c r="SWI366" s="120"/>
      <c r="SWJ366" s="120"/>
      <c r="SWK366" s="120"/>
      <c r="SWL366" s="120"/>
      <c r="SWM366" s="120"/>
      <c r="SWN366" s="120"/>
      <c r="SWO366" s="120"/>
      <c r="SWP366" s="120"/>
      <c r="SWQ366" s="120"/>
      <c r="SWR366" s="120"/>
      <c r="SWS366" s="120"/>
      <c r="SWT366" s="120"/>
      <c r="SWU366" s="120"/>
      <c r="SWV366" s="120"/>
      <c r="SWW366" s="120"/>
      <c r="SWX366" s="120"/>
      <c r="SWY366" s="120"/>
      <c r="SWZ366" s="120"/>
      <c r="SXA366" s="120"/>
      <c r="SXB366" s="120"/>
      <c r="SXC366" s="120"/>
      <c r="SXD366" s="120"/>
      <c r="SXE366" s="120"/>
      <c r="SXF366" s="120"/>
      <c r="SXG366" s="120"/>
      <c r="SXH366" s="120"/>
      <c r="SXI366" s="120"/>
      <c r="SXJ366" s="120"/>
      <c r="SXK366" s="120"/>
      <c r="SXL366" s="120"/>
      <c r="SXM366" s="120"/>
      <c r="SXN366" s="120"/>
      <c r="SXO366" s="120"/>
      <c r="SXP366" s="120"/>
      <c r="SXQ366" s="120"/>
      <c r="SXR366" s="120"/>
      <c r="SXS366" s="120"/>
      <c r="SXT366" s="120"/>
      <c r="SXU366" s="120"/>
      <c r="SXV366" s="120"/>
      <c r="SXW366" s="120"/>
      <c r="SXX366" s="120"/>
      <c r="SXY366" s="120"/>
      <c r="SXZ366" s="120"/>
      <c r="SYA366" s="120"/>
      <c r="SYB366" s="120"/>
      <c r="SYC366" s="120"/>
      <c r="SYD366" s="120"/>
      <c r="SYE366" s="120"/>
      <c r="SYF366" s="120"/>
      <c r="SYG366" s="120"/>
      <c r="SYH366" s="120"/>
      <c r="SYI366" s="120"/>
      <c r="SYJ366" s="120"/>
      <c r="SYK366" s="120"/>
      <c r="SYL366" s="120"/>
      <c r="SYM366" s="120"/>
      <c r="SYN366" s="120"/>
      <c r="SYO366" s="120"/>
      <c r="SYP366" s="120"/>
      <c r="SYQ366" s="120"/>
      <c r="SYR366" s="120"/>
      <c r="SYS366" s="120"/>
      <c r="SYT366" s="120"/>
      <c r="SYU366" s="120"/>
      <c r="SYV366" s="120"/>
      <c r="SYW366" s="120"/>
      <c r="SYX366" s="120"/>
      <c r="SYY366" s="120"/>
      <c r="SYZ366" s="120"/>
      <c r="SZA366" s="120"/>
      <c r="SZB366" s="120"/>
      <c r="SZC366" s="120"/>
      <c r="SZD366" s="120"/>
      <c r="SZE366" s="120"/>
      <c r="SZF366" s="120"/>
      <c r="SZG366" s="120"/>
      <c r="SZH366" s="120"/>
      <c r="SZI366" s="120"/>
      <c r="SZJ366" s="120"/>
      <c r="SZK366" s="120"/>
      <c r="SZL366" s="120"/>
      <c r="SZM366" s="120"/>
      <c r="SZN366" s="120"/>
      <c r="SZO366" s="120"/>
      <c r="SZP366" s="120"/>
      <c r="SZQ366" s="120"/>
      <c r="SZR366" s="120"/>
      <c r="SZS366" s="120"/>
      <c r="SZT366" s="120"/>
      <c r="SZU366" s="120"/>
      <c r="SZV366" s="120"/>
      <c r="SZW366" s="120"/>
      <c r="SZX366" s="120"/>
      <c r="SZY366" s="120"/>
      <c r="SZZ366" s="120"/>
      <c r="TAA366" s="120"/>
      <c r="TAB366" s="120"/>
      <c r="TAC366" s="120"/>
      <c r="TAD366" s="120"/>
      <c r="TAE366" s="120"/>
      <c r="TAF366" s="120"/>
      <c r="TAG366" s="120"/>
      <c r="TAH366" s="120"/>
      <c r="TAI366" s="120"/>
      <c r="TAJ366" s="120"/>
      <c r="TAK366" s="120"/>
      <c r="TAL366" s="120"/>
      <c r="TAM366" s="120"/>
      <c r="TAN366" s="120"/>
      <c r="TAO366" s="120"/>
      <c r="TAP366" s="120"/>
      <c r="TAQ366" s="120"/>
      <c r="TAR366" s="120"/>
      <c r="TAS366" s="120"/>
      <c r="TAT366" s="120"/>
      <c r="TAU366" s="120"/>
      <c r="TAV366" s="120"/>
      <c r="TAW366" s="120"/>
      <c r="TAX366" s="120"/>
      <c r="TAY366" s="120"/>
      <c r="TAZ366" s="120"/>
      <c r="TBA366" s="120"/>
      <c r="TBB366" s="120"/>
      <c r="TBC366" s="120"/>
      <c r="TBD366" s="120"/>
      <c r="TBE366" s="120"/>
      <c r="TBF366" s="120"/>
      <c r="TBG366" s="120"/>
      <c r="TBH366" s="120"/>
      <c r="TBI366" s="120"/>
      <c r="TBJ366" s="120"/>
      <c r="TBK366" s="120"/>
      <c r="TBL366" s="120"/>
      <c r="TBM366" s="120"/>
      <c r="TBN366" s="120"/>
      <c r="TBO366" s="120"/>
      <c r="TBP366" s="120"/>
      <c r="TBQ366" s="120"/>
      <c r="TBR366" s="120"/>
      <c r="TBS366" s="120"/>
      <c r="TBT366" s="120"/>
      <c r="TBU366" s="120"/>
      <c r="TBV366" s="120"/>
      <c r="TBW366" s="120"/>
      <c r="TBX366" s="120"/>
      <c r="TBY366" s="120"/>
      <c r="TBZ366" s="120"/>
      <c r="TCA366" s="120"/>
      <c r="TCB366" s="120"/>
      <c r="TCC366" s="120"/>
      <c r="TCD366" s="120"/>
      <c r="TCE366" s="120"/>
      <c r="TCF366" s="120"/>
      <c r="TCG366" s="120"/>
      <c r="TCH366" s="120"/>
      <c r="TCI366" s="120"/>
      <c r="TCJ366" s="120"/>
      <c r="TCK366" s="120"/>
      <c r="TCL366" s="120"/>
      <c r="TCM366" s="120"/>
      <c r="TCN366" s="120"/>
      <c r="TCO366" s="120"/>
      <c r="TCP366" s="120"/>
      <c r="TCQ366" s="120"/>
      <c r="TCR366" s="120"/>
      <c r="TCS366" s="120"/>
      <c r="TCT366" s="120"/>
      <c r="TCU366" s="120"/>
      <c r="TCV366" s="120"/>
      <c r="TCW366" s="120"/>
      <c r="TCX366" s="120"/>
      <c r="TCY366" s="120"/>
      <c r="TCZ366" s="120"/>
      <c r="TDA366" s="120"/>
      <c r="TDB366" s="120"/>
      <c r="TDC366" s="120"/>
      <c r="TDD366" s="120"/>
      <c r="TDE366" s="120"/>
      <c r="TDF366" s="120"/>
      <c r="TDG366" s="120"/>
      <c r="TDH366" s="120"/>
      <c r="TDI366" s="120"/>
      <c r="TDJ366" s="120"/>
      <c r="TDK366" s="120"/>
      <c r="TDL366" s="120"/>
      <c r="TDM366" s="120"/>
      <c r="TDN366" s="120"/>
      <c r="TDO366" s="120"/>
      <c r="TDP366" s="120"/>
      <c r="TDQ366" s="120"/>
      <c r="TDR366" s="120"/>
      <c r="TDS366" s="120"/>
      <c r="TDT366" s="120"/>
      <c r="TDU366" s="120"/>
      <c r="TDV366" s="120"/>
      <c r="TDW366" s="120"/>
      <c r="TDX366" s="120"/>
      <c r="TDY366" s="120"/>
      <c r="TDZ366" s="120"/>
      <c r="TEA366" s="120"/>
      <c r="TEB366" s="120"/>
      <c r="TEC366" s="120"/>
      <c r="TED366" s="120"/>
      <c r="TEE366" s="120"/>
      <c r="TEF366" s="120"/>
      <c r="TEG366" s="120"/>
      <c r="TEH366" s="120"/>
      <c r="TEI366" s="120"/>
      <c r="TEJ366" s="120"/>
      <c r="TEK366" s="120"/>
      <c r="TEL366" s="120"/>
      <c r="TEM366" s="120"/>
      <c r="TEN366" s="120"/>
      <c r="TEO366" s="120"/>
      <c r="TEP366" s="120"/>
      <c r="TEQ366" s="120"/>
      <c r="TER366" s="120"/>
      <c r="TES366" s="120"/>
      <c r="TET366" s="120"/>
      <c r="TEU366" s="120"/>
      <c r="TEV366" s="120"/>
      <c r="TEW366" s="120"/>
      <c r="TEX366" s="120"/>
      <c r="TEY366" s="120"/>
      <c r="TEZ366" s="120"/>
      <c r="TFA366" s="120"/>
      <c r="TFB366" s="120"/>
      <c r="TFC366" s="120"/>
      <c r="TFD366" s="120"/>
      <c r="TFE366" s="120"/>
      <c r="TFF366" s="120"/>
      <c r="TFG366" s="120"/>
      <c r="TFH366" s="120"/>
      <c r="TFI366" s="120"/>
      <c r="TFJ366" s="120"/>
      <c r="TFK366" s="120"/>
      <c r="TFL366" s="120"/>
      <c r="TFM366" s="120"/>
      <c r="TFN366" s="120"/>
      <c r="TFO366" s="120"/>
      <c r="TFP366" s="120"/>
      <c r="TFQ366" s="120"/>
      <c r="TFR366" s="120"/>
      <c r="TFS366" s="120"/>
      <c r="TFT366" s="120"/>
      <c r="TFU366" s="120"/>
      <c r="TFV366" s="120"/>
      <c r="TFW366" s="120"/>
      <c r="TFX366" s="120"/>
      <c r="TFY366" s="120"/>
      <c r="TFZ366" s="120"/>
      <c r="TGA366" s="120"/>
      <c r="TGB366" s="120"/>
      <c r="TGC366" s="120"/>
      <c r="TGD366" s="120"/>
      <c r="TGE366" s="120"/>
      <c r="TGF366" s="120"/>
      <c r="TGG366" s="120"/>
      <c r="TGH366" s="120"/>
      <c r="TGI366" s="120"/>
      <c r="TGJ366" s="120"/>
      <c r="TGK366" s="120"/>
      <c r="TGL366" s="120"/>
      <c r="TGM366" s="120"/>
      <c r="TGN366" s="120"/>
      <c r="TGO366" s="120"/>
      <c r="TGP366" s="120"/>
      <c r="TGQ366" s="120"/>
      <c r="TGR366" s="120"/>
      <c r="TGS366" s="120"/>
      <c r="TGT366" s="120"/>
      <c r="TGU366" s="120"/>
      <c r="TGV366" s="120"/>
      <c r="TGW366" s="120"/>
      <c r="TGX366" s="120"/>
      <c r="TGY366" s="120"/>
      <c r="TGZ366" s="120"/>
      <c r="THA366" s="120"/>
      <c r="THB366" s="120"/>
      <c r="THC366" s="120"/>
      <c r="THD366" s="120"/>
      <c r="THE366" s="120"/>
      <c r="THF366" s="120"/>
      <c r="THG366" s="120"/>
      <c r="THH366" s="120"/>
      <c r="THI366" s="120"/>
      <c r="THJ366" s="120"/>
      <c r="THK366" s="120"/>
      <c r="THL366" s="120"/>
      <c r="THM366" s="120"/>
      <c r="THN366" s="120"/>
      <c r="THO366" s="120"/>
      <c r="THP366" s="120"/>
      <c r="THQ366" s="120"/>
      <c r="THR366" s="120"/>
      <c r="THS366" s="120"/>
      <c r="THT366" s="120"/>
      <c r="THU366" s="120"/>
      <c r="THV366" s="120"/>
      <c r="THW366" s="120"/>
      <c r="THX366" s="120"/>
      <c r="THY366" s="120"/>
      <c r="THZ366" s="120"/>
      <c r="TIA366" s="120"/>
      <c r="TIB366" s="120"/>
      <c r="TIC366" s="120"/>
      <c r="TID366" s="120"/>
      <c r="TIE366" s="120"/>
      <c r="TIF366" s="120"/>
      <c r="TIG366" s="120"/>
      <c r="TIH366" s="120"/>
      <c r="TII366" s="120"/>
      <c r="TIJ366" s="120"/>
      <c r="TIK366" s="120"/>
      <c r="TIL366" s="120"/>
      <c r="TIM366" s="120"/>
      <c r="TIN366" s="120"/>
      <c r="TIO366" s="120"/>
      <c r="TIP366" s="120"/>
      <c r="TIQ366" s="120"/>
      <c r="TIR366" s="120"/>
      <c r="TIS366" s="120"/>
      <c r="TIT366" s="120"/>
      <c r="TIU366" s="120"/>
      <c r="TIV366" s="120"/>
      <c r="TIW366" s="120"/>
      <c r="TIX366" s="120"/>
      <c r="TIY366" s="120"/>
      <c r="TIZ366" s="120"/>
      <c r="TJA366" s="120"/>
      <c r="TJB366" s="120"/>
      <c r="TJC366" s="120"/>
      <c r="TJD366" s="120"/>
      <c r="TJE366" s="120"/>
      <c r="TJF366" s="120"/>
      <c r="TJG366" s="120"/>
      <c r="TJH366" s="120"/>
      <c r="TJI366" s="120"/>
      <c r="TJJ366" s="120"/>
      <c r="TJK366" s="120"/>
      <c r="TJL366" s="120"/>
      <c r="TJM366" s="120"/>
      <c r="TJN366" s="120"/>
      <c r="TJO366" s="120"/>
      <c r="TJP366" s="120"/>
      <c r="TJQ366" s="120"/>
      <c r="TJR366" s="120"/>
      <c r="TJS366" s="120"/>
      <c r="TJT366" s="120"/>
      <c r="TJU366" s="120"/>
      <c r="TJV366" s="120"/>
      <c r="TJW366" s="120"/>
      <c r="TJX366" s="120"/>
      <c r="TJY366" s="120"/>
      <c r="TJZ366" s="120"/>
      <c r="TKA366" s="120"/>
      <c r="TKB366" s="120"/>
      <c r="TKC366" s="120"/>
      <c r="TKD366" s="120"/>
      <c r="TKE366" s="120"/>
      <c r="TKF366" s="120"/>
      <c r="TKG366" s="120"/>
      <c r="TKH366" s="120"/>
      <c r="TKI366" s="120"/>
      <c r="TKJ366" s="120"/>
      <c r="TKK366" s="120"/>
      <c r="TKL366" s="120"/>
      <c r="TKM366" s="120"/>
      <c r="TKN366" s="120"/>
      <c r="TKO366" s="120"/>
      <c r="TKP366" s="120"/>
      <c r="TKQ366" s="120"/>
      <c r="TKR366" s="120"/>
      <c r="TKS366" s="120"/>
      <c r="TKT366" s="120"/>
      <c r="TKU366" s="120"/>
      <c r="TKV366" s="120"/>
      <c r="TKW366" s="120"/>
      <c r="TKX366" s="120"/>
      <c r="TKY366" s="120"/>
      <c r="TKZ366" s="120"/>
      <c r="TLA366" s="120"/>
      <c r="TLB366" s="120"/>
      <c r="TLC366" s="120"/>
      <c r="TLD366" s="120"/>
      <c r="TLE366" s="120"/>
      <c r="TLF366" s="120"/>
      <c r="TLG366" s="120"/>
      <c r="TLH366" s="120"/>
      <c r="TLI366" s="120"/>
      <c r="TLJ366" s="120"/>
      <c r="TLK366" s="120"/>
      <c r="TLL366" s="120"/>
      <c r="TLM366" s="120"/>
      <c r="TLN366" s="120"/>
      <c r="TLO366" s="120"/>
      <c r="TLP366" s="120"/>
      <c r="TLQ366" s="120"/>
      <c r="TLR366" s="120"/>
      <c r="TLS366" s="120"/>
      <c r="TLT366" s="120"/>
      <c r="TLU366" s="120"/>
      <c r="TLV366" s="120"/>
      <c r="TLW366" s="120"/>
      <c r="TLX366" s="120"/>
      <c r="TLY366" s="120"/>
      <c r="TLZ366" s="120"/>
      <c r="TMA366" s="120"/>
      <c r="TMB366" s="120"/>
      <c r="TMC366" s="120"/>
      <c r="TMD366" s="120"/>
      <c r="TME366" s="120"/>
      <c r="TMF366" s="120"/>
      <c r="TMG366" s="120"/>
      <c r="TMH366" s="120"/>
      <c r="TMI366" s="120"/>
      <c r="TMJ366" s="120"/>
      <c r="TMK366" s="120"/>
      <c r="TML366" s="120"/>
      <c r="TMM366" s="120"/>
      <c r="TMN366" s="120"/>
      <c r="TMO366" s="120"/>
      <c r="TMP366" s="120"/>
      <c r="TMQ366" s="120"/>
      <c r="TMR366" s="120"/>
      <c r="TMS366" s="120"/>
      <c r="TMT366" s="120"/>
      <c r="TMU366" s="120"/>
      <c r="TMV366" s="120"/>
      <c r="TMW366" s="120"/>
      <c r="TMX366" s="120"/>
      <c r="TMY366" s="120"/>
      <c r="TMZ366" s="120"/>
      <c r="TNA366" s="120"/>
      <c r="TNB366" s="120"/>
      <c r="TNC366" s="120"/>
      <c r="TND366" s="120"/>
      <c r="TNE366" s="120"/>
      <c r="TNF366" s="120"/>
      <c r="TNG366" s="120"/>
      <c r="TNH366" s="120"/>
      <c r="TNI366" s="120"/>
      <c r="TNJ366" s="120"/>
      <c r="TNK366" s="120"/>
      <c r="TNL366" s="120"/>
      <c r="TNM366" s="120"/>
      <c r="TNN366" s="120"/>
      <c r="TNO366" s="120"/>
      <c r="TNP366" s="120"/>
      <c r="TNQ366" s="120"/>
      <c r="TNR366" s="120"/>
      <c r="TNS366" s="120"/>
      <c r="TNT366" s="120"/>
      <c r="TNU366" s="120"/>
      <c r="TNV366" s="120"/>
      <c r="TNW366" s="120"/>
      <c r="TNX366" s="120"/>
      <c r="TNY366" s="120"/>
      <c r="TNZ366" s="120"/>
      <c r="TOA366" s="120"/>
      <c r="TOB366" s="120"/>
      <c r="TOC366" s="120"/>
      <c r="TOD366" s="120"/>
      <c r="TOE366" s="120"/>
      <c r="TOF366" s="120"/>
      <c r="TOG366" s="120"/>
      <c r="TOH366" s="120"/>
      <c r="TOI366" s="120"/>
      <c r="TOJ366" s="120"/>
      <c r="TOK366" s="120"/>
      <c r="TOL366" s="120"/>
      <c r="TOM366" s="120"/>
      <c r="TON366" s="120"/>
      <c r="TOO366" s="120"/>
      <c r="TOP366" s="120"/>
      <c r="TOQ366" s="120"/>
      <c r="TOR366" s="120"/>
      <c r="TOS366" s="120"/>
      <c r="TOT366" s="120"/>
      <c r="TOU366" s="120"/>
      <c r="TOV366" s="120"/>
      <c r="TOW366" s="120"/>
      <c r="TOX366" s="120"/>
      <c r="TOY366" s="120"/>
      <c r="TOZ366" s="120"/>
      <c r="TPA366" s="120"/>
      <c r="TPB366" s="120"/>
      <c r="TPC366" s="120"/>
      <c r="TPD366" s="120"/>
      <c r="TPE366" s="120"/>
      <c r="TPF366" s="120"/>
      <c r="TPG366" s="120"/>
      <c r="TPH366" s="120"/>
      <c r="TPI366" s="120"/>
      <c r="TPJ366" s="120"/>
      <c r="TPK366" s="120"/>
      <c r="TPL366" s="120"/>
      <c r="TPM366" s="120"/>
      <c r="TPN366" s="120"/>
      <c r="TPO366" s="120"/>
      <c r="TPP366" s="120"/>
      <c r="TPQ366" s="120"/>
      <c r="TPR366" s="120"/>
      <c r="TPS366" s="120"/>
      <c r="TPT366" s="120"/>
      <c r="TPU366" s="120"/>
      <c r="TPV366" s="120"/>
      <c r="TPW366" s="120"/>
      <c r="TPX366" s="120"/>
      <c r="TPY366" s="120"/>
      <c r="TPZ366" s="120"/>
      <c r="TQA366" s="120"/>
      <c r="TQB366" s="120"/>
      <c r="TQC366" s="120"/>
      <c r="TQD366" s="120"/>
      <c r="TQE366" s="120"/>
      <c r="TQF366" s="120"/>
      <c r="TQG366" s="120"/>
      <c r="TQH366" s="120"/>
      <c r="TQI366" s="120"/>
      <c r="TQJ366" s="120"/>
      <c r="TQK366" s="120"/>
      <c r="TQL366" s="120"/>
      <c r="TQM366" s="120"/>
      <c r="TQN366" s="120"/>
      <c r="TQO366" s="120"/>
      <c r="TQP366" s="120"/>
      <c r="TQQ366" s="120"/>
      <c r="TQR366" s="120"/>
      <c r="TQS366" s="120"/>
      <c r="TQT366" s="120"/>
      <c r="TQU366" s="120"/>
      <c r="TQV366" s="120"/>
      <c r="TQW366" s="120"/>
      <c r="TQX366" s="120"/>
      <c r="TQY366" s="120"/>
      <c r="TQZ366" s="120"/>
      <c r="TRA366" s="120"/>
      <c r="TRB366" s="120"/>
      <c r="TRC366" s="120"/>
      <c r="TRD366" s="120"/>
      <c r="TRE366" s="120"/>
      <c r="TRF366" s="120"/>
      <c r="TRG366" s="120"/>
      <c r="TRH366" s="120"/>
      <c r="TRI366" s="120"/>
      <c r="TRJ366" s="120"/>
      <c r="TRK366" s="120"/>
      <c r="TRL366" s="120"/>
      <c r="TRM366" s="120"/>
      <c r="TRN366" s="120"/>
      <c r="TRO366" s="120"/>
      <c r="TRP366" s="120"/>
      <c r="TRQ366" s="120"/>
      <c r="TRR366" s="120"/>
      <c r="TRS366" s="120"/>
      <c r="TRT366" s="120"/>
      <c r="TRU366" s="120"/>
      <c r="TRV366" s="120"/>
      <c r="TRW366" s="120"/>
      <c r="TRX366" s="120"/>
      <c r="TRY366" s="120"/>
      <c r="TRZ366" s="120"/>
      <c r="TSA366" s="120"/>
      <c r="TSB366" s="120"/>
      <c r="TSC366" s="120"/>
      <c r="TSD366" s="120"/>
      <c r="TSE366" s="120"/>
      <c r="TSF366" s="120"/>
      <c r="TSG366" s="120"/>
      <c r="TSH366" s="120"/>
      <c r="TSI366" s="120"/>
      <c r="TSJ366" s="120"/>
      <c r="TSK366" s="120"/>
      <c r="TSL366" s="120"/>
      <c r="TSM366" s="120"/>
      <c r="TSN366" s="120"/>
      <c r="TSO366" s="120"/>
      <c r="TSP366" s="120"/>
      <c r="TSQ366" s="120"/>
      <c r="TSR366" s="120"/>
      <c r="TSS366" s="120"/>
      <c r="TST366" s="120"/>
      <c r="TSU366" s="120"/>
      <c r="TSV366" s="120"/>
      <c r="TSW366" s="120"/>
      <c r="TSX366" s="120"/>
      <c r="TSY366" s="120"/>
      <c r="TSZ366" s="120"/>
      <c r="TTA366" s="120"/>
      <c r="TTB366" s="120"/>
      <c r="TTC366" s="120"/>
      <c r="TTD366" s="120"/>
      <c r="TTE366" s="120"/>
      <c r="TTF366" s="120"/>
      <c r="TTG366" s="120"/>
      <c r="TTH366" s="120"/>
      <c r="TTI366" s="120"/>
      <c r="TTJ366" s="120"/>
      <c r="TTK366" s="120"/>
      <c r="TTL366" s="120"/>
      <c r="TTM366" s="120"/>
      <c r="TTN366" s="120"/>
      <c r="TTO366" s="120"/>
      <c r="TTP366" s="120"/>
      <c r="TTQ366" s="120"/>
      <c r="TTR366" s="120"/>
      <c r="TTS366" s="120"/>
      <c r="TTT366" s="120"/>
      <c r="TTU366" s="120"/>
      <c r="TTV366" s="120"/>
      <c r="TTW366" s="120"/>
      <c r="TTX366" s="120"/>
      <c r="TTY366" s="120"/>
      <c r="TTZ366" s="120"/>
      <c r="TUA366" s="120"/>
      <c r="TUB366" s="120"/>
      <c r="TUC366" s="120"/>
      <c r="TUD366" s="120"/>
      <c r="TUE366" s="120"/>
      <c r="TUF366" s="120"/>
      <c r="TUG366" s="120"/>
      <c r="TUH366" s="120"/>
      <c r="TUI366" s="120"/>
      <c r="TUJ366" s="120"/>
      <c r="TUK366" s="120"/>
      <c r="TUL366" s="120"/>
      <c r="TUM366" s="120"/>
      <c r="TUN366" s="120"/>
      <c r="TUO366" s="120"/>
      <c r="TUP366" s="120"/>
      <c r="TUQ366" s="120"/>
      <c r="TUR366" s="120"/>
      <c r="TUS366" s="120"/>
      <c r="TUT366" s="120"/>
      <c r="TUU366" s="120"/>
      <c r="TUV366" s="120"/>
      <c r="TUW366" s="120"/>
      <c r="TUX366" s="120"/>
      <c r="TUY366" s="120"/>
      <c r="TUZ366" s="120"/>
      <c r="TVA366" s="120"/>
      <c r="TVB366" s="120"/>
      <c r="TVC366" s="120"/>
      <c r="TVD366" s="120"/>
      <c r="TVE366" s="120"/>
      <c r="TVF366" s="120"/>
      <c r="TVG366" s="120"/>
      <c r="TVH366" s="120"/>
      <c r="TVI366" s="120"/>
      <c r="TVJ366" s="120"/>
      <c r="TVK366" s="120"/>
      <c r="TVL366" s="120"/>
      <c r="TVM366" s="120"/>
      <c r="TVN366" s="120"/>
      <c r="TVO366" s="120"/>
      <c r="TVP366" s="120"/>
      <c r="TVQ366" s="120"/>
      <c r="TVR366" s="120"/>
      <c r="TVS366" s="120"/>
      <c r="TVT366" s="120"/>
      <c r="TVU366" s="120"/>
      <c r="TVV366" s="120"/>
      <c r="TVW366" s="120"/>
      <c r="TVX366" s="120"/>
      <c r="TVY366" s="120"/>
      <c r="TVZ366" s="120"/>
      <c r="TWA366" s="120"/>
      <c r="TWB366" s="120"/>
      <c r="TWC366" s="120"/>
      <c r="TWD366" s="120"/>
      <c r="TWE366" s="120"/>
      <c r="TWF366" s="120"/>
      <c r="TWG366" s="120"/>
      <c r="TWH366" s="120"/>
      <c r="TWI366" s="120"/>
      <c r="TWJ366" s="120"/>
      <c r="TWK366" s="120"/>
      <c r="TWL366" s="120"/>
      <c r="TWM366" s="120"/>
      <c r="TWN366" s="120"/>
      <c r="TWO366" s="120"/>
      <c r="TWP366" s="120"/>
      <c r="TWQ366" s="120"/>
      <c r="TWR366" s="120"/>
      <c r="TWS366" s="120"/>
      <c r="TWT366" s="120"/>
      <c r="TWU366" s="120"/>
      <c r="TWV366" s="120"/>
      <c r="TWW366" s="120"/>
      <c r="TWX366" s="120"/>
      <c r="TWY366" s="120"/>
      <c r="TWZ366" s="120"/>
      <c r="TXA366" s="120"/>
      <c r="TXB366" s="120"/>
      <c r="TXC366" s="120"/>
      <c r="TXD366" s="120"/>
      <c r="TXE366" s="120"/>
      <c r="TXF366" s="120"/>
      <c r="TXG366" s="120"/>
      <c r="TXH366" s="120"/>
      <c r="TXI366" s="120"/>
      <c r="TXJ366" s="120"/>
      <c r="TXK366" s="120"/>
      <c r="TXL366" s="120"/>
      <c r="TXM366" s="120"/>
      <c r="TXN366" s="120"/>
      <c r="TXO366" s="120"/>
      <c r="TXP366" s="120"/>
      <c r="TXQ366" s="120"/>
      <c r="TXR366" s="120"/>
      <c r="TXS366" s="120"/>
      <c r="TXT366" s="120"/>
      <c r="TXU366" s="120"/>
      <c r="TXV366" s="120"/>
      <c r="TXW366" s="120"/>
      <c r="TXX366" s="120"/>
      <c r="TXY366" s="120"/>
      <c r="TXZ366" s="120"/>
      <c r="TYA366" s="120"/>
      <c r="TYB366" s="120"/>
      <c r="TYC366" s="120"/>
      <c r="TYD366" s="120"/>
      <c r="TYE366" s="120"/>
      <c r="TYF366" s="120"/>
      <c r="TYG366" s="120"/>
      <c r="TYH366" s="120"/>
      <c r="TYI366" s="120"/>
      <c r="TYJ366" s="120"/>
      <c r="TYK366" s="120"/>
      <c r="TYL366" s="120"/>
      <c r="TYM366" s="120"/>
      <c r="TYN366" s="120"/>
      <c r="TYO366" s="120"/>
      <c r="TYP366" s="120"/>
      <c r="TYQ366" s="120"/>
      <c r="TYR366" s="120"/>
      <c r="TYS366" s="120"/>
      <c r="TYT366" s="120"/>
      <c r="TYU366" s="120"/>
      <c r="TYV366" s="120"/>
      <c r="TYW366" s="120"/>
      <c r="TYX366" s="120"/>
      <c r="TYY366" s="120"/>
      <c r="TYZ366" s="120"/>
      <c r="TZA366" s="120"/>
      <c r="TZB366" s="120"/>
      <c r="TZC366" s="120"/>
      <c r="TZD366" s="120"/>
      <c r="TZE366" s="120"/>
      <c r="TZF366" s="120"/>
      <c r="TZG366" s="120"/>
      <c r="TZH366" s="120"/>
      <c r="TZI366" s="120"/>
      <c r="TZJ366" s="120"/>
      <c r="TZK366" s="120"/>
      <c r="TZL366" s="120"/>
      <c r="TZM366" s="120"/>
      <c r="TZN366" s="120"/>
      <c r="TZO366" s="120"/>
      <c r="TZP366" s="120"/>
      <c r="TZQ366" s="120"/>
      <c r="TZR366" s="120"/>
      <c r="TZS366" s="120"/>
      <c r="TZT366" s="120"/>
      <c r="TZU366" s="120"/>
      <c r="TZV366" s="120"/>
      <c r="TZW366" s="120"/>
      <c r="TZX366" s="120"/>
      <c r="TZY366" s="120"/>
      <c r="TZZ366" s="120"/>
      <c r="UAA366" s="120"/>
      <c r="UAB366" s="120"/>
      <c r="UAC366" s="120"/>
      <c r="UAD366" s="120"/>
      <c r="UAE366" s="120"/>
      <c r="UAF366" s="120"/>
      <c r="UAG366" s="120"/>
      <c r="UAH366" s="120"/>
      <c r="UAI366" s="120"/>
      <c r="UAJ366" s="120"/>
      <c r="UAK366" s="120"/>
      <c r="UAL366" s="120"/>
      <c r="UAM366" s="120"/>
      <c r="UAN366" s="120"/>
      <c r="UAO366" s="120"/>
      <c r="UAP366" s="120"/>
      <c r="UAQ366" s="120"/>
      <c r="UAR366" s="120"/>
      <c r="UAS366" s="120"/>
      <c r="UAT366" s="120"/>
      <c r="UAU366" s="120"/>
      <c r="UAV366" s="120"/>
      <c r="UAW366" s="120"/>
      <c r="UAX366" s="120"/>
      <c r="UAY366" s="120"/>
      <c r="UAZ366" s="120"/>
      <c r="UBA366" s="120"/>
      <c r="UBB366" s="120"/>
      <c r="UBC366" s="120"/>
      <c r="UBD366" s="120"/>
      <c r="UBE366" s="120"/>
      <c r="UBF366" s="120"/>
      <c r="UBG366" s="120"/>
      <c r="UBH366" s="120"/>
      <c r="UBI366" s="120"/>
      <c r="UBJ366" s="120"/>
      <c r="UBK366" s="120"/>
      <c r="UBL366" s="120"/>
      <c r="UBM366" s="120"/>
      <c r="UBN366" s="120"/>
      <c r="UBO366" s="120"/>
      <c r="UBP366" s="120"/>
      <c r="UBQ366" s="120"/>
      <c r="UBR366" s="120"/>
      <c r="UBS366" s="120"/>
      <c r="UBT366" s="120"/>
      <c r="UBU366" s="120"/>
      <c r="UBV366" s="120"/>
      <c r="UBW366" s="120"/>
      <c r="UBX366" s="120"/>
      <c r="UBY366" s="120"/>
      <c r="UBZ366" s="120"/>
      <c r="UCA366" s="120"/>
      <c r="UCB366" s="120"/>
      <c r="UCC366" s="120"/>
      <c r="UCD366" s="120"/>
      <c r="UCE366" s="120"/>
      <c r="UCF366" s="120"/>
      <c r="UCG366" s="120"/>
      <c r="UCH366" s="120"/>
      <c r="UCI366" s="120"/>
      <c r="UCJ366" s="120"/>
      <c r="UCK366" s="120"/>
      <c r="UCL366" s="120"/>
      <c r="UCM366" s="120"/>
      <c r="UCN366" s="120"/>
      <c r="UCO366" s="120"/>
      <c r="UCP366" s="120"/>
      <c r="UCQ366" s="120"/>
      <c r="UCR366" s="120"/>
      <c r="UCS366" s="120"/>
      <c r="UCT366" s="120"/>
      <c r="UCU366" s="120"/>
      <c r="UCV366" s="120"/>
      <c r="UCW366" s="120"/>
      <c r="UCX366" s="120"/>
      <c r="UCY366" s="120"/>
      <c r="UCZ366" s="120"/>
      <c r="UDA366" s="120"/>
      <c r="UDB366" s="120"/>
      <c r="UDC366" s="120"/>
      <c r="UDD366" s="120"/>
      <c r="UDE366" s="120"/>
      <c r="UDF366" s="120"/>
      <c r="UDG366" s="120"/>
      <c r="UDH366" s="120"/>
      <c r="UDI366" s="120"/>
      <c r="UDJ366" s="120"/>
      <c r="UDK366" s="120"/>
      <c r="UDL366" s="120"/>
      <c r="UDM366" s="120"/>
      <c r="UDN366" s="120"/>
      <c r="UDO366" s="120"/>
      <c r="UDP366" s="120"/>
      <c r="UDQ366" s="120"/>
      <c r="UDR366" s="120"/>
      <c r="UDS366" s="120"/>
      <c r="UDT366" s="120"/>
      <c r="UDU366" s="120"/>
      <c r="UDV366" s="120"/>
      <c r="UDW366" s="120"/>
      <c r="UDX366" s="120"/>
      <c r="UDY366" s="120"/>
      <c r="UDZ366" s="120"/>
      <c r="UEA366" s="120"/>
      <c r="UEB366" s="120"/>
      <c r="UEC366" s="120"/>
      <c r="UED366" s="120"/>
      <c r="UEE366" s="120"/>
      <c r="UEF366" s="120"/>
      <c r="UEG366" s="120"/>
      <c r="UEH366" s="120"/>
      <c r="UEI366" s="120"/>
      <c r="UEJ366" s="120"/>
      <c r="UEK366" s="120"/>
      <c r="UEL366" s="120"/>
      <c r="UEM366" s="120"/>
      <c r="UEN366" s="120"/>
      <c r="UEO366" s="120"/>
      <c r="UEP366" s="120"/>
      <c r="UEQ366" s="120"/>
      <c r="UER366" s="120"/>
      <c r="UES366" s="120"/>
      <c r="UET366" s="120"/>
      <c r="UEU366" s="120"/>
      <c r="UEV366" s="120"/>
      <c r="UEW366" s="120"/>
      <c r="UEX366" s="120"/>
      <c r="UEY366" s="120"/>
      <c r="UEZ366" s="120"/>
      <c r="UFA366" s="120"/>
      <c r="UFB366" s="120"/>
      <c r="UFC366" s="120"/>
      <c r="UFD366" s="120"/>
      <c r="UFE366" s="120"/>
      <c r="UFF366" s="120"/>
      <c r="UFG366" s="120"/>
      <c r="UFH366" s="120"/>
      <c r="UFI366" s="120"/>
      <c r="UFJ366" s="120"/>
      <c r="UFK366" s="120"/>
      <c r="UFL366" s="120"/>
      <c r="UFM366" s="120"/>
      <c r="UFN366" s="120"/>
      <c r="UFO366" s="120"/>
      <c r="UFP366" s="120"/>
      <c r="UFQ366" s="120"/>
      <c r="UFR366" s="120"/>
      <c r="UFS366" s="120"/>
      <c r="UFT366" s="120"/>
      <c r="UFU366" s="120"/>
      <c r="UFV366" s="120"/>
      <c r="UFW366" s="120"/>
      <c r="UFX366" s="120"/>
      <c r="UFY366" s="120"/>
      <c r="UFZ366" s="120"/>
      <c r="UGA366" s="120"/>
      <c r="UGB366" s="120"/>
      <c r="UGC366" s="120"/>
      <c r="UGD366" s="120"/>
      <c r="UGE366" s="120"/>
      <c r="UGF366" s="120"/>
      <c r="UGG366" s="120"/>
      <c r="UGH366" s="120"/>
      <c r="UGI366" s="120"/>
      <c r="UGJ366" s="120"/>
      <c r="UGK366" s="120"/>
      <c r="UGL366" s="120"/>
      <c r="UGM366" s="120"/>
      <c r="UGN366" s="120"/>
      <c r="UGO366" s="120"/>
      <c r="UGP366" s="120"/>
      <c r="UGQ366" s="120"/>
      <c r="UGR366" s="120"/>
      <c r="UGS366" s="120"/>
      <c r="UGT366" s="120"/>
      <c r="UGU366" s="120"/>
      <c r="UGV366" s="120"/>
      <c r="UGW366" s="120"/>
      <c r="UGX366" s="120"/>
      <c r="UGY366" s="120"/>
      <c r="UGZ366" s="120"/>
      <c r="UHA366" s="120"/>
      <c r="UHB366" s="120"/>
      <c r="UHC366" s="120"/>
      <c r="UHD366" s="120"/>
      <c r="UHE366" s="120"/>
      <c r="UHF366" s="120"/>
      <c r="UHG366" s="120"/>
      <c r="UHH366" s="120"/>
      <c r="UHI366" s="120"/>
      <c r="UHJ366" s="120"/>
      <c r="UHK366" s="120"/>
      <c r="UHL366" s="120"/>
      <c r="UHM366" s="120"/>
      <c r="UHN366" s="120"/>
      <c r="UHO366" s="120"/>
      <c r="UHP366" s="120"/>
      <c r="UHQ366" s="120"/>
      <c r="UHR366" s="120"/>
      <c r="UHS366" s="120"/>
      <c r="UHT366" s="120"/>
      <c r="UHU366" s="120"/>
      <c r="UHV366" s="120"/>
      <c r="UHW366" s="120"/>
      <c r="UHX366" s="120"/>
      <c r="UHY366" s="120"/>
      <c r="UHZ366" s="120"/>
      <c r="UIA366" s="120"/>
      <c r="UIB366" s="120"/>
      <c r="UIC366" s="120"/>
      <c r="UID366" s="120"/>
      <c r="UIE366" s="120"/>
      <c r="UIF366" s="120"/>
      <c r="UIG366" s="120"/>
      <c r="UIH366" s="120"/>
      <c r="UII366" s="120"/>
      <c r="UIJ366" s="120"/>
      <c r="UIK366" s="120"/>
      <c r="UIL366" s="120"/>
      <c r="UIM366" s="120"/>
      <c r="UIN366" s="120"/>
      <c r="UIO366" s="120"/>
      <c r="UIP366" s="120"/>
      <c r="UIQ366" s="120"/>
      <c r="UIR366" s="120"/>
      <c r="UIS366" s="120"/>
      <c r="UIT366" s="120"/>
      <c r="UIU366" s="120"/>
      <c r="UIV366" s="120"/>
      <c r="UIW366" s="120"/>
      <c r="UIX366" s="120"/>
      <c r="UIY366" s="120"/>
      <c r="UIZ366" s="120"/>
      <c r="UJA366" s="120"/>
      <c r="UJB366" s="120"/>
      <c r="UJC366" s="120"/>
      <c r="UJD366" s="120"/>
      <c r="UJE366" s="120"/>
      <c r="UJF366" s="120"/>
      <c r="UJG366" s="120"/>
      <c r="UJH366" s="120"/>
      <c r="UJI366" s="120"/>
      <c r="UJJ366" s="120"/>
      <c r="UJK366" s="120"/>
      <c r="UJL366" s="120"/>
      <c r="UJM366" s="120"/>
      <c r="UJN366" s="120"/>
      <c r="UJO366" s="120"/>
      <c r="UJP366" s="120"/>
      <c r="UJQ366" s="120"/>
      <c r="UJR366" s="120"/>
      <c r="UJS366" s="120"/>
      <c r="UJT366" s="120"/>
      <c r="UJU366" s="120"/>
      <c r="UJV366" s="120"/>
      <c r="UJW366" s="120"/>
      <c r="UJX366" s="120"/>
      <c r="UJY366" s="120"/>
      <c r="UJZ366" s="120"/>
      <c r="UKA366" s="120"/>
      <c r="UKB366" s="120"/>
      <c r="UKC366" s="120"/>
      <c r="UKD366" s="120"/>
      <c r="UKE366" s="120"/>
      <c r="UKF366" s="120"/>
      <c r="UKG366" s="120"/>
      <c r="UKH366" s="120"/>
      <c r="UKI366" s="120"/>
      <c r="UKJ366" s="120"/>
      <c r="UKK366" s="120"/>
      <c r="UKL366" s="120"/>
      <c r="UKM366" s="120"/>
      <c r="UKN366" s="120"/>
      <c r="UKO366" s="120"/>
      <c r="UKP366" s="120"/>
      <c r="UKQ366" s="120"/>
      <c r="UKR366" s="120"/>
      <c r="UKS366" s="120"/>
      <c r="UKT366" s="120"/>
      <c r="UKU366" s="120"/>
      <c r="UKV366" s="120"/>
      <c r="UKW366" s="120"/>
      <c r="UKX366" s="120"/>
      <c r="UKY366" s="120"/>
      <c r="UKZ366" s="120"/>
      <c r="ULA366" s="120"/>
      <c r="ULB366" s="120"/>
      <c r="ULC366" s="120"/>
      <c r="ULD366" s="120"/>
      <c r="ULE366" s="120"/>
      <c r="ULF366" s="120"/>
      <c r="ULG366" s="120"/>
      <c r="ULH366" s="120"/>
      <c r="ULI366" s="120"/>
      <c r="ULJ366" s="120"/>
      <c r="ULK366" s="120"/>
      <c r="ULL366" s="120"/>
      <c r="ULM366" s="120"/>
      <c r="ULN366" s="120"/>
      <c r="ULO366" s="120"/>
      <c r="ULP366" s="120"/>
      <c r="ULQ366" s="120"/>
      <c r="ULR366" s="120"/>
      <c r="ULS366" s="120"/>
      <c r="ULT366" s="120"/>
      <c r="ULU366" s="120"/>
      <c r="ULV366" s="120"/>
      <c r="ULW366" s="120"/>
      <c r="ULX366" s="120"/>
      <c r="ULY366" s="120"/>
      <c r="ULZ366" s="120"/>
      <c r="UMA366" s="120"/>
      <c r="UMB366" s="120"/>
      <c r="UMC366" s="120"/>
      <c r="UMD366" s="120"/>
      <c r="UME366" s="120"/>
      <c r="UMF366" s="120"/>
      <c r="UMG366" s="120"/>
      <c r="UMH366" s="120"/>
      <c r="UMI366" s="120"/>
      <c r="UMJ366" s="120"/>
      <c r="UMK366" s="120"/>
      <c r="UML366" s="120"/>
      <c r="UMM366" s="120"/>
      <c r="UMN366" s="120"/>
      <c r="UMO366" s="120"/>
      <c r="UMP366" s="120"/>
      <c r="UMQ366" s="120"/>
      <c r="UMR366" s="120"/>
      <c r="UMS366" s="120"/>
      <c r="UMT366" s="120"/>
      <c r="UMU366" s="120"/>
      <c r="UMV366" s="120"/>
      <c r="UMW366" s="120"/>
      <c r="UMX366" s="120"/>
      <c r="UMY366" s="120"/>
      <c r="UMZ366" s="120"/>
      <c r="UNA366" s="120"/>
      <c r="UNB366" s="120"/>
      <c r="UNC366" s="120"/>
      <c r="UND366" s="120"/>
      <c r="UNE366" s="120"/>
      <c r="UNF366" s="120"/>
      <c r="UNG366" s="120"/>
      <c r="UNH366" s="120"/>
      <c r="UNI366" s="120"/>
      <c r="UNJ366" s="120"/>
      <c r="UNK366" s="120"/>
      <c r="UNL366" s="120"/>
      <c r="UNM366" s="120"/>
      <c r="UNN366" s="120"/>
      <c r="UNO366" s="120"/>
      <c r="UNP366" s="120"/>
      <c r="UNQ366" s="120"/>
      <c r="UNR366" s="120"/>
      <c r="UNS366" s="120"/>
      <c r="UNT366" s="120"/>
      <c r="UNU366" s="120"/>
      <c r="UNV366" s="120"/>
      <c r="UNW366" s="120"/>
      <c r="UNX366" s="120"/>
      <c r="UNY366" s="120"/>
      <c r="UNZ366" s="120"/>
      <c r="UOA366" s="120"/>
      <c r="UOB366" s="120"/>
      <c r="UOC366" s="120"/>
      <c r="UOD366" s="120"/>
      <c r="UOE366" s="120"/>
      <c r="UOF366" s="120"/>
      <c r="UOG366" s="120"/>
      <c r="UOH366" s="120"/>
      <c r="UOI366" s="120"/>
      <c r="UOJ366" s="120"/>
      <c r="UOK366" s="120"/>
      <c r="UOL366" s="120"/>
      <c r="UOM366" s="120"/>
      <c r="UON366" s="120"/>
      <c r="UOO366" s="120"/>
      <c r="UOP366" s="120"/>
      <c r="UOQ366" s="120"/>
      <c r="UOR366" s="120"/>
      <c r="UOS366" s="120"/>
      <c r="UOT366" s="120"/>
      <c r="UOU366" s="120"/>
      <c r="UOV366" s="120"/>
      <c r="UOW366" s="120"/>
      <c r="UOX366" s="120"/>
      <c r="UOY366" s="120"/>
      <c r="UOZ366" s="120"/>
      <c r="UPA366" s="120"/>
      <c r="UPB366" s="120"/>
      <c r="UPC366" s="120"/>
      <c r="UPD366" s="120"/>
      <c r="UPE366" s="120"/>
      <c r="UPF366" s="120"/>
      <c r="UPG366" s="120"/>
      <c r="UPH366" s="120"/>
      <c r="UPI366" s="120"/>
      <c r="UPJ366" s="120"/>
      <c r="UPK366" s="120"/>
      <c r="UPL366" s="120"/>
      <c r="UPM366" s="120"/>
      <c r="UPN366" s="120"/>
      <c r="UPO366" s="120"/>
      <c r="UPP366" s="120"/>
      <c r="UPQ366" s="120"/>
      <c r="UPR366" s="120"/>
      <c r="UPS366" s="120"/>
      <c r="UPT366" s="120"/>
      <c r="UPU366" s="120"/>
      <c r="UPV366" s="120"/>
      <c r="UPW366" s="120"/>
      <c r="UPX366" s="120"/>
      <c r="UPY366" s="120"/>
      <c r="UPZ366" s="120"/>
      <c r="UQA366" s="120"/>
      <c r="UQB366" s="120"/>
      <c r="UQC366" s="120"/>
      <c r="UQD366" s="120"/>
      <c r="UQE366" s="120"/>
      <c r="UQF366" s="120"/>
      <c r="UQG366" s="120"/>
      <c r="UQH366" s="120"/>
      <c r="UQI366" s="120"/>
      <c r="UQJ366" s="120"/>
      <c r="UQK366" s="120"/>
      <c r="UQL366" s="120"/>
      <c r="UQM366" s="120"/>
      <c r="UQN366" s="120"/>
      <c r="UQO366" s="120"/>
      <c r="UQP366" s="120"/>
      <c r="UQQ366" s="120"/>
      <c r="UQR366" s="120"/>
      <c r="UQS366" s="120"/>
      <c r="UQT366" s="120"/>
      <c r="UQU366" s="120"/>
      <c r="UQV366" s="120"/>
      <c r="UQW366" s="120"/>
      <c r="UQX366" s="120"/>
      <c r="UQY366" s="120"/>
      <c r="UQZ366" s="120"/>
      <c r="URA366" s="120"/>
      <c r="URB366" s="120"/>
      <c r="URC366" s="120"/>
      <c r="URD366" s="120"/>
      <c r="URE366" s="120"/>
      <c r="URF366" s="120"/>
      <c r="URG366" s="120"/>
      <c r="URH366" s="120"/>
      <c r="URI366" s="120"/>
      <c r="URJ366" s="120"/>
      <c r="URK366" s="120"/>
      <c r="URL366" s="120"/>
      <c r="URM366" s="120"/>
      <c r="URN366" s="120"/>
      <c r="URO366" s="120"/>
      <c r="URP366" s="120"/>
      <c r="URQ366" s="120"/>
      <c r="URR366" s="120"/>
      <c r="URS366" s="120"/>
      <c r="URT366" s="120"/>
      <c r="URU366" s="120"/>
      <c r="URV366" s="120"/>
      <c r="URW366" s="120"/>
      <c r="URX366" s="120"/>
      <c r="URY366" s="120"/>
      <c r="URZ366" s="120"/>
      <c r="USA366" s="120"/>
      <c r="USB366" s="120"/>
      <c r="USC366" s="120"/>
      <c r="USD366" s="120"/>
      <c r="USE366" s="120"/>
      <c r="USF366" s="120"/>
      <c r="USG366" s="120"/>
      <c r="USH366" s="120"/>
      <c r="USI366" s="120"/>
      <c r="USJ366" s="120"/>
      <c r="USK366" s="120"/>
      <c r="USL366" s="120"/>
      <c r="USM366" s="120"/>
      <c r="USN366" s="120"/>
      <c r="USO366" s="120"/>
      <c r="USP366" s="120"/>
      <c r="USQ366" s="120"/>
      <c r="USR366" s="120"/>
      <c r="USS366" s="120"/>
      <c r="UST366" s="120"/>
      <c r="USU366" s="120"/>
      <c r="USV366" s="120"/>
      <c r="USW366" s="120"/>
      <c r="USX366" s="120"/>
      <c r="USY366" s="120"/>
      <c r="USZ366" s="120"/>
      <c r="UTA366" s="120"/>
      <c r="UTB366" s="120"/>
      <c r="UTC366" s="120"/>
      <c r="UTD366" s="120"/>
      <c r="UTE366" s="120"/>
      <c r="UTF366" s="120"/>
      <c r="UTG366" s="120"/>
      <c r="UTH366" s="120"/>
      <c r="UTI366" s="120"/>
      <c r="UTJ366" s="120"/>
      <c r="UTK366" s="120"/>
      <c r="UTL366" s="120"/>
      <c r="UTM366" s="120"/>
      <c r="UTN366" s="120"/>
      <c r="UTO366" s="120"/>
      <c r="UTP366" s="120"/>
      <c r="UTQ366" s="120"/>
      <c r="UTR366" s="120"/>
      <c r="UTS366" s="120"/>
      <c r="UTT366" s="120"/>
      <c r="UTU366" s="120"/>
      <c r="UTV366" s="120"/>
      <c r="UTW366" s="120"/>
      <c r="UTX366" s="120"/>
      <c r="UTY366" s="120"/>
      <c r="UTZ366" s="120"/>
      <c r="UUA366" s="120"/>
      <c r="UUB366" s="120"/>
      <c r="UUC366" s="120"/>
      <c r="UUD366" s="120"/>
      <c r="UUE366" s="120"/>
      <c r="UUF366" s="120"/>
      <c r="UUG366" s="120"/>
      <c r="UUH366" s="120"/>
      <c r="UUI366" s="120"/>
      <c r="UUJ366" s="120"/>
      <c r="UUK366" s="120"/>
      <c r="UUL366" s="120"/>
      <c r="UUM366" s="120"/>
      <c r="UUN366" s="120"/>
      <c r="UUO366" s="120"/>
      <c r="UUP366" s="120"/>
      <c r="UUQ366" s="120"/>
      <c r="UUR366" s="120"/>
      <c r="UUS366" s="120"/>
      <c r="UUT366" s="120"/>
      <c r="UUU366" s="120"/>
      <c r="UUV366" s="120"/>
      <c r="UUW366" s="120"/>
      <c r="UUX366" s="120"/>
      <c r="UUY366" s="120"/>
      <c r="UUZ366" s="120"/>
      <c r="UVA366" s="120"/>
      <c r="UVB366" s="120"/>
      <c r="UVC366" s="120"/>
      <c r="UVD366" s="120"/>
      <c r="UVE366" s="120"/>
      <c r="UVF366" s="120"/>
      <c r="UVG366" s="120"/>
      <c r="UVH366" s="120"/>
      <c r="UVI366" s="120"/>
      <c r="UVJ366" s="120"/>
      <c r="UVK366" s="120"/>
      <c r="UVL366" s="120"/>
      <c r="UVM366" s="120"/>
      <c r="UVN366" s="120"/>
      <c r="UVO366" s="120"/>
      <c r="UVP366" s="120"/>
      <c r="UVQ366" s="120"/>
      <c r="UVR366" s="120"/>
      <c r="UVS366" s="120"/>
      <c r="UVT366" s="120"/>
      <c r="UVU366" s="120"/>
      <c r="UVV366" s="120"/>
      <c r="UVW366" s="120"/>
      <c r="UVX366" s="120"/>
      <c r="UVY366" s="120"/>
      <c r="UVZ366" s="120"/>
      <c r="UWA366" s="120"/>
      <c r="UWB366" s="120"/>
      <c r="UWC366" s="120"/>
      <c r="UWD366" s="120"/>
      <c r="UWE366" s="120"/>
      <c r="UWF366" s="120"/>
      <c r="UWG366" s="120"/>
      <c r="UWH366" s="120"/>
      <c r="UWI366" s="120"/>
      <c r="UWJ366" s="120"/>
      <c r="UWK366" s="120"/>
      <c r="UWL366" s="120"/>
      <c r="UWM366" s="120"/>
      <c r="UWN366" s="120"/>
      <c r="UWO366" s="120"/>
      <c r="UWP366" s="120"/>
      <c r="UWQ366" s="120"/>
      <c r="UWR366" s="120"/>
      <c r="UWS366" s="120"/>
      <c r="UWT366" s="120"/>
      <c r="UWU366" s="120"/>
      <c r="UWV366" s="120"/>
      <c r="UWW366" s="120"/>
      <c r="UWX366" s="120"/>
      <c r="UWY366" s="120"/>
      <c r="UWZ366" s="120"/>
      <c r="UXA366" s="120"/>
      <c r="UXB366" s="120"/>
      <c r="UXC366" s="120"/>
      <c r="UXD366" s="120"/>
      <c r="UXE366" s="120"/>
      <c r="UXF366" s="120"/>
      <c r="UXG366" s="120"/>
      <c r="UXH366" s="120"/>
      <c r="UXI366" s="120"/>
      <c r="UXJ366" s="120"/>
      <c r="UXK366" s="120"/>
      <c r="UXL366" s="120"/>
      <c r="UXM366" s="120"/>
      <c r="UXN366" s="120"/>
      <c r="UXO366" s="120"/>
      <c r="UXP366" s="120"/>
      <c r="UXQ366" s="120"/>
      <c r="UXR366" s="120"/>
      <c r="UXS366" s="120"/>
      <c r="UXT366" s="120"/>
      <c r="UXU366" s="120"/>
      <c r="UXV366" s="120"/>
      <c r="UXW366" s="120"/>
      <c r="UXX366" s="120"/>
      <c r="UXY366" s="120"/>
      <c r="UXZ366" s="120"/>
      <c r="UYA366" s="120"/>
      <c r="UYB366" s="120"/>
      <c r="UYC366" s="120"/>
      <c r="UYD366" s="120"/>
      <c r="UYE366" s="120"/>
      <c r="UYF366" s="120"/>
      <c r="UYG366" s="120"/>
      <c r="UYH366" s="120"/>
      <c r="UYI366" s="120"/>
      <c r="UYJ366" s="120"/>
      <c r="UYK366" s="120"/>
      <c r="UYL366" s="120"/>
      <c r="UYM366" s="120"/>
      <c r="UYN366" s="120"/>
      <c r="UYO366" s="120"/>
      <c r="UYP366" s="120"/>
      <c r="UYQ366" s="120"/>
      <c r="UYR366" s="120"/>
      <c r="UYS366" s="120"/>
      <c r="UYT366" s="120"/>
      <c r="UYU366" s="120"/>
      <c r="UYV366" s="120"/>
      <c r="UYW366" s="120"/>
      <c r="UYX366" s="120"/>
      <c r="UYY366" s="120"/>
      <c r="UYZ366" s="120"/>
      <c r="UZA366" s="120"/>
      <c r="UZB366" s="120"/>
      <c r="UZC366" s="120"/>
      <c r="UZD366" s="120"/>
      <c r="UZE366" s="120"/>
      <c r="UZF366" s="120"/>
      <c r="UZG366" s="120"/>
      <c r="UZH366" s="120"/>
      <c r="UZI366" s="120"/>
      <c r="UZJ366" s="120"/>
      <c r="UZK366" s="120"/>
      <c r="UZL366" s="120"/>
      <c r="UZM366" s="120"/>
      <c r="UZN366" s="120"/>
      <c r="UZO366" s="120"/>
      <c r="UZP366" s="120"/>
      <c r="UZQ366" s="120"/>
      <c r="UZR366" s="120"/>
      <c r="UZS366" s="120"/>
      <c r="UZT366" s="120"/>
      <c r="UZU366" s="120"/>
      <c r="UZV366" s="120"/>
      <c r="UZW366" s="120"/>
      <c r="UZX366" s="120"/>
      <c r="UZY366" s="120"/>
      <c r="UZZ366" s="120"/>
      <c r="VAA366" s="120"/>
      <c r="VAB366" s="120"/>
      <c r="VAC366" s="120"/>
      <c r="VAD366" s="120"/>
      <c r="VAE366" s="120"/>
      <c r="VAF366" s="120"/>
      <c r="VAG366" s="120"/>
      <c r="VAH366" s="120"/>
      <c r="VAI366" s="120"/>
      <c r="VAJ366" s="120"/>
      <c r="VAK366" s="120"/>
      <c r="VAL366" s="120"/>
      <c r="VAM366" s="120"/>
      <c r="VAN366" s="120"/>
      <c r="VAO366" s="120"/>
      <c r="VAP366" s="120"/>
      <c r="VAQ366" s="120"/>
      <c r="VAR366" s="120"/>
      <c r="VAS366" s="120"/>
      <c r="VAT366" s="120"/>
      <c r="VAU366" s="120"/>
      <c r="VAV366" s="120"/>
      <c r="VAW366" s="120"/>
      <c r="VAX366" s="120"/>
      <c r="VAY366" s="120"/>
      <c r="VAZ366" s="120"/>
      <c r="VBA366" s="120"/>
      <c r="VBB366" s="120"/>
      <c r="VBC366" s="120"/>
      <c r="VBD366" s="120"/>
      <c r="VBE366" s="120"/>
      <c r="VBF366" s="120"/>
      <c r="VBG366" s="120"/>
      <c r="VBH366" s="120"/>
      <c r="VBI366" s="120"/>
      <c r="VBJ366" s="120"/>
      <c r="VBK366" s="120"/>
      <c r="VBL366" s="120"/>
      <c r="VBM366" s="120"/>
      <c r="VBN366" s="120"/>
      <c r="VBO366" s="120"/>
      <c r="VBP366" s="120"/>
      <c r="VBQ366" s="120"/>
      <c r="VBR366" s="120"/>
      <c r="VBS366" s="120"/>
      <c r="VBT366" s="120"/>
      <c r="VBU366" s="120"/>
      <c r="VBV366" s="120"/>
      <c r="VBW366" s="120"/>
      <c r="VBX366" s="120"/>
      <c r="VBY366" s="120"/>
      <c r="VBZ366" s="120"/>
      <c r="VCA366" s="120"/>
      <c r="VCB366" s="120"/>
      <c r="VCC366" s="120"/>
      <c r="VCD366" s="120"/>
      <c r="VCE366" s="120"/>
      <c r="VCF366" s="120"/>
      <c r="VCG366" s="120"/>
      <c r="VCH366" s="120"/>
      <c r="VCI366" s="120"/>
      <c r="VCJ366" s="120"/>
      <c r="VCK366" s="120"/>
      <c r="VCL366" s="120"/>
      <c r="VCM366" s="120"/>
      <c r="VCN366" s="120"/>
      <c r="VCO366" s="120"/>
      <c r="VCP366" s="120"/>
      <c r="VCQ366" s="120"/>
      <c r="VCR366" s="120"/>
      <c r="VCS366" s="120"/>
      <c r="VCT366" s="120"/>
      <c r="VCU366" s="120"/>
      <c r="VCV366" s="120"/>
      <c r="VCW366" s="120"/>
      <c r="VCX366" s="120"/>
      <c r="VCY366" s="120"/>
      <c r="VCZ366" s="120"/>
      <c r="VDA366" s="120"/>
      <c r="VDB366" s="120"/>
      <c r="VDC366" s="120"/>
      <c r="VDD366" s="120"/>
      <c r="VDE366" s="120"/>
      <c r="VDF366" s="120"/>
      <c r="VDG366" s="120"/>
      <c r="VDH366" s="120"/>
      <c r="VDI366" s="120"/>
      <c r="VDJ366" s="120"/>
      <c r="VDK366" s="120"/>
      <c r="VDL366" s="120"/>
      <c r="VDM366" s="120"/>
      <c r="VDN366" s="120"/>
      <c r="VDO366" s="120"/>
      <c r="VDP366" s="120"/>
      <c r="VDQ366" s="120"/>
      <c r="VDR366" s="120"/>
      <c r="VDS366" s="120"/>
      <c r="VDT366" s="120"/>
      <c r="VDU366" s="120"/>
      <c r="VDV366" s="120"/>
      <c r="VDW366" s="120"/>
      <c r="VDX366" s="120"/>
      <c r="VDY366" s="120"/>
      <c r="VDZ366" s="120"/>
      <c r="VEA366" s="120"/>
      <c r="VEB366" s="120"/>
      <c r="VEC366" s="120"/>
      <c r="VED366" s="120"/>
      <c r="VEE366" s="120"/>
      <c r="VEF366" s="120"/>
      <c r="VEG366" s="120"/>
      <c r="VEH366" s="120"/>
      <c r="VEI366" s="120"/>
      <c r="VEJ366" s="120"/>
      <c r="VEK366" s="120"/>
      <c r="VEL366" s="120"/>
      <c r="VEM366" s="120"/>
      <c r="VEN366" s="120"/>
      <c r="VEO366" s="120"/>
      <c r="VEP366" s="120"/>
      <c r="VEQ366" s="120"/>
      <c r="VER366" s="120"/>
      <c r="VES366" s="120"/>
      <c r="VET366" s="120"/>
      <c r="VEU366" s="120"/>
      <c r="VEV366" s="120"/>
      <c r="VEW366" s="120"/>
      <c r="VEX366" s="120"/>
      <c r="VEY366" s="120"/>
      <c r="VEZ366" s="120"/>
      <c r="VFA366" s="120"/>
      <c r="VFB366" s="120"/>
      <c r="VFC366" s="120"/>
      <c r="VFD366" s="120"/>
      <c r="VFE366" s="120"/>
      <c r="VFF366" s="120"/>
      <c r="VFG366" s="120"/>
      <c r="VFH366" s="120"/>
      <c r="VFI366" s="120"/>
      <c r="VFJ366" s="120"/>
      <c r="VFK366" s="120"/>
      <c r="VFL366" s="120"/>
      <c r="VFM366" s="120"/>
      <c r="VFN366" s="120"/>
      <c r="VFO366" s="120"/>
      <c r="VFP366" s="120"/>
      <c r="VFQ366" s="120"/>
      <c r="VFR366" s="120"/>
      <c r="VFS366" s="120"/>
      <c r="VFT366" s="120"/>
      <c r="VFU366" s="120"/>
      <c r="VFV366" s="120"/>
      <c r="VFW366" s="120"/>
      <c r="VFX366" s="120"/>
      <c r="VFY366" s="120"/>
      <c r="VFZ366" s="120"/>
      <c r="VGA366" s="120"/>
      <c r="VGB366" s="120"/>
      <c r="VGC366" s="120"/>
      <c r="VGD366" s="120"/>
      <c r="VGE366" s="120"/>
      <c r="VGF366" s="120"/>
      <c r="VGG366" s="120"/>
      <c r="VGH366" s="120"/>
      <c r="VGI366" s="120"/>
      <c r="VGJ366" s="120"/>
      <c r="VGK366" s="120"/>
      <c r="VGL366" s="120"/>
      <c r="VGM366" s="120"/>
      <c r="VGN366" s="120"/>
      <c r="VGO366" s="120"/>
      <c r="VGP366" s="120"/>
      <c r="VGQ366" s="120"/>
      <c r="VGR366" s="120"/>
      <c r="VGS366" s="120"/>
      <c r="VGT366" s="120"/>
      <c r="VGU366" s="120"/>
      <c r="VGV366" s="120"/>
      <c r="VGW366" s="120"/>
      <c r="VGX366" s="120"/>
      <c r="VGY366" s="120"/>
      <c r="VGZ366" s="120"/>
      <c r="VHA366" s="120"/>
      <c r="VHB366" s="120"/>
      <c r="VHC366" s="120"/>
      <c r="VHD366" s="120"/>
      <c r="VHE366" s="120"/>
      <c r="VHF366" s="120"/>
      <c r="VHG366" s="120"/>
      <c r="VHH366" s="120"/>
      <c r="VHI366" s="120"/>
      <c r="VHJ366" s="120"/>
      <c r="VHK366" s="120"/>
      <c r="VHL366" s="120"/>
      <c r="VHM366" s="120"/>
      <c r="VHN366" s="120"/>
      <c r="VHO366" s="120"/>
      <c r="VHP366" s="120"/>
      <c r="VHQ366" s="120"/>
      <c r="VHR366" s="120"/>
      <c r="VHS366" s="120"/>
      <c r="VHT366" s="120"/>
      <c r="VHU366" s="120"/>
      <c r="VHV366" s="120"/>
      <c r="VHW366" s="120"/>
      <c r="VHX366" s="120"/>
      <c r="VHY366" s="120"/>
      <c r="VHZ366" s="120"/>
      <c r="VIA366" s="120"/>
      <c r="VIB366" s="120"/>
      <c r="VIC366" s="120"/>
      <c r="VID366" s="120"/>
      <c r="VIE366" s="120"/>
      <c r="VIF366" s="120"/>
      <c r="VIG366" s="120"/>
      <c r="VIH366" s="120"/>
      <c r="VII366" s="120"/>
      <c r="VIJ366" s="120"/>
      <c r="VIK366" s="120"/>
      <c r="VIL366" s="120"/>
      <c r="VIM366" s="120"/>
      <c r="VIN366" s="120"/>
      <c r="VIO366" s="120"/>
      <c r="VIP366" s="120"/>
      <c r="VIQ366" s="120"/>
      <c r="VIR366" s="120"/>
      <c r="VIS366" s="120"/>
      <c r="VIT366" s="120"/>
      <c r="VIU366" s="120"/>
      <c r="VIV366" s="120"/>
      <c r="VIW366" s="120"/>
      <c r="VIX366" s="120"/>
      <c r="VIY366" s="120"/>
      <c r="VIZ366" s="120"/>
      <c r="VJA366" s="120"/>
      <c r="VJB366" s="120"/>
      <c r="VJC366" s="120"/>
      <c r="VJD366" s="120"/>
      <c r="VJE366" s="120"/>
      <c r="VJF366" s="120"/>
      <c r="VJG366" s="120"/>
      <c r="VJH366" s="120"/>
      <c r="VJI366" s="120"/>
      <c r="VJJ366" s="120"/>
      <c r="VJK366" s="120"/>
      <c r="VJL366" s="120"/>
      <c r="VJM366" s="120"/>
      <c r="VJN366" s="120"/>
      <c r="VJO366" s="120"/>
      <c r="VJP366" s="120"/>
      <c r="VJQ366" s="120"/>
      <c r="VJR366" s="120"/>
      <c r="VJS366" s="120"/>
      <c r="VJT366" s="120"/>
      <c r="VJU366" s="120"/>
      <c r="VJV366" s="120"/>
      <c r="VJW366" s="120"/>
      <c r="VJX366" s="120"/>
      <c r="VJY366" s="120"/>
      <c r="VJZ366" s="120"/>
      <c r="VKA366" s="120"/>
      <c r="VKB366" s="120"/>
      <c r="VKC366" s="120"/>
      <c r="VKD366" s="120"/>
      <c r="VKE366" s="120"/>
      <c r="VKF366" s="120"/>
      <c r="VKG366" s="120"/>
      <c r="VKH366" s="120"/>
      <c r="VKI366" s="120"/>
      <c r="VKJ366" s="120"/>
      <c r="VKK366" s="120"/>
      <c r="VKL366" s="120"/>
      <c r="VKM366" s="120"/>
      <c r="VKN366" s="120"/>
      <c r="VKO366" s="120"/>
      <c r="VKP366" s="120"/>
      <c r="VKQ366" s="120"/>
      <c r="VKR366" s="120"/>
      <c r="VKS366" s="120"/>
      <c r="VKT366" s="120"/>
      <c r="VKU366" s="120"/>
      <c r="VKV366" s="120"/>
      <c r="VKW366" s="120"/>
      <c r="VKX366" s="120"/>
      <c r="VKY366" s="120"/>
      <c r="VKZ366" s="120"/>
      <c r="VLA366" s="120"/>
      <c r="VLB366" s="120"/>
      <c r="VLC366" s="120"/>
      <c r="VLD366" s="120"/>
      <c r="VLE366" s="120"/>
      <c r="VLF366" s="120"/>
      <c r="VLG366" s="120"/>
      <c r="VLH366" s="120"/>
      <c r="VLI366" s="120"/>
      <c r="VLJ366" s="120"/>
      <c r="VLK366" s="120"/>
      <c r="VLL366" s="120"/>
      <c r="VLM366" s="120"/>
      <c r="VLN366" s="120"/>
      <c r="VLO366" s="120"/>
      <c r="VLP366" s="120"/>
      <c r="VLQ366" s="120"/>
      <c r="VLR366" s="120"/>
      <c r="VLS366" s="120"/>
      <c r="VLT366" s="120"/>
      <c r="VLU366" s="120"/>
      <c r="VLV366" s="120"/>
      <c r="VLW366" s="120"/>
      <c r="VLX366" s="120"/>
      <c r="VLY366" s="120"/>
      <c r="VLZ366" s="120"/>
      <c r="VMA366" s="120"/>
      <c r="VMB366" s="120"/>
      <c r="VMC366" s="120"/>
      <c r="VMD366" s="120"/>
      <c r="VME366" s="120"/>
      <c r="VMF366" s="120"/>
      <c r="VMG366" s="120"/>
      <c r="VMH366" s="120"/>
      <c r="VMI366" s="120"/>
      <c r="VMJ366" s="120"/>
      <c r="VMK366" s="120"/>
      <c r="VML366" s="120"/>
      <c r="VMM366" s="120"/>
      <c r="VMN366" s="120"/>
      <c r="VMO366" s="120"/>
      <c r="VMP366" s="120"/>
      <c r="VMQ366" s="120"/>
      <c r="VMR366" s="120"/>
      <c r="VMS366" s="120"/>
      <c r="VMT366" s="120"/>
      <c r="VMU366" s="120"/>
      <c r="VMV366" s="120"/>
      <c r="VMW366" s="120"/>
      <c r="VMX366" s="120"/>
      <c r="VMY366" s="120"/>
      <c r="VMZ366" s="120"/>
      <c r="VNA366" s="120"/>
      <c r="VNB366" s="120"/>
      <c r="VNC366" s="120"/>
      <c r="VND366" s="120"/>
      <c r="VNE366" s="120"/>
      <c r="VNF366" s="120"/>
      <c r="VNG366" s="120"/>
      <c r="VNH366" s="120"/>
      <c r="VNI366" s="120"/>
      <c r="VNJ366" s="120"/>
      <c r="VNK366" s="120"/>
      <c r="VNL366" s="120"/>
      <c r="VNM366" s="120"/>
      <c r="VNN366" s="120"/>
      <c r="VNO366" s="120"/>
      <c r="VNP366" s="120"/>
      <c r="VNQ366" s="120"/>
      <c r="VNR366" s="120"/>
      <c r="VNS366" s="120"/>
      <c r="VNT366" s="120"/>
      <c r="VNU366" s="120"/>
      <c r="VNV366" s="120"/>
      <c r="VNW366" s="120"/>
      <c r="VNX366" s="120"/>
      <c r="VNY366" s="120"/>
      <c r="VNZ366" s="120"/>
      <c r="VOA366" s="120"/>
      <c r="VOB366" s="120"/>
      <c r="VOC366" s="120"/>
      <c r="VOD366" s="120"/>
      <c r="VOE366" s="120"/>
      <c r="VOF366" s="120"/>
      <c r="VOG366" s="120"/>
      <c r="VOH366" s="120"/>
      <c r="VOI366" s="120"/>
      <c r="VOJ366" s="120"/>
      <c r="VOK366" s="120"/>
      <c r="VOL366" s="120"/>
      <c r="VOM366" s="120"/>
      <c r="VON366" s="120"/>
      <c r="VOO366" s="120"/>
      <c r="VOP366" s="120"/>
      <c r="VOQ366" s="120"/>
      <c r="VOR366" s="120"/>
      <c r="VOS366" s="120"/>
      <c r="VOT366" s="120"/>
      <c r="VOU366" s="120"/>
      <c r="VOV366" s="120"/>
      <c r="VOW366" s="120"/>
      <c r="VOX366" s="120"/>
      <c r="VOY366" s="120"/>
      <c r="VOZ366" s="120"/>
      <c r="VPA366" s="120"/>
      <c r="VPB366" s="120"/>
      <c r="VPC366" s="120"/>
      <c r="VPD366" s="120"/>
      <c r="VPE366" s="120"/>
      <c r="VPF366" s="120"/>
      <c r="VPG366" s="120"/>
      <c r="VPH366" s="120"/>
      <c r="VPI366" s="120"/>
      <c r="VPJ366" s="120"/>
      <c r="VPK366" s="120"/>
      <c r="VPL366" s="120"/>
      <c r="VPM366" s="120"/>
      <c r="VPN366" s="120"/>
      <c r="VPO366" s="120"/>
      <c r="VPP366" s="120"/>
      <c r="VPQ366" s="120"/>
      <c r="VPR366" s="120"/>
      <c r="VPS366" s="120"/>
      <c r="VPT366" s="120"/>
      <c r="VPU366" s="120"/>
      <c r="VPV366" s="120"/>
      <c r="VPW366" s="120"/>
      <c r="VPX366" s="120"/>
      <c r="VPY366" s="120"/>
      <c r="VPZ366" s="120"/>
      <c r="VQA366" s="120"/>
      <c r="VQB366" s="120"/>
      <c r="VQC366" s="120"/>
      <c r="VQD366" s="120"/>
      <c r="VQE366" s="120"/>
      <c r="VQF366" s="120"/>
      <c r="VQG366" s="120"/>
      <c r="VQH366" s="120"/>
      <c r="VQI366" s="120"/>
      <c r="VQJ366" s="120"/>
      <c r="VQK366" s="120"/>
      <c r="VQL366" s="120"/>
      <c r="VQM366" s="120"/>
      <c r="VQN366" s="120"/>
      <c r="VQO366" s="120"/>
      <c r="VQP366" s="120"/>
      <c r="VQQ366" s="120"/>
      <c r="VQR366" s="120"/>
      <c r="VQS366" s="120"/>
      <c r="VQT366" s="120"/>
      <c r="VQU366" s="120"/>
      <c r="VQV366" s="120"/>
      <c r="VQW366" s="120"/>
      <c r="VQX366" s="120"/>
      <c r="VQY366" s="120"/>
      <c r="VQZ366" s="120"/>
      <c r="VRA366" s="120"/>
      <c r="VRB366" s="120"/>
      <c r="VRC366" s="120"/>
      <c r="VRD366" s="120"/>
      <c r="VRE366" s="120"/>
      <c r="VRF366" s="120"/>
      <c r="VRG366" s="120"/>
      <c r="VRH366" s="120"/>
      <c r="VRI366" s="120"/>
      <c r="VRJ366" s="120"/>
      <c r="VRK366" s="120"/>
      <c r="VRL366" s="120"/>
      <c r="VRM366" s="120"/>
      <c r="VRN366" s="120"/>
      <c r="VRO366" s="120"/>
      <c r="VRP366" s="120"/>
      <c r="VRQ366" s="120"/>
      <c r="VRR366" s="120"/>
      <c r="VRS366" s="120"/>
      <c r="VRT366" s="120"/>
      <c r="VRU366" s="120"/>
      <c r="VRV366" s="120"/>
      <c r="VRW366" s="120"/>
      <c r="VRX366" s="120"/>
      <c r="VRY366" s="120"/>
      <c r="VRZ366" s="120"/>
      <c r="VSA366" s="120"/>
      <c r="VSB366" s="120"/>
      <c r="VSC366" s="120"/>
      <c r="VSD366" s="120"/>
      <c r="VSE366" s="120"/>
      <c r="VSF366" s="120"/>
      <c r="VSG366" s="120"/>
      <c r="VSH366" s="120"/>
      <c r="VSI366" s="120"/>
      <c r="VSJ366" s="120"/>
      <c r="VSK366" s="120"/>
      <c r="VSL366" s="120"/>
      <c r="VSM366" s="120"/>
      <c r="VSN366" s="120"/>
      <c r="VSO366" s="120"/>
      <c r="VSP366" s="120"/>
      <c r="VSQ366" s="120"/>
      <c r="VSR366" s="120"/>
      <c r="VSS366" s="120"/>
      <c r="VST366" s="120"/>
      <c r="VSU366" s="120"/>
      <c r="VSV366" s="120"/>
      <c r="VSW366" s="120"/>
      <c r="VSX366" s="120"/>
      <c r="VSY366" s="120"/>
      <c r="VSZ366" s="120"/>
      <c r="VTA366" s="120"/>
      <c r="VTB366" s="120"/>
      <c r="VTC366" s="120"/>
      <c r="VTD366" s="120"/>
      <c r="VTE366" s="120"/>
      <c r="VTF366" s="120"/>
      <c r="VTG366" s="120"/>
      <c r="VTH366" s="120"/>
      <c r="VTI366" s="120"/>
      <c r="VTJ366" s="120"/>
      <c r="VTK366" s="120"/>
      <c r="VTL366" s="120"/>
      <c r="VTM366" s="120"/>
      <c r="VTN366" s="120"/>
      <c r="VTO366" s="120"/>
      <c r="VTP366" s="120"/>
      <c r="VTQ366" s="120"/>
      <c r="VTR366" s="120"/>
      <c r="VTS366" s="120"/>
      <c r="VTT366" s="120"/>
      <c r="VTU366" s="120"/>
      <c r="VTV366" s="120"/>
      <c r="VTW366" s="120"/>
      <c r="VTX366" s="120"/>
      <c r="VTY366" s="120"/>
      <c r="VTZ366" s="120"/>
      <c r="VUA366" s="120"/>
      <c r="VUB366" s="120"/>
      <c r="VUC366" s="120"/>
      <c r="VUD366" s="120"/>
      <c r="VUE366" s="120"/>
      <c r="VUF366" s="120"/>
      <c r="VUG366" s="120"/>
      <c r="VUH366" s="120"/>
      <c r="VUI366" s="120"/>
      <c r="VUJ366" s="120"/>
      <c r="VUK366" s="120"/>
      <c r="VUL366" s="120"/>
      <c r="VUM366" s="120"/>
      <c r="VUN366" s="120"/>
      <c r="VUO366" s="120"/>
      <c r="VUP366" s="120"/>
      <c r="VUQ366" s="120"/>
      <c r="VUR366" s="120"/>
      <c r="VUS366" s="120"/>
      <c r="VUT366" s="120"/>
      <c r="VUU366" s="120"/>
      <c r="VUV366" s="120"/>
      <c r="VUW366" s="120"/>
      <c r="VUX366" s="120"/>
      <c r="VUY366" s="120"/>
      <c r="VUZ366" s="120"/>
      <c r="VVA366" s="120"/>
      <c r="VVB366" s="120"/>
      <c r="VVC366" s="120"/>
      <c r="VVD366" s="120"/>
      <c r="VVE366" s="120"/>
      <c r="VVF366" s="120"/>
      <c r="VVG366" s="120"/>
      <c r="VVH366" s="120"/>
      <c r="VVI366" s="120"/>
      <c r="VVJ366" s="120"/>
      <c r="VVK366" s="120"/>
      <c r="VVL366" s="120"/>
      <c r="VVM366" s="120"/>
      <c r="VVN366" s="120"/>
      <c r="VVO366" s="120"/>
      <c r="VVP366" s="120"/>
      <c r="VVQ366" s="120"/>
      <c r="VVR366" s="120"/>
      <c r="VVS366" s="120"/>
      <c r="VVT366" s="120"/>
      <c r="VVU366" s="120"/>
      <c r="VVV366" s="120"/>
      <c r="VVW366" s="120"/>
      <c r="VVX366" s="120"/>
      <c r="VVY366" s="120"/>
      <c r="VVZ366" s="120"/>
      <c r="VWA366" s="120"/>
      <c r="VWB366" s="120"/>
      <c r="VWC366" s="120"/>
      <c r="VWD366" s="120"/>
      <c r="VWE366" s="120"/>
      <c r="VWF366" s="120"/>
      <c r="VWG366" s="120"/>
      <c r="VWH366" s="120"/>
      <c r="VWI366" s="120"/>
      <c r="VWJ366" s="120"/>
      <c r="VWK366" s="120"/>
      <c r="VWL366" s="120"/>
      <c r="VWM366" s="120"/>
      <c r="VWN366" s="120"/>
      <c r="VWO366" s="120"/>
      <c r="VWP366" s="120"/>
      <c r="VWQ366" s="120"/>
      <c r="VWR366" s="120"/>
      <c r="VWS366" s="120"/>
      <c r="VWT366" s="120"/>
      <c r="VWU366" s="120"/>
      <c r="VWV366" s="120"/>
      <c r="VWW366" s="120"/>
      <c r="VWX366" s="120"/>
      <c r="VWY366" s="120"/>
      <c r="VWZ366" s="120"/>
      <c r="VXA366" s="120"/>
      <c r="VXB366" s="120"/>
      <c r="VXC366" s="120"/>
      <c r="VXD366" s="120"/>
      <c r="VXE366" s="120"/>
      <c r="VXF366" s="120"/>
      <c r="VXG366" s="120"/>
      <c r="VXH366" s="120"/>
      <c r="VXI366" s="120"/>
      <c r="VXJ366" s="120"/>
      <c r="VXK366" s="120"/>
      <c r="VXL366" s="120"/>
      <c r="VXM366" s="120"/>
      <c r="VXN366" s="120"/>
      <c r="VXO366" s="120"/>
      <c r="VXP366" s="120"/>
      <c r="VXQ366" s="120"/>
      <c r="VXR366" s="120"/>
      <c r="VXS366" s="120"/>
      <c r="VXT366" s="120"/>
      <c r="VXU366" s="120"/>
      <c r="VXV366" s="120"/>
      <c r="VXW366" s="120"/>
      <c r="VXX366" s="120"/>
      <c r="VXY366" s="120"/>
      <c r="VXZ366" s="120"/>
      <c r="VYA366" s="120"/>
      <c r="VYB366" s="120"/>
      <c r="VYC366" s="120"/>
      <c r="VYD366" s="120"/>
      <c r="VYE366" s="120"/>
      <c r="VYF366" s="120"/>
      <c r="VYG366" s="120"/>
      <c r="VYH366" s="120"/>
      <c r="VYI366" s="120"/>
      <c r="VYJ366" s="120"/>
      <c r="VYK366" s="120"/>
      <c r="VYL366" s="120"/>
      <c r="VYM366" s="120"/>
      <c r="VYN366" s="120"/>
      <c r="VYO366" s="120"/>
      <c r="VYP366" s="120"/>
      <c r="VYQ366" s="120"/>
      <c r="VYR366" s="120"/>
      <c r="VYS366" s="120"/>
      <c r="VYT366" s="120"/>
      <c r="VYU366" s="120"/>
      <c r="VYV366" s="120"/>
      <c r="VYW366" s="120"/>
      <c r="VYX366" s="120"/>
      <c r="VYY366" s="120"/>
      <c r="VYZ366" s="120"/>
      <c r="VZA366" s="120"/>
      <c r="VZB366" s="120"/>
      <c r="VZC366" s="120"/>
      <c r="VZD366" s="120"/>
      <c r="VZE366" s="120"/>
      <c r="VZF366" s="120"/>
      <c r="VZG366" s="120"/>
      <c r="VZH366" s="120"/>
      <c r="VZI366" s="120"/>
      <c r="VZJ366" s="120"/>
      <c r="VZK366" s="120"/>
      <c r="VZL366" s="120"/>
      <c r="VZM366" s="120"/>
      <c r="VZN366" s="120"/>
      <c r="VZO366" s="120"/>
      <c r="VZP366" s="120"/>
      <c r="VZQ366" s="120"/>
      <c r="VZR366" s="120"/>
      <c r="VZS366" s="120"/>
      <c r="VZT366" s="120"/>
      <c r="VZU366" s="120"/>
      <c r="VZV366" s="120"/>
      <c r="VZW366" s="120"/>
      <c r="VZX366" s="120"/>
      <c r="VZY366" s="120"/>
      <c r="VZZ366" s="120"/>
      <c r="WAA366" s="120"/>
      <c r="WAB366" s="120"/>
      <c r="WAC366" s="120"/>
      <c r="WAD366" s="120"/>
      <c r="WAE366" s="120"/>
      <c r="WAF366" s="120"/>
      <c r="WAG366" s="120"/>
      <c r="WAH366" s="120"/>
      <c r="WAI366" s="120"/>
      <c r="WAJ366" s="120"/>
      <c r="WAK366" s="120"/>
      <c r="WAL366" s="120"/>
      <c r="WAM366" s="120"/>
      <c r="WAN366" s="120"/>
      <c r="WAO366" s="120"/>
      <c r="WAP366" s="120"/>
      <c r="WAQ366" s="120"/>
      <c r="WAR366" s="120"/>
      <c r="WAS366" s="120"/>
      <c r="WAT366" s="120"/>
      <c r="WAU366" s="120"/>
      <c r="WAV366" s="120"/>
      <c r="WAW366" s="120"/>
      <c r="WAX366" s="120"/>
      <c r="WAY366" s="120"/>
      <c r="WAZ366" s="120"/>
      <c r="WBA366" s="120"/>
      <c r="WBB366" s="120"/>
      <c r="WBC366" s="120"/>
      <c r="WBD366" s="120"/>
      <c r="WBE366" s="120"/>
      <c r="WBF366" s="120"/>
      <c r="WBG366" s="120"/>
      <c r="WBH366" s="120"/>
      <c r="WBI366" s="120"/>
      <c r="WBJ366" s="120"/>
      <c r="WBK366" s="120"/>
      <c r="WBL366" s="120"/>
      <c r="WBM366" s="120"/>
      <c r="WBN366" s="120"/>
      <c r="WBO366" s="120"/>
      <c r="WBP366" s="120"/>
      <c r="WBQ366" s="120"/>
      <c r="WBR366" s="120"/>
      <c r="WBS366" s="120"/>
      <c r="WBT366" s="120"/>
      <c r="WBU366" s="120"/>
      <c r="WBV366" s="120"/>
      <c r="WBW366" s="120"/>
      <c r="WBX366" s="120"/>
      <c r="WBY366" s="120"/>
      <c r="WBZ366" s="120"/>
      <c r="WCA366" s="120"/>
      <c r="WCB366" s="120"/>
      <c r="WCC366" s="120"/>
      <c r="WCD366" s="120"/>
      <c r="WCE366" s="120"/>
      <c r="WCF366" s="120"/>
      <c r="WCG366" s="120"/>
      <c r="WCH366" s="120"/>
      <c r="WCI366" s="120"/>
      <c r="WCJ366" s="120"/>
      <c r="WCK366" s="120"/>
      <c r="WCL366" s="120"/>
      <c r="WCM366" s="120"/>
      <c r="WCN366" s="120"/>
      <c r="WCO366" s="120"/>
      <c r="WCP366" s="120"/>
      <c r="WCQ366" s="120"/>
      <c r="WCR366" s="120"/>
      <c r="WCS366" s="120"/>
      <c r="WCT366" s="120"/>
      <c r="WCU366" s="120"/>
      <c r="WCV366" s="120"/>
      <c r="WCW366" s="120"/>
      <c r="WCX366" s="120"/>
      <c r="WCY366" s="120"/>
      <c r="WCZ366" s="120"/>
      <c r="WDA366" s="120"/>
      <c r="WDB366" s="120"/>
      <c r="WDC366" s="120"/>
      <c r="WDD366" s="120"/>
      <c r="WDE366" s="120"/>
      <c r="WDF366" s="120"/>
      <c r="WDG366" s="120"/>
      <c r="WDH366" s="120"/>
      <c r="WDI366" s="120"/>
      <c r="WDJ366" s="120"/>
      <c r="WDK366" s="120"/>
      <c r="WDL366" s="120"/>
      <c r="WDM366" s="120"/>
      <c r="WDN366" s="120"/>
      <c r="WDO366" s="120"/>
      <c r="WDP366" s="120"/>
      <c r="WDQ366" s="120"/>
      <c r="WDR366" s="120"/>
      <c r="WDS366" s="120"/>
      <c r="WDT366" s="120"/>
      <c r="WDU366" s="120"/>
      <c r="WDV366" s="120"/>
      <c r="WDW366" s="120"/>
      <c r="WDX366" s="120"/>
      <c r="WDY366" s="120"/>
      <c r="WDZ366" s="120"/>
      <c r="WEA366" s="120"/>
      <c r="WEB366" s="120"/>
      <c r="WEC366" s="120"/>
      <c r="WED366" s="120"/>
      <c r="WEE366" s="120"/>
      <c r="WEF366" s="120"/>
      <c r="WEG366" s="120"/>
      <c r="WEH366" s="120"/>
      <c r="WEI366" s="120"/>
      <c r="WEJ366" s="120"/>
      <c r="WEK366" s="120"/>
      <c r="WEL366" s="120"/>
      <c r="WEM366" s="120"/>
      <c r="WEN366" s="120"/>
      <c r="WEO366" s="120"/>
      <c r="WEP366" s="120"/>
      <c r="WEQ366" s="120"/>
      <c r="WER366" s="120"/>
      <c r="WES366" s="120"/>
      <c r="WET366" s="120"/>
      <c r="WEU366" s="120"/>
      <c r="WEV366" s="120"/>
      <c r="WEW366" s="120"/>
      <c r="WEX366" s="120"/>
      <c r="WEY366" s="120"/>
      <c r="WEZ366" s="120"/>
      <c r="WFA366" s="120"/>
      <c r="WFB366" s="120"/>
      <c r="WFC366" s="120"/>
      <c r="WFD366" s="120"/>
      <c r="WFE366" s="120"/>
      <c r="WFF366" s="120"/>
      <c r="WFG366" s="120"/>
      <c r="WFH366" s="120"/>
      <c r="WFI366" s="120"/>
      <c r="WFJ366" s="120"/>
      <c r="WFK366" s="120"/>
      <c r="WFL366" s="120"/>
      <c r="WFM366" s="120"/>
      <c r="WFN366" s="120"/>
      <c r="WFO366" s="120"/>
      <c r="WFP366" s="120"/>
      <c r="WFQ366" s="120"/>
      <c r="WFR366" s="120"/>
      <c r="WFS366" s="120"/>
      <c r="WFT366" s="120"/>
      <c r="WFU366" s="120"/>
      <c r="WFV366" s="120"/>
      <c r="WFW366" s="120"/>
      <c r="WFX366" s="120"/>
      <c r="WFY366" s="120"/>
      <c r="WFZ366" s="120"/>
      <c r="WGA366" s="120"/>
      <c r="WGB366" s="120"/>
      <c r="WGC366" s="120"/>
      <c r="WGD366" s="120"/>
      <c r="WGE366" s="120"/>
      <c r="WGF366" s="120"/>
      <c r="WGG366" s="120"/>
      <c r="WGH366" s="120"/>
      <c r="WGI366" s="120"/>
      <c r="WGJ366" s="120"/>
      <c r="WGK366" s="120"/>
      <c r="WGL366" s="120"/>
      <c r="WGM366" s="120"/>
      <c r="WGN366" s="120"/>
      <c r="WGO366" s="120"/>
      <c r="WGP366" s="120"/>
      <c r="WGQ366" s="120"/>
      <c r="WGR366" s="120"/>
      <c r="WGS366" s="120"/>
      <c r="WGT366" s="120"/>
      <c r="WGU366" s="120"/>
      <c r="WGV366" s="120"/>
      <c r="WGW366" s="120"/>
      <c r="WGX366" s="120"/>
      <c r="WGY366" s="120"/>
      <c r="WGZ366" s="120"/>
      <c r="WHA366" s="120"/>
      <c r="WHB366" s="120"/>
      <c r="WHC366" s="120"/>
      <c r="WHD366" s="120"/>
      <c r="WHE366" s="120"/>
      <c r="WHF366" s="120"/>
      <c r="WHG366" s="120"/>
      <c r="WHH366" s="120"/>
      <c r="WHI366" s="120"/>
      <c r="WHJ366" s="120"/>
      <c r="WHK366" s="120"/>
      <c r="WHL366" s="120"/>
      <c r="WHM366" s="120"/>
      <c r="WHN366" s="120"/>
      <c r="WHO366" s="120"/>
      <c r="WHP366" s="120"/>
      <c r="WHQ366" s="120"/>
      <c r="WHR366" s="120"/>
      <c r="WHS366" s="120"/>
      <c r="WHT366" s="120"/>
      <c r="WHU366" s="120"/>
      <c r="WHV366" s="120"/>
      <c r="WHW366" s="120"/>
      <c r="WHX366" s="120"/>
      <c r="WHY366" s="120"/>
      <c r="WHZ366" s="120"/>
      <c r="WIA366" s="120"/>
      <c r="WIB366" s="120"/>
      <c r="WIC366" s="120"/>
      <c r="WID366" s="120"/>
      <c r="WIE366" s="120"/>
      <c r="WIF366" s="120"/>
      <c r="WIG366" s="120"/>
      <c r="WIH366" s="120"/>
      <c r="WII366" s="120"/>
      <c r="WIJ366" s="120"/>
      <c r="WIK366" s="120"/>
      <c r="WIL366" s="120"/>
      <c r="WIM366" s="120"/>
      <c r="WIN366" s="120"/>
      <c r="WIO366" s="120"/>
      <c r="WIP366" s="120"/>
      <c r="WIQ366" s="120"/>
      <c r="WIR366" s="120"/>
      <c r="WIS366" s="120"/>
      <c r="WIT366" s="120"/>
      <c r="WIU366" s="120"/>
      <c r="WIV366" s="120"/>
      <c r="WIW366" s="120"/>
      <c r="WIX366" s="120"/>
      <c r="WIY366" s="120"/>
      <c r="WIZ366" s="120"/>
      <c r="WJA366" s="120"/>
      <c r="WJB366" s="120"/>
      <c r="WJC366" s="120"/>
      <c r="WJD366" s="120"/>
      <c r="WJE366" s="120"/>
      <c r="WJF366" s="120"/>
      <c r="WJG366" s="120"/>
      <c r="WJH366" s="120"/>
      <c r="WJI366" s="120"/>
      <c r="WJJ366" s="120"/>
      <c r="WJK366" s="120"/>
      <c r="WJL366" s="120"/>
      <c r="WJM366" s="120"/>
      <c r="WJN366" s="120"/>
      <c r="WJO366" s="120"/>
      <c r="WJP366" s="120"/>
      <c r="WJQ366" s="120"/>
      <c r="WJR366" s="120"/>
      <c r="WJS366" s="120"/>
      <c r="WJT366" s="120"/>
      <c r="WJU366" s="120"/>
      <c r="WJV366" s="120"/>
      <c r="WJW366" s="120"/>
      <c r="WJX366" s="120"/>
      <c r="WJY366" s="120"/>
      <c r="WJZ366" s="120"/>
      <c r="WKA366" s="120"/>
      <c r="WKB366" s="120"/>
      <c r="WKC366" s="120"/>
      <c r="WKD366" s="120"/>
      <c r="WKE366" s="120"/>
      <c r="WKF366" s="120"/>
      <c r="WKG366" s="120"/>
      <c r="WKH366" s="120"/>
      <c r="WKI366" s="120"/>
      <c r="WKJ366" s="120"/>
      <c r="WKK366" s="120"/>
      <c r="WKL366" s="120"/>
      <c r="WKM366" s="120"/>
      <c r="WKN366" s="120"/>
      <c r="WKO366" s="120"/>
      <c r="WKP366" s="120"/>
      <c r="WKQ366" s="120"/>
      <c r="WKR366" s="120"/>
      <c r="WKS366" s="120"/>
      <c r="WKT366" s="120"/>
      <c r="WKU366" s="120"/>
      <c r="WKV366" s="120"/>
      <c r="WKW366" s="120"/>
      <c r="WKX366" s="120"/>
      <c r="WKY366" s="120"/>
      <c r="WKZ366" s="120"/>
      <c r="WLA366" s="120"/>
      <c r="WLB366" s="120"/>
      <c r="WLC366" s="120"/>
      <c r="WLD366" s="120"/>
      <c r="WLE366" s="120"/>
      <c r="WLF366" s="120"/>
      <c r="WLG366" s="120"/>
      <c r="WLH366" s="120"/>
      <c r="WLI366" s="120"/>
      <c r="WLJ366" s="120"/>
      <c r="WLK366" s="120"/>
      <c r="WLL366" s="120"/>
      <c r="WLM366" s="120"/>
      <c r="WLN366" s="120"/>
      <c r="WLO366" s="120"/>
      <c r="WLP366" s="120"/>
      <c r="WLQ366" s="120"/>
      <c r="WLR366" s="120"/>
      <c r="WLS366" s="120"/>
      <c r="WLT366" s="120"/>
      <c r="WLU366" s="120"/>
      <c r="WLV366" s="120"/>
      <c r="WLW366" s="120"/>
      <c r="WLX366" s="120"/>
      <c r="WLY366" s="120"/>
      <c r="WLZ366" s="120"/>
      <c r="WMA366" s="120"/>
      <c r="WMB366" s="120"/>
      <c r="WMC366" s="120"/>
      <c r="WMD366" s="120"/>
      <c r="WME366" s="120"/>
      <c r="WMF366" s="120"/>
      <c r="WMG366" s="120"/>
      <c r="WMH366" s="120"/>
      <c r="WMI366" s="120"/>
      <c r="WMJ366" s="120"/>
      <c r="WMK366" s="120"/>
      <c r="WML366" s="120"/>
      <c r="WMM366" s="120"/>
      <c r="WMN366" s="120"/>
      <c r="WMO366" s="120"/>
      <c r="WMP366" s="120"/>
      <c r="WMQ366" s="120"/>
      <c r="WMR366" s="120"/>
      <c r="WMS366" s="120"/>
      <c r="WMT366" s="120"/>
      <c r="WMU366" s="120"/>
      <c r="WMV366" s="120"/>
      <c r="WMW366" s="120"/>
      <c r="WMX366" s="120"/>
      <c r="WMY366" s="120"/>
      <c r="WMZ366" s="120"/>
      <c r="WNA366" s="120"/>
      <c r="WNB366" s="120"/>
      <c r="WNC366" s="120"/>
      <c r="WND366" s="120"/>
      <c r="WNE366" s="120"/>
      <c r="WNF366" s="120"/>
      <c r="WNG366" s="120"/>
      <c r="WNH366" s="120"/>
      <c r="WNI366" s="120"/>
      <c r="WNJ366" s="120"/>
      <c r="WNK366" s="120"/>
      <c r="WNL366" s="120"/>
      <c r="WNM366" s="120"/>
      <c r="WNN366" s="120"/>
      <c r="WNO366" s="120"/>
      <c r="WNP366" s="120"/>
      <c r="WNQ366" s="120"/>
      <c r="WNR366" s="120"/>
      <c r="WNS366" s="120"/>
      <c r="WNT366" s="120"/>
      <c r="WNU366" s="120"/>
      <c r="WNV366" s="120"/>
      <c r="WNW366" s="120"/>
      <c r="WNX366" s="120"/>
      <c r="WNY366" s="120"/>
      <c r="WNZ366" s="120"/>
      <c r="WOA366" s="120"/>
      <c r="WOB366" s="120"/>
      <c r="WOC366" s="120"/>
      <c r="WOD366" s="120"/>
      <c r="WOE366" s="120"/>
      <c r="WOF366" s="120"/>
      <c r="WOG366" s="120"/>
      <c r="WOH366" s="120"/>
      <c r="WOI366" s="120"/>
      <c r="WOJ366" s="120"/>
      <c r="WOK366" s="120"/>
      <c r="WOL366" s="120"/>
      <c r="WOM366" s="120"/>
      <c r="WON366" s="120"/>
      <c r="WOO366" s="120"/>
      <c r="WOP366" s="120"/>
      <c r="WOQ366" s="120"/>
      <c r="WOR366" s="120"/>
      <c r="WOS366" s="120"/>
      <c r="WOT366" s="120"/>
      <c r="WOU366" s="120"/>
      <c r="WOV366" s="120"/>
      <c r="WOW366" s="120"/>
      <c r="WOX366" s="120"/>
      <c r="WOY366" s="120"/>
      <c r="WOZ366" s="120"/>
      <c r="WPA366" s="120"/>
      <c r="WPB366" s="120"/>
      <c r="WPC366" s="120"/>
      <c r="WPD366" s="120"/>
      <c r="WPE366" s="120"/>
      <c r="WPF366" s="120"/>
      <c r="WPG366" s="120"/>
      <c r="WPH366" s="120"/>
      <c r="WPI366" s="120"/>
      <c r="WPJ366" s="120"/>
      <c r="WPK366" s="120"/>
      <c r="WPL366" s="120"/>
      <c r="WPM366" s="120"/>
      <c r="WPN366" s="120"/>
      <c r="WPO366" s="120"/>
      <c r="WPP366" s="120"/>
      <c r="WPQ366" s="120"/>
      <c r="WPR366" s="120"/>
      <c r="WPS366" s="120"/>
      <c r="WPT366" s="120"/>
      <c r="WPU366" s="120"/>
      <c r="WPV366" s="120"/>
      <c r="WPW366" s="120"/>
      <c r="WPX366" s="120"/>
      <c r="WPY366" s="120"/>
      <c r="WPZ366" s="120"/>
      <c r="WQA366" s="120"/>
      <c r="WQB366" s="120"/>
      <c r="WQC366" s="120"/>
      <c r="WQD366" s="120"/>
      <c r="WQE366" s="120"/>
      <c r="WQF366" s="120"/>
      <c r="WQG366" s="120"/>
      <c r="WQH366" s="120"/>
      <c r="WQI366" s="120"/>
      <c r="WQJ366" s="120"/>
      <c r="WQK366" s="120"/>
      <c r="WQL366" s="120"/>
      <c r="WQM366" s="120"/>
      <c r="WQN366" s="120"/>
      <c r="WQO366" s="120"/>
      <c r="WQP366" s="120"/>
      <c r="WQQ366" s="120"/>
      <c r="WQR366" s="120"/>
      <c r="WQS366" s="120"/>
      <c r="WQT366" s="120"/>
      <c r="WQU366" s="120"/>
      <c r="WQV366" s="120"/>
      <c r="WQW366" s="120"/>
      <c r="WQX366" s="120"/>
      <c r="WQY366" s="120"/>
      <c r="WQZ366" s="120"/>
      <c r="WRA366" s="120"/>
      <c r="WRB366" s="120"/>
      <c r="WRC366" s="120"/>
      <c r="WRD366" s="120"/>
      <c r="WRE366" s="120"/>
      <c r="WRF366" s="120"/>
      <c r="WRG366" s="120"/>
      <c r="WRH366" s="120"/>
      <c r="WRI366" s="120"/>
      <c r="WRJ366" s="120"/>
      <c r="WRK366" s="120"/>
      <c r="WRL366" s="120"/>
      <c r="WRM366" s="120"/>
      <c r="WRN366" s="120"/>
      <c r="WRO366" s="120"/>
      <c r="WRP366" s="120"/>
      <c r="WRQ366" s="120"/>
      <c r="WRR366" s="120"/>
      <c r="WRS366" s="120"/>
      <c r="WRT366" s="120"/>
      <c r="WRU366" s="120"/>
      <c r="WRV366" s="120"/>
      <c r="WRW366" s="120"/>
      <c r="WRX366" s="120"/>
      <c r="WRY366" s="120"/>
      <c r="WRZ366" s="120"/>
      <c r="WSA366" s="120"/>
      <c r="WSB366" s="120"/>
      <c r="WSC366" s="120"/>
      <c r="WSD366" s="120"/>
      <c r="WSE366" s="120"/>
      <c r="WSF366" s="120"/>
      <c r="WSG366" s="120"/>
      <c r="WSH366" s="120"/>
      <c r="WSI366" s="120"/>
      <c r="WSJ366" s="120"/>
      <c r="WSK366" s="120"/>
      <c r="WSL366" s="120"/>
      <c r="WSM366" s="120"/>
      <c r="WSN366" s="120"/>
      <c r="WSO366" s="120"/>
      <c r="WSP366" s="120"/>
      <c r="WSQ366" s="120"/>
      <c r="WSR366" s="120"/>
      <c r="WSS366" s="120"/>
      <c r="WST366" s="120"/>
      <c r="WSU366" s="120"/>
      <c r="WSV366" s="120"/>
      <c r="WSW366" s="120"/>
      <c r="WSX366" s="120"/>
      <c r="WSY366" s="120"/>
      <c r="WSZ366" s="120"/>
      <c r="WTA366" s="120"/>
      <c r="WTB366" s="120"/>
      <c r="WTC366" s="120"/>
      <c r="WTD366" s="120"/>
      <c r="WTE366" s="120"/>
      <c r="WTF366" s="120"/>
      <c r="WTG366" s="120"/>
      <c r="WTH366" s="120"/>
      <c r="WTI366" s="120"/>
      <c r="WTJ366" s="120"/>
      <c r="WTK366" s="120"/>
      <c r="WTL366" s="120"/>
      <c r="WTM366" s="120"/>
      <c r="WTN366" s="120"/>
      <c r="WTO366" s="120"/>
      <c r="WTP366" s="120"/>
      <c r="WTQ366" s="120"/>
      <c r="WTR366" s="120"/>
      <c r="WTS366" s="120"/>
      <c r="WTT366" s="120"/>
      <c r="WTU366" s="120"/>
      <c r="WTV366" s="120"/>
      <c r="WTW366" s="120"/>
      <c r="WTX366" s="120"/>
      <c r="WTY366" s="120"/>
      <c r="WTZ366" s="120"/>
      <c r="WUA366" s="120"/>
      <c r="WUB366" s="120"/>
      <c r="WUC366" s="120"/>
      <c r="WUD366" s="120"/>
      <c r="WUE366" s="120"/>
      <c r="WUF366" s="120"/>
      <c r="WUG366" s="120"/>
      <c r="WUH366" s="120"/>
      <c r="WUI366" s="120"/>
      <c r="WUJ366" s="120"/>
      <c r="WUK366" s="120"/>
      <c r="WUL366" s="120"/>
      <c r="WUM366" s="120"/>
      <c r="WUN366" s="120"/>
      <c r="WUO366" s="120"/>
      <c r="WUP366" s="120"/>
      <c r="WUQ366" s="120"/>
      <c r="WUR366" s="120"/>
      <c r="WUS366" s="120"/>
      <c r="WUT366" s="120"/>
      <c r="WUU366" s="120"/>
      <c r="WUV366" s="120"/>
      <c r="WUW366" s="120"/>
      <c r="WUX366" s="120"/>
      <c r="WUY366" s="120"/>
      <c r="WUZ366" s="120"/>
      <c r="WVA366" s="120"/>
      <c r="WVB366" s="120"/>
      <c r="WVC366" s="120"/>
      <c r="WVD366" s="120"/>
      <c r="WVE366" s="120"/>
      <c r="WVF366" s="120"/>
      <c r="WVG366" s="120"/>
      <c r="WVH366" s="120"/>
      <c r="WVI366" s="120"/>
      <c r="WVJ366" s="120"/>
      <c r="WVK366" s="120"/>
      <c r="WVL366" s="120"/>
      <c r="WVM366" s="120"/>
      <c r="WVN366" s="120"/>
      <c r="WVO366" s="120"/>
      <c r="WVP366" s="120"/>
      <c r="WVQ366" s="120"/>
      <c r="WVR366" s="120"/>
      <c r="WVS366" s="120"/>
      <c r="WVT366" s="120"/>
      <c r="WVU366" s="120"/>
      <c r="WVV366" s="120"/>
      <c r="WVW366" s="120"/>
      <c r="WVX366" s="120"/>
      <c r="WVY366" s="120"/>
      <c r="WVZ366" s="120"/>
      <c r="WWA366" s="120"/>
      <c r="WWB366" s="120"/>
      <c r="WWC366" s="120"/>
      <c r="WWD366" s="120"/>
      <c r="WWE366" s="120"/>
      <c r="WWF366" s="120"/>
      <c r="WWG366" s="120"/>
      <c r="WWH366" s="120"/>
      <c r="WWI366" s="120"/>
      <c r="WWJ366" s="120"/>
      <c r="WWK366" s="120"/>
      <c r="WWL366" s="120"/>
      <c r="WWM366" s="120"/>
      <c r="WWN366" s="120"/>
      <c r="WWO366" s="120"/>
      <c r="WWP366" s="120"/>
      <c r="WWQ366" s="120"/>
      <c r="WWR366" s="120"/>
      <c r="WWS366" s="120"/>
      <c r="WWT366" s="120"/>
      <c r="WWU366" s="120"/>
      <c r="WWV366" s="120"/>
      <c r="WWW366" s="120"/>
      <c r="WWX366" s="120"/>
      <c r="WWY366" s="120"/>
      <c r="WWZ366" s="120"/>
      <c r="WXA366" s="120"/>
      <c r="WXB366" s="120"/>
      <c r="WXC366" s="120"/>
      <c r="WXD366" s="120"/>
      <c r="WXE366" s="120"/>
      <c r="WXF366" s="120"/>
      <c r="WXG366" s="120"/>
      <c r="WXH366" s="120"/>
      <c r="WXI366" s="120"/>
      <c r="WXJ366" s="120"/>
      <c r="WXK366" s="120"/>
      <c r="WXL366" s="120"/>
      <c r="WXM366" s="120"/>
      <c r="WXN366" s="120"/>
      <c r="WXO366" s="120"/>
      <c r="WXP366" s="120"/>
      <c r="WXQ366" s="120"/>
      <c r="WXR366" s="120"/>
      <c r="WXS366" s="120"/>
      <c r="WXT366" s="120"/>
      <c r="WXU366" s="120"/>
      <c r="WXV366" s="120"/>
      <c r="WXW366" s="120"/>
      <c r="WXX366" s="120"/>
      <c r="WXY366" s="120"/>
      <c r="WXZ366" s="120"/>
      <c r="WYA366" s="120"/>
      <c r="WYB366" s="120"/>
      <c r="WYC366" s="120"/>
      <c r="WYD366" s="120"/>
      <c r="WYE366" s="120"/>
      <c r="WYF366" s="120"/>
      <c r="WYG366" s="120"/>
      <c r="WYH366" s="120"/>
      <c r="WYI366" s="120"/>
      <c r="WYJ366" s="120"/>
      <c r="WYK366" s="120"/>
      <c r="WYL366" s="120"/>
      <c r="WYM366" s="120"/>
      <c r="WYN366" s="120"/>
      <c r="WYO366" s="120"/>
      <c r="WYP366" s="120"/>
      <c r="WYQ366" s="120"/>
      <c r="WYR366" s="120"/>
      <c r="WYS366" s="120"/>
      <c r="WYT366" s="120"/>
      <c r="WYU366" s="120"/>
      <c r="WYV366" s="120"/>
      <c r="WYW366" s="120"/>
      <c r="WYX366" s="120"/>
      <c r="WYY366" s="120"/>
      <c r="WYZ366" s="120"/>
      <c r="WZA366" s="120"/>
      <c r="WZB366" s="120"/>
      <c r="WZC366" s="120"/>
      <c r="WZD366" s="120"/>
      <c r="WZE366" s="120"/>
      <c r="WZF366" s="120"/>
      <c r="WZG366" s="120"/>
      <c r="WZH366" s="120"/>
      <c r="WZI366" s="120"/>
      <c r="WZJ366" s="120"/>
      <c r="WZK366" s="120"/>
      <c r="WZL366" s="120"/>
      <c r="WZM366" s="120"/>
      <c r="WZN366" s="120"/>
      <c r="WZO366" s="120"/>
      <c r="WZP366" s="120"/>
      <c r="WZQ366" s="120"/>
      <c r="WZR366" s="120"/>
      <c r="WZS366" s="120"/>
      <c r="WZT366" s="120"/>
      <c r="WZU366" s="120"/>
      <c r="WZV366" s="120"/>
      <c r="WZW366" s="120"/>
      <c r="WZX366" s="120"/>
      <c r="WZY366" s="120"/>
      <c r="WZZ366" s="120"/>
      <c r="XAA366" s="120"/>
      <c r="XAB366" s="120"/>
      <c r="XAC366" s="120"/>
      <c r="XAD366" s="120"/>
      <c r="XAE366" s="120"/>
      <c r="XAF366" s="120"/>
      <c r="XAG366" s="120"/>
      <c r="XAH366" s="120"/>
      <c r="XAI366" s="120"/>
      <c r="XAJ366" s="120"/>
      <c r="XAK366" s="120"/>
      <c r="XAL366" s="120"/>
      <c r="XAM366" s="120"/>
      <c r="XAN366" s="120"/>
      <c r="XAO366" s="120"/>
      <c r="XAP366" s="120"/>
      <c r="XAQ366" s="120"/>
      <c r="XAR366" s="120"/>
      <c r="XAS366" s="120"/>
      <c r="XAT366" s="120"/>
      <c r="XAU366" s="120"/>
      <c r="XAV366" s="120"/>
      <c r="XAW366" s="120"/>
      <c r="XAX366" s="120"/>
      <c r="XAY366" s="120"/>
      <c r="XAZ366" s="120"/>
      <c r="XBA366" s="120"/>
      <c r="XBB366" s="120"/>
      <c r="XBC366" s="120"/>
      <c r="XBD366" s="120"/>
      <c r="XBE366" s="120"/>
      <c r="XBF366" s="120"/>
      <c r="XBG366" s="120"/>
      <c r="XBH366" s="120"/>
      <c r="XBI366" s="120"/>
      <c r="XBJ366" s="120"/>
      <c r="XBK366" s="120"/>
      <c r="XBL366" s="120"/>
      <c r="XBM366" s="120"/>
      <c r="XBN366" s="120"/>
      <c r="XBO366" s="120"/>
      <c r="XBP366" s="120"/>
      <c r="XBQ366" s="120"/>
      <c r="XBR366" s="120"/>
      <c r="XBS366" s="120"/>
      <c r="XBT366" s="120"/>
      <c r="XBU366" s="120"/>
      <c r="XBV366" s="120"/>
      <c r="XBW366" s="120"/>
      <c r="XBX366" s="120"/>
      <c r="XBY366" s="120"/>
      <c r="XBZ366" s="120"/>
      <c r="XCA366" s="120"/>
      <c r="XCB366" s="120"/>
      <c r="XCC366" s="120"/>
      <c r="XCD366" s="120"/>
      <c r="XCE366" s="120"/>
      <c r="XCF366" s="120"/>
      <c r="XCG366" s="120"/>
      <c r="XCH366" s="120"/>
      <c r="XCI366" s="120"/>
      <c r="XCJ366" s="120"/>
      <c r="XCK366" s="120"/>
      <c r="XCL366" s="120"/>
      <c r="XCM366" s="120"/>
      <c r="XCN366" s="120"/>
      <c r="XCO366" s="120"/>
      <c r="XCP366" s="120"/>
      <c r="XCQ366" s="120"/>
      <c r="XCR366" s="120"/>
      <c r="XCS366" s="120"/>
      <c r="XCT366" s="120"/>
      <c r="XCU366" s="120"/>
      <c r="XCV366" s="120"/>
      <c r="XCW366" s="120"/>
      <c r="XCX366" s="120"/>
      <c r="XCY366" s="120"/>
      <c r="XCZ366" s="120"/>
      <c r="XDA366" s="120"/>
      <c r="XDB366" s="120"/>
      <c r="XDC366" s="120"/>
      <c r="XDD366" s="120"/>
      <c r="XDE366" s="120"/>
      <c r="XDF366" s="120"/>
      <c r="XDG366" s="120"/>
      <c r="XDH366" s="120"/>
      <c r="XDI366" s="120"/>
      <c r="XDJ366" s="120"/>
      <c r="XDK366" s="120"/>
      <c r="XDL366" s="120"/>
      <c r="XDM366" s="120"/>
      <c r="XDN366" s="120"/>
      <c r="XDO366" s="120"/>
      <c r="XDP366" s="120"/>
      <c r="XDQ366" s="120"/>
      <c r="XDR366" s="120"/>
      <c r="XDS366" s="120"/>
      <c r="XDT366" s="120"/>
      <c r="XDU366" s="120"/>
      <c r="XDV366" s="120"/>
      <c r="XDW366" s="120"/>
      <c r="XDX366" s="120"/>
      <c r="XDY366" s="120"/>
      <c r="XDZ366" s="120"/>
      <c r="XEA366" s="120"/>
      <c r="XEB366" s="120"/>
      <c r="XEC366" s="120"/>
      <c r="XED366" s="120"/>
      <c r="XEE366" s="120"/>
      <c r="XEF366" s="120"/>
      <c r="XEG366" s="120"/>
      <c r="XEH366" s="120"/>
      <c r="XEI366" s="120"/>
      <c r="XEJ366" s="120"/>
      <c r="XEK366" s="120"/>
      <c r="XEL366" s="120"/>
      <c r="XEM366" s="120"/>
      <c r="XEN366" s="120"/>
      <c r="XEO366" s="120"/>
      <c r="XEP366" s="120"/>
      <c r="XEQ366" s="120"/>
      <c r="XER366" s="120"/>
      <c r="XES366" s="120"/>
      <c r="XET366" s="120"/>
      <c r="XEU366" s="120"/>
      <c r="XEV366" s="120"/>
      <c r="XEW366" s="120"/>
      <c r="XEX366" s="120"/>
      <c r="XEY366" s="120"/>
      <c r="XEZ366" s="120"/>
      <c r="XFA366" s="120"/>
      <c r="XFB366" s="120"/>
      <c r="XFC366" s="120"/>
      <c r="XFD366" s="120"/>
    </row>
    <row r="367" spans="1:16384" customFormat="1">
      <c r="A367" s="144">
        <v>8</v>
      </c>
      <c r="B367" s="114" t="s">
        <v>183</v>
      </c>
      <c r="C367" s="123">
        <v>177</v>
      </c>
      <c r="D367" s="113" t="s">
        <v>62</v>
      </c>
      <c r="E367" s="123" t="s">
        <v>325</v>
      </c>
      <c r="F367" s="123" t="s">
        <v>323</v>
      </c>
      <c r="G367" s="123">
        <v>11006</v>
      </c>
      <c r="H367" s="113" t="s">
        <v>324</v>
      </c>
      <c r="I367" s="123"/>
      <c r="J367" s="123"/>
      <c r="K367" s="126">
        <v>43761</v>
      </c>
      <c r="L367" s="127">
        <v>42613</v>
      </c>
      <c r="M367" s="127">
        <v>45535</v>
      </c>
      <c r="N367" s="127">
        <v>42614</v>
      </c>
      <c r="O367" s="158" t="str">
        <f t="shared" si="195"/>
        <v>1</v>
      </c>
      <c r="P367" s="128">
        <v>58</v>
      </c>
      <c r="Q367" s="162" t="str">
        <f>IF(R367=P367,"C",IF(P367+24=R367,"C24","T"))</f>
        <v>T</v>
      </c>
      <c r="R367" s="128"/>
      <c r="S367" s="129">
        <v>36</v>
      </c>
      <c r="T367" s="118">
        <v>5083</v>
      </c>
      <c r="U367" s="69">
        <f t="shared" si="220"/>
        <v>10</v>
      </c>
      <c r="V367" s="69">
        <f t="shared" si="221"/>
        <v>2019</v>
      </c>
      <c r="W367" s="70"/>
      <c r="X367" s="82"/>
      <c r="Y367" s="82"/>
      <c r="Z367" s="70">
        <v>2</v>
      </c>
      <c r="AA367" s="70">
        <f t="shared" si="214"/>
        <v>14</v>
      </c>
      <c r="AB367" s="70">
        <f t="shared" si="196"/>
        <v>19</v>
      </c>
      <c r="AC367" s="82">
        <f t="shared" si="192"/>
        <v>17</v>
      </c>
      <c r="AD367" s="71">
        <f t="shared" si="200"/>
        <v>141.19444444444446</v>
      </c>
      <c r="AE367" s="70"/>
      <c r="AF367" s="72"/>
      <c r="AG367" s="70"/>
      <c r="AH367" s="70"/>
      <c r="AI367" s="70"/>
      <c r="AJ367" s="70">
        <f t="shared" si="205"/>
        <v>5083</v>
      </c>
      <c r="AK367" s="70">
        <f t="shared" si="206"/>
        <v>282.38888888888891</v>
      </c>
      <c r="AL367" s="72">
        <f t="shared" si="207"/>
        <v>282.38888888888891</v>
      </c>
      <c r="AM367" s="74">
        <f t="shared" si="208"/>
        <v>4800.6111111111113</v>
      </c>
      <c r="AO367" s="119">
        <f t="shared" si="222"/>
        <v>141.19444444444446</v>
      </c>
      <c r="AP367" s="119"/>
      <c r="AQ367" s="123"/>
      <c r="AR367" s="123"/>
      <c r="AS367" s="123"/>
      <c r="AT367" s="123"/>
      <c r="AU367" s="123"/>
      <c r="AV367" s="123"/>
      <c r="AW367" s="75">
        <f t="shared" si="219"/>
        <v>1694.3333333333335</v>
      </c>
      <c r="AX367" s="76">
        <f t="shared" si="215"/>
        <v>1976.7222222222224</v>
      </c>
      <c r="AY367" s="77">
        <f t="shared" si="213"/>
        <v>3106.2777777777774</v>
      </c>
      <c r="AZ367" s="75">
        <f t="shared" si="193"/>
        <v>705.97222222222229</v>
      </c>
      <c r="BA367" s="76">
        <f t="shared" si="216"/>
        <v>2682.6944444444448</v>
      </c>
      <c r="BB367" s="77">
        <f t="shared" si="194"/>
        <v>2400.3055555555552</v>
      </c>
      <c r="BC367" s="120"/>
      <c r="BD367" s="120"/>
      <c r="BE367" s="120"/>
      <c r="BF367" s="120"/>
      <c r="BG367" s="120"/>
      <c r="BH367" s="120"/>
      <c r="BI367" s="120"/>
      <c r="BJ367" s="120"/>
      <c r="BK367" s="120"/>
      <c r="BL367" s="120"/>
      <c r="BM367" s="120"/>
      <c r="BN367" s="120"/>
      <c r="BO367" s="120"/>
      <c r="BP367" s="120"/>
      <c r="BQ367" s="120"/>
      <c r="BR367" s="120"/>
      <c r="BS367" s="120"/>
      <c r="BT367" s="120"/>
      <c r="BU367" s="120"/>
      <c r="BV367" s="120"/>
      <c r="BW367" s="120"/>
      <c r="BX367" s="120"/>
      <c r="BY367" s="120"/>
      <c r="BZ367" s="120"/>
      <c r="CA367" s="120"/>
      <c r="CB367" s="120"/>
      <c r="CC367" s="120"/>
      <c r="CD367" s="120"/>
      <c r="CE367" s="120"/>
      <c r="CF367" s="120"/>
      <c r="CG367" s="120"/>
      <c r="CH367" s="120"/>
      <c r="CI367" s="120"/>
      <c r="CJ367" s="120"/>
      <c r="CK367" s="120"/>
      <c r="CL367" s="120"/>
      <c r="CM367" s="120"/>
      <c r="CN367" s="120"/>
      <c r="CO367" s="120"/>
      <c r="CP367" s="120"/>
      <c r="CQ367" s="120"/>
      <c r="CR367" s="120"/>
      <c r="CS367" s="120"/>
      <c r="CT367" s="120"/>
      <c r="CU367" s="120"/>
      <c r="CV367" s="120"/>
      <c r="CW367" s="120"/>
      <c r="CX367" s="120"/>
      <c r="CY367" s="120"/>
      <c r="CZ367" s="120"/>
      <c r="DA367" s="120"/>
      <c r="DB367" s="120"/>
      <c r="DC367" s="120"/>
      <c r="DD367" s="120"/>
      <c r="DE367" s="120"/>
      <c r="DF367" s="120"/>
      <c r="DG367" s="120"/>
      <c r="DH367" s="120"/>
      <c r="DI367" s="120"/>
      <c r="DJ367" s="120"/>
      <c r="DK367" s="120"/>
      <c r="DL367" s="120"/>
      <c r="DM367" s="120"/>
      <c r="DN367" s="120"/>
      <c r="DO367" s="120"/>
      <c r="DP367" s="120"/>
      <c r="DQ367" s="120"/>
      <c r="DR367" s="120"/>
      <c r="DS367" s="120"/>
      <c r="DT367" s="120"/>
      <c r="DU367" s="120"/>
      <c r="DV367" s="120"/>
      <c r="DW367" s="120"/>
      <c r="DX367" s="120"/>
      <c r="DY367" s="120"/>
      <c r="DZ367" s="120"/>
      <c r="EA367" s="120"/>
      <c r="EB367" s="120"/>
      <c r="EC367" s="120"/>
      <c r="ED367" s="120"/>
      <c r="EE367" s="120"/>
      <c r="EF367" s="120"/>
      <c r="EG367" s="120"/>
      <c r="EH367" s="120"/>
      <c r="EI367" s="120"/>
      <c r="EJ367" s="120"/>
      <c r="EK367" s="120"/>
      <c r="EL367" s="120"/>
      <c r="EM367" s="120"/>
      <c r="EN367" s="120"/>
      <c r="EO367" s="120"/>
      <c r="EP367" s="120"/>
      <c r="EQ367" s="120"/>
      <c r="ER367" s="120"/>
      <c r="ES367" s="120"/>
      <c r="ET367" s="120"/>
      <c r="EU367" s="120"/>
      <c r="EV367" s="120"/>
      <c r="EW367" s="120"/>
      <c r="EX367" s="120"/>
      <c r="EY367" s="120"/>
      <c r="EZ367" s="120"/>
      <c r="FA367" s="120"/>
      <c r="FB367" s="120"/>
      <c r="FC367" s="120"/>
      <c r="FD367" s="120"/>
      <c r="FE367" s="120"/>
      <c r="FF367" s="120"/>
      <c r="FG367" s="120"/>
      <c r="FH367" s="120"/>
      <c r="FI367" s="120"/>
      <c r="FJ367" s="120"/>
      <c r="FK367" s="120"/>
      <c r="FL367" s="120"/>
      <c r="FM367" s="120"/>
      <c r="FN367" s="120"/>
      <c r="FO367" s="120"/>
      <c r="FP367" s="120"/>
      <c r="FQ367" s="120"/>
      <c r="FR367" s="120"/>
      <c r="FS367" s="120"/>
      <c r="FT367" s="120"/>
      <c r="FU367" s="120"/>
      <c r="FV367" s="120"/>
      <c r="FW367" s="120"/>
      <c r="FX367" s="120"/>
      <c r="FY367" s="120"/>
      <c r="FZ367" s="120"/>
      <c r="GA367" s="120"/>
      <c r="GB367" s="120"/>
      <c r="GC367" s="120"/>
      <c r="GD367" s="120"/>
      <c r="GE367" s="120"/>
      <c r="GF367" s="120"/>
      <c r="GG367" s="120"/>
      <c r="GH367" s="120"/>
      <c r="GI367" s="120"/>
      <c r="GJ367" s="120"/>
      <c r="GK367" s="120"/>
      <c r="GL367" s="120"/>
      <c r="GM367" s="120"/>
      <c r="GN367" s="120"/>
      <c r="GO367" s="120"/>
      <c r="GP367" s="120"/>
      <c r="GQ367" s="120"/>
      <c r="GR367" s="120"/>
      <c r="GS367" s="120"/>
      <c r="GT367" s="120"/>
      <c r="GU367" s="120"/>
      <c r="GV367" s="120"/>
      <c r="GW367" s="120"/>
      <c r="GX367" s="120"/>
      <c r="GY367" s="120"/>
      <c r="GZ367" s="120"/>
      <c r="HA367" s="120"/>
      <c r="HB367" s="120"/>
      <c r="HC367" s="120"/>
      <c r="HD367" s="120"/>
      <c r="HE367" s="120"/>
      <c r="HF367" s="120"/>
      <c r="HG367" s="120"/>
      <c r="HH367" s="120"/>
      <c r="HI367" s="120"/>
      <c r="HJ367" s="120"/>
      <c r="HK367" s="120"/>
      <c r="HL367" s="120"/>
      <c r="HM367" s="120"/>
      <c r="HN367" s="120"/>
      <c r="HO367" s="120"/>
      <c r="HP367" s="120"/>
      <c r="HQ367" s="120"/>
      <c r="HR367" s="120"/>
      <c r="HS367" s="120"/>
      <c r="HT367" s="120"/>
      <c r="HU367" s="120"/>
      <c r="HV367" s="120"/>
      <c r="HW367" s="120"/>
      <c r="HX367" s="120"/>
      <c r="HY367" s="120"/>
      <c r="HZ367" s="120"/>
      <c r="IA367" s="120"/>
      <c r="IB367" s="120"/>
      <c r="IC367" s="120"/>
      <c r="ID367" s="120"/>
      <c r="IE367" s="120"/>
      <c r="IF367" s="120"/>
      <c r="IG367" s="120"/>
      <c r="IH367" s="120"/>
      <c r="II367" s="120"/>
      <c r="IJ367" s="120"/>
      <c r="IK367" s="120"/>
      <c r="IL367" s="120"/>
      <c r="IM367" s="120"/>
      <c r="IN367" s="120"/>
      <c r="IO367" s="120"/>
      <c r="IP367" s="120"/>
      <c r="IQ367" s="120"/>
      <c r="IR367" s="120"/>
      <c r="IS367" s="120"/>
      <c r="IT367" s="120"/>
      <c r="IU367" s="120"/>
      <c r="IV367" s="120"/>
      <c r="IW367" s="120"/>
      <c r="IX367" s="120"/>
      <c r="IY367" s="120"/>
      <c r="IZ367" s="120"/>
      <c r="JA367" s="120"/>
      <c r="JB367" s="120"/>
      <c r="JC367" s="120"/>
      <c r="JD367" s="120"/>
      <c r="JE367" s="120"/>
      <c r="JF367" s="120"/>
      <c r="JG367" s="120"/>
      <c r="JH367" s="120"/>
      <c r="JI367" s="120"/>
      <c r="JJ367" s="120"/>
      <c r="JK367" s="120"/>
      <c r="JL367" s="120"/>
      <c r="JM367" s="120"/>
      <c r="JN367" s="120"/>
      <c r="JO367" s="120"/>
      <c r="JP367" s="120"/>
      <c r="JQ367" s="120"/>
      <c r="JR367" s="120"/>
      <c r="JS367" s="120"/>
      <c r="JT367" s="120"/>
      <c r="JU367" s="120"/>
      <c r="JV367" s="120"/>
      <c r="JW367" s="120"/>
      <c r="JX367" s="120"/>
      <c r="JY367" s="120"/>
      <c r="JZ367" s="120"/>
      <c r="KA367" s="120"/>
      <c r="KB367" s="120"/>
      <c r="KC367" s="120"/>
      <c r="KD367" s="120"/>
      <c r="KE367" s="120"/>
      <c r="KF367" s="120"/>
      <c r="KG367" s="120"/>
      <c r="KH367" s="120"/>
      <c r="KI367" s="120"/>
      <c r="KJ367" s="120"/>
      <c r="KK367" s="120"/>
      <c r="KL367" s="120"/>
      <c r="KM367" s="120"/>
      <c r="KN367" s="120"/>
      <c r="KO367" s="120"/>
      <c r="KP367" s="120"/>
      <c r="KQ367" s="120"/>
      <c r="KR367" s="120"/>
      <c r="KS367" s="120"/>
      <c r="KT367" s="120"/>
      <c r="KU367" s="120"/>
      <c r="KV367" s="120"/>
      <c r="KW367" s="120"/>
      <c r="KX367" s="120"/>
      <c r="KY367" s="120"/>
      <c r="KZ367" s="120"/>
      <c r="LA367" s="120"/>
      <c r="LB367" s="120"/>
      <c r="LC367" s="120"/>
      <c r="LD367" s="120"/>
      <c r="LE367" s="120"/>
      <c r="LF367" s="120"/>
      <c r="LG367" s="120"/>
      <c r="LH367" s="120"/>
      <c r="LI367" s="120"/>
      <c r="LJ367" s="120"/>
      <c r="LK367" s="120"/>
      <c r="LL367" s="120"/>
      <c r="LM367" s="120"/>
      <c r="LN367" s="120"/>
      <c r="LO367" s="120"/>
      <c r="LP367" s="120"/>
      <c r="LQ367" s="120"/>
      <c r="LR367" s="120"/>
      <c r="LS367" s="120"/>
      <c r="LT367" s="120"/>
      <c r="LU367" s="120"/>
      <c r="LV367" s="120"/>
      <c r="LW367" s="120"/>
      <c r="LX367" s="120"/>
      <c r="LY367" s="120"/>
      <c r="LZ367" s="120"/>
      <c r="MA367" s="120"/>
      <c r="MB367" s="120"/>
      <c r="MC367" s="120"/>
      <c r="MD367" s="120"/>
      <c r="ME367" s="120"/>
      <c r="MF367" s="120"/>
      <c r="MG367" s="120"/>
      <c r="MH367" s="120"/>
      <c r="MI367" s="120"/>
      <c r="MJ367" s="120"/>
      <c r="MK367" s="120"/>
      <c r="ML367" s="120"/>
      <c r="MM367" s="120"/>
      <c r="MN367" s="120"/>
      <c r="MO367" s="120"/>
      <c r="MP367" s="120"/>
      <c r="MQ367" s="120"/>
      <c r="MR367" s="120"/>
      <c r="MS367" s="120"/>
      <c r="MT367" s="120"/>
      <c r="MU367" s="120"/>
      <c r="MV367" s="120"/>
      <c r="MW367" s="120"/>
      <c r="MX367" s="120"/>
      <c r="MY367" s="120"/>
      <c r="MZ367" s="120"/>
      <c r="NA367" s="120"/>
      <c r="NB367" s="120"/>
      <c r="NC367" s="120"/>
      <c r="ND367" s="120"/>
      <c r="NE367" s="120"/>
      <c r="NF367" s="120"/>
      <c r="NG367" s="120"/>
      <c r="NH367" s="120"/>
      <c r="NI367" s="120"/>
      <c r="NJ367" s="120"/>
      <c r="NK367" s="120"/>
      <c r="NL367" s="120"/>
      <c r="NM367" s="120"/>
      <c r="NN367" s="120"/>
      <c r="NO367" s="120"/>
      <c r="NP367" s="120"/>
      <c r="NQ367" s="120"/>
      <c r="NR367" s="120"/>
      <c r="NS367" s="120"/>
      <c r="NT367" s="120"/>
      <c r="NU367" s="120"/>
      <c r="NV367" s="120"/>
      <c r="NW367" s="120"/>
      <c r="NX367" s="120"/>
      <c r="NY367" s="120"/>
      <c r="NZ367" s="120"/>
      <c r="OA367" s="120"/>
      <c r="OB367" s="120"/>
      <c r="OC367" s="120"/>
      <c r="OD367" s="120"/>
      <c r="OE367" s="120"/>
      <c r="OF367" s="120"/>
      <c r="OG367" s="120"/>
      <c r="OH367" s="120"/>
      <c r="OI367" s="120"/>
      <c r="OJ367" s="120"/>
      <c r="OK367" s="120"/>
      <c r="OL367" s="120"/>
      <c r="OM367" s="120"/>
      <c r="ON367" s="120"/>
      <c r="OO367" s="120"/>
      <c r="OP367" s="120"/>
      <c r="OQ367" s="120"/>
      <c r="OR367" s="120"/>
      <c r="OS367" s="120"/>
      <c r="OT367" s="120"/>
      <c r="OU367" s="120"/>
      <c r="OV367" s="120"/>
      <c r="OW367" s="120"/>
      <c r="OX367" s="120"/>
      <c r="OY367" s="120"/>
      <c r="OZ367" s="120"/>
      <c r="PA367" s="120"/>
      <c r="PB367" s="120"/>
      <c r="PC367" s="120"/>
      <c r="PD367" s="120"/>
      <c r="PE367" s="120"/>
      <c r="PF367" s="120"/>
      <c r="PG367" s="120"/>
      <c r="PH367" s="120"/>
      <c r="PI367" s="120"/>
      <c r="PJ367" s="120"/>
      <c r="PK367" s="120"/>
      <c r="PL367" s="120"/>
      <c r="PM367" s="120"/>
      <c r="PN367" s="120"/>
      <c r="PO367" s="120"/>
      <c r="PP367" s="120"/>
      <c r="PQ367" s="120"/>
      <c r="PR367" s="120"/>
      <c r="PS367" s="120"/>
      <c r="PT367" s="120"/>
      <c r="PU367" s="120"/>
      <c r="PV367" s="120"/>
      <c r="PW367" s="120"/>
      <c r="PX367" s="120"/>
      <c r="PY367" s="120"/>
      <c r="PZ367" s="120"/>
      <c r="QA367" s="120"/>
      <c r="QB367" s="120"/>
      <c r="QC367" s="120"/>
      <c r="QD367" s="120"/>
      <c r="QE367" s="120"/>
      <c r="QF367" s="120"/>
      <c r="QG367" s="120"/>
      <c r="QH367" s="120"/>
      <c r="QI367" s="120"/>
      <c r="QJ367" s="120"/>
      <c r="QK367" s="120"/>
      <c r="QL367" s="120"/>
      <c r="QM367" s="120"/>
      <c r="QN367" s="120"/>
      <c r="QO367" s="120"/>
      <c r="QP367" s="120"/>
      <c r="QQ367" s="120"/>
      <c r="QR367" s="120"/>
      <c r="QS367" s="120"/>
      <c r="QT367" s="120"/>
      <c r="QU367" s="120"/>
      <c r="QV367" s="120"/>
      <c r="QW367" s="120"/>
      <c r="QX367" s="120"/>
      <c r="QY367" s="120"/>
      <c r="QZ367" s="120"/>
      <c r="RA367" s="120"/>
      <c r="RB367" s="120"/>
      <c r="RC367" s="120"/>
      <c r="RD367" s="120"/>
      <c r="RE367" s="120"/>
      <c r="RF367" s="120"/>
      <c r="RG367" s="120"/>
      <c r="RH367" s="120"/>
      <c r="RI367" s="120"/>
      <c r="RJ367" s="120"/>
      <c r="RK367" s="120"/>
      <c r="RL367" s="120"/>
      <c r="RM367" s="120"/>
      <c r="RN367" s="120"/>
      <c r="RO367" s="120"/>
      <c r="RP367" s="120"/>
      <c r="RQ367" s="120"/>
      <c r="RR367" s="120"/>
      <c r="RS367" s="120"/>
      <c r="RT367" s="120"/>
      <c r="RU367" s="120"/>
      <c r="RV367" s="120"/>
      <c r="RW367" s="120"/>
      <c r="RX367" s="120"/>
      <c r="RY367" s="120"/>
      <c r="RZ367" s="120"/>
      <c r="SA367" s="120"/>
      <c r="SB367" s="120"/>
      <c r="SC367" s="120"/>
      <c r="SD367" s="120"/>
      <c r="SE367" s="120"/>
      <c r="SF367" s="120"/>
      <c r="SG367" s="120"/>
      <c r="SH367" s="120"/>
      <c r="SI367" s="120"/>
      <c r="SJ367" s="120"/>
      <c r="SK367" s="120"/>
      <c r="SL367" s="120"/>
      <c r="SM367" s="120"/>
      <c r="SN367" s="120"/>
      <c r="SO367" s="120"/>
      <c r="SP367" s="120"/>
      <c r="SQ367" s="120"/>
      <c r="SR367" s="120"/>
      <c r="SS367" s="120"/>
      <c r="ST367" s="120"/>
      <c r="SU367" s="120"/>
      <c r="SV367" s="120"/>
      <c r="SW367" s="120"/>
      <c r="SX367" s="120"/>
      <c r="SY367" s="120"/>
      <c r="SZ367" s="120"/>
      <c r="TA367" s="120"/>
      <c r="TB367" s="120"/>
      <c r="TC367" s="120"/>
      <c r="TD367" s="120"/>
      <c r="TE367" s="120"/>
      <c r="TF367" s="120"/>
      <c r="TG367" s="120"/>
      <c r="TH367" s="120"/>
      <c r="TI367" s="120"/>
      <c r="TJ367" s="120"/>
      <c r="TK367" s="120"/>
      <c r="TL367" s="120"/>
      <c r="TM367" s="120"/>
      <c r="TN367" s="120"/>
      <c r="TO367" s="120"/>
      <c r="TP367" s="120"/>
      <c r="TQ367" s="120"/>
      <c r="TR367" s="120"/>
      <c r="TS367" s="120"/>
      <c r="TT367" s="120"/>
      <c r="TU367" s="120"/>
      <c r="TV367" s="120"/>
      <c r="TW367" s="120"/>
      <c r="TX367" s="120"/>
      <c r="TY367" s="120"/>
      <c r="TZ367" s="120"/>
      <c r="UA367" s="120"/>
      <c r="UB367" s="120"/>
      <c r="UC367" s="120"/>
      <c r="UD367" s="120"/>
      <c r="UE367" s="120"/>
      <c r="UF367" s="120"/>
      <c r="UG367" s="120"/>
      <c r="UH367" s="120"/>
      <c r="UI367" s="120"/>
      <c r="UJ367" s="120"/>
      <c r="UK367" s="120"/>
      <c r="UL367" s="120"/>
      <c r="UM367" s="120"/>
      <c r="UN367" s="120"/>
      <c r="UO367" s="120"/>
      <c r="UP367" s="120"/>
      <c r="UQ367" s="120"/>
      <c r="UR367" s="120"/>
      <c r="US367" s="120"/>
      <c r="UT367" s="120"/>
      <c r="UU367" s="120"/>
      <c r="UV367" s="120"/>
      <c r="UW367" s="120"/>
      <c r="UX367" s="120"/>
      <c r="UY367" s="120"/>
      <c r="UZ367" s="120"/>
      <c r="VA367" s="120"/>
      <c r="VB367" s="120"/>
      <c r="VC367" s="120"/>
      <c r="VD367" s="120"/>
      <c r="VE367" s="120"/>
      <c r="VF367" s="120"/>
      <c r="VG367" s="120"/>
      <c r="VH367" s="120"/>
      <c r="VI367" s="120"/>
      <c r="VJ367" s="120"/>
      <c r="VK367" s="120"/>
      <c r="VL367" s="120"/>
      <c r="VM367" s="120"/>
      <c r="VN367" s="120"/>
      <c r="VO367" s="120"/>
      <c r="VP367" s="120"/>
      <c r="VQ367" s="120"/>
      <c r="VR367" s="120"/>
      <c r="VS367" s="120"/>
      <c r="VT367" s="120"/>
      <c r="VU367" s="120"/>
      <c r="VV367" s="120"/>
      <c r="VW367" s="120"/>
      <c r="VX367" s="120"/>
      <c r="VY367" s="120"/>
      <c r="VZ367" s="120"/>
      <c r="WA367" s="120"/>
      <c r="WB367" s="120"/>
      <c r="WC367" s="120"/>
      <c r="WD367" s="120"/>
      <c r="WE367" s="120"/>
      <c r="WF367" s="120"/>
      <c r="WG367" s="120"/>
      <c r="WH367" s="120"/>
      <c r="WI367" s="120"/>
      <c r="WJ367" s="120"/>
      <c r="WK367" s="120"/>
      <c r="WL367" s="120"/>
      <c r="WM367" s="120"/>
      <c r="WN367" s="120"/>
      <c r="WO367" s="120"/>
      <c r="WP367" s="120"/>
      <c r="WQ367" s="120"/>
      <c r="WR367" s="120"/>
      <c r="WS367" s="120"/>
      <c r="WT367" s="120"/>
      <c r="WU367" s="120"/>
      <c r="WV367" s="120"/>
      <c r="WW367" s="120"/>
      <c r="WX367" s="120"/>
      <c r="WY367" s="120"/>
      <c r="WZ367" s="120"/>
      <c r="XA367" s="120"/>
      <c r="XB367" s="120"/>
      <c r="XC367" s="120"/>
      <c r="XD367" s="120"/>
      <c r="XE367" s="120"/>
      <c r="XF367" s="120"/>
      <c r="XG367" s="120"/>
      <c r="XH367" s="120"/>
      <c r="XI367" s="120"/>
      <c r="XJ367" s="120"/>
      <c r="XK367" s="120"/>
      <c r="XL367" s="120"/>
      <c r="XM367" s="120"/>
      <c r="XN367" s="120"/>
      <c r="XO367" s="120"/>
      <c r="XP367" s="120"/>
      <c r="XQ367" s="120"/>
      <c r="XR367" s="120"/>
      <c r="XS367" s="120"/>
      <c r="XT367" s="120"/>
      <c r="XU367" s="120"/>
      <c r="XV367" s="120"/>
      <c r="XW367" s="120"/>
      <c r="XX367" s="120"/>
      <c r="XY367" s="120"/>
      <c r="XZ367" s="120"/>
      <c r="YA367" s="120"/>
      <c r="YB367" s="120"/>
      <c r="YC367" s="120"/>
      <c r="YD367" s="120"/>
      <c r="YE367" s="120"/>
      <c r="YF367" s="120"/>
      <c r="YG367" s="120"/>
      <c r="YH367" s="120"/>
      <c r="YI367" s="120"/>
      <c r="YJ367" s="120"/>
      <c r="YK367" s="120"/>
      <c r="YL367" s="120"/>
      <c r="YM367" s="120"/>
      <c r="YN367" s="120"/>
      <c r="YO367" s="120"/>
      <c r="YP367" s="120"/>
      <c r="YQ367" s="120"/>
      <c r="YR367" s="120"/>
      <c r="YS367" s="120"/>
      <c r="YT367" s="120"/>
      <c r="YU367" s="120"/>
      <c r="YV367" s="120"/>
      <c r="YW367" s="120"/>
      <c r="YX367" s="120"/>
      <c r="YY367" s="120"/>
      <c r="YZ367" s="120"/>
      <c r="ZA367" s="120"/>
      <c r="ZB367" s="120"/>
      <c r="ZC367" s="120"/>
      <c r="ZD367" s="120"/>
      <c r="ZE367" s="120"/>
      <c r="ZF367" s="120"/>
      <c r="ZG367" s="120"/>
      <c r="ZH367" s="120"/>
      <c r="ZI367" s="120"/>
      <c r="ZJ367" s="120"/>
      <c r="ZK367" s="120"/>
      <c r="ZL367" s="120"/>
      <c r="ZM367" s="120"/>
      <c r="ZN367" s="120"/>
      <c r="ZO367" s="120"/>
      <c r="ZP367" s="120"/>
      <c r="ZQ367" s="120"/>
      <c r="ZR367" s="120"/>
      <c r="ZS367" s="120"/>
      <c r="ZT367" s="120"/>
      <c r="ZU367" s="120"/>
      <c r="ZV367" s="120"/>
      <c r="ZW367" s="120"/>
      <c r="ZX367" s="120"/>
      <c r="ZY367" s="120"/>
      <c r="ZZ367" s="120"/>
      <c r="AAA367" s="120"/>
      <c r="AAB367" s="120"/>
      <c r="AAC367" s="120"/>
      <c r="AAD367" s="120"/>
      <c r="AAE367" s="120"/>
      <c r="AAF367" s="120"/>
      <c r="AAG367" s="120"/>
      <c r="AAH367" s="120"/>
      <c r="AAI367" s="120"/>
      <c r="AAJ367" s="120"/>
      <c r="AAK367" s="120"/>
      <c r="AAL367" s="120"/>
      <c r="AAM367" s="120"/>
      <c r="AAN367" s="120"/>
      <c r="AAO367" s="120"/>
      <c r="AAP367" s="120"/>
      <c r="AAQ367" s="120"/>
      <c r="AAR367" s="120"/>
      <c r="AAS367" s="120"/>
      <c r="AAT367" s="120"/>
      <c r="AAU367" s="120"/>
      <c r="AAV367" s="120"/>
      <c r="AAW367" s="120"/>
      <c r="AAX367" s="120"/>
      <c r="AAY367" s="120"/>
      <c r="AAZ367" s="120"/>
      <c r="ABA367" s="120"/>
      <c r="ABB367" s="120"/>
      <c r="ABC367" s="120"/>
      <c r="ABD367" s="120"/>
      <c r="ABE367" s="120"/>
      <c r="ABF367" s="120"/>
      <c r="ABG367" s="120"/>
      <c r="ABH367" s="120"/>
      <c r="ABI367" s="120"/>
      <c r="ABJ367" s="120"/>
      <c r="ABK367" s="120"/>
      <c r="ABL367" s="120"/>
      <c r="ABM367" s="120"/>
      <c r="ABN367" s="120"/>
      <c r="ABO367" s="120"/>
      <c r="ABP367" s="120"/>
      <c r="ABQ367" s="120"/>
      <c r="ABR367" s="120"/>
      <c r="ABS367" s="120"/>
      <c r="ABT367" s="120"/>
      <c r="ABU367" s="120"/>
      <c r="ABV367" s="120"/>
      <c r="ABW367" s="120"/>
      <c r="ABX367" s="120"/>
      <c r="ABY367" s="120"/>
      <c r="ABZ367" s="120"/>
      <c r="ACA367" s="120"/>
      <c r="ACB367" s="120"/>
      <c r="ACC367" s="120"/>
      <c r="ACD367" s="120"/>
      <c r="ACE367" s="120"/>
      <c r="ACF367" s="120"/>
      <c r="ACG367" s="120"/>
      <c r="ACH367" s="120"/>
      <c r="ACI367" s="120"/>
      <c r="ACJ367" s="120"/>
      <c r="ACK367" s="120"/>
      <c r="ACL367" s="120"/>
      <c r="ACM367" s="120"/>
      <c r="ACN367" s="120"/>
      <c r="ACO367" s="120"/>
      <c r="ACP367" s="120"/>
      <c r="ACQ367" s="120"/>
      <c r="ACR367" s="120"/>
      <c r="ACS367" s="120"/>
      <c r="ACT367" s="120"/>
      <c r="ACU367" s="120"/>
      <c r="ACV367" s="120"/>
      <c r="ACW367" s="120"/>
      <c r="ACX367" s="120"/>
      <c r="ACY367" s="120"/>
      <c r="ACZ367" s="120"/>
      <c r="ADA367" s="120"/>
      <c r="ADB367" s="120"/>
      <c r="ADC367" s="120"/>
      <c r="ADD367" s="120"/>
      <c r="ADE367" s="120"/>
      <c r="ADF367" s="120"/>
      <c r="ADG367" s="120"/>
      <c r="ADH367" s="120"/>
      <c r="ADI367" s="120"/>
      <c r="ADJ367" s="120"/>
      <c r="ADK367" s="120"/>
      <c r="ADL367" s="120"/>
      <c r="ADM367" s="120"/>
      <c r="ADN367" s="120"/>
      <c r="ADO367" s="120"/>
      <c r="ADP367" s="120"/>
      <c r="ADQ367" s="120"/>
      <c r="ADR367" s="120"/>
      <c r="ADS367" s="120"/>
      <c r="ADT367" s="120"/>
      <c r="ADU367" s="120"/>
      <c r="ADV367" s="120"/>
      <c r="ADW367" s="120"/>
      <c r="ADX367" s="120"/>
      <c r="ADY367" s="120"/>
      <c r="ADZ367" s="120"/>
      <c r="AEA367" s="120"/>
      <c r="AEB367" s="120"/>
      <c r="AEC367" s="120"/>
      <c r="AED367" s="120"/>
      <c r="AEE367" s="120"/>
      <c r="AEF367" s="120"/>
      <c r="AEG367" s="120"/>
      <c r="AEH367" s="120"/>
      <c r="AEI367" s="120"/>
      <c r="AEJ367" s="120"/>
      <c r="AEK367" s="120"/>
      <c r="AEL367" s="120"/>
      <c r="AEM367" s="120"/>
      <c r="AEN367" s="120"/>
      <c r="AEO367" s="120"/>
      <c r="AEP367" s="120"/>
      <c r="AEQ367" s="120"/>
      <c r="AER367" s="120"/>
      <c r="AES367" s="120"/>
      <c r="AET367" s="120"/>
      <c r="AEU367" s="120"/>
      <c r="AEV367" s="120"/>
      <c r="AEW367" s="120"/>
      <c r="AEX367" s="120"/>
      <c r="AEY367" s="120"/>
      <c r="AEZ367" s="120"/>
      <c r="AFA367" s="120"/>
      <c r="AFB367" s="120"/>
      <c r="AFC367" s="120"/>
      <c r="AFD367" s="120"/>
      <c r="AFE367" s="120"/>
      <c r="AFF367" s="120"/>
      <c r="AFG367" s="120"/>
      <c r="AFH367" s="120"/>
      <c r="AFI367" s="120"/>
      <c r="AFJ367" s="120"/>
      <c r="AFK367" s="120"/>
      <c r="AFL367" s="120"/>
      <c r="AFM367" s="120"/>
      <c r="AFN367" s="120"/>
      <c r="AFO367" s="120"/>
      <c r="AFP367" s="120"/>
      <c r="AFQ367" s="120"/>
      <c r="AFR367" s="120"/>
      <c r="AFS367" s="120"/>
      <c r="AFT367" s="120"/>
      <c r="AFU367" s="120"/>
      <c r="AFV367" s="120"/>
      <c r="AFW367" s="120"/>
      <c r="AFX367" s="120"/>
      <c r="AFY367" s="120"/>
      <c r="AFZ367" s="120"/>
      <c r="AGA367" s="120"/>
      <c r="AGB367" s="120"/>
      <c r="AGC367" s="120"/>
      <c r="AGD367" s="120"/>
      <c r="AGE367" s="120"/>
      <c r="AGF367" s="120"/>
      <c r="AGG367" s="120"/>
      <c r="AGH367" s="120"/>
      <c r="AGI367" s="120"/>
      <c r="AGJ367" s="120"/>
      <c r="AGK367" s="120"/>
      <c r="AGL367" s="120"/>
      <c r="AGM367" s="120"/>
      <c r="AGN367" s="120"/>
      <c r="AGO367" s="120"/>
      <c r="AGP367" s="120"/>
      <c r="AGQ367" s="120"/>
      <c r="AGR367" s="120"/>
      <c r="AGS367" s="120"/>
      <c r="AGT367" s="120"/>
      <c r="AGU367" s="120"/>
      <c r="AGV367" s="120"/>
      <c r="AGW367" s="120"/>
      <c r="AGX367" s="120"/>
      <c r="AGY367" s="120"/>
      <c r="AGZ367" s="120"/>
      <c r="AHA367" s="120"/>
      <c r="AHB367" s="120"/>
      <c r="AHC367" s="120"/>
      <c r="AHD367" s="120"/>
      <c r="AHE367" s="120"/>
      <c r="AHF367" s="120"/>
      <c r="AHG367" s="120"/>
      <c r="AHH367" s="120"/>
      <c r="AHI367" s="120"/>
      <c r="AHJ367" s="120"/>
      <c r="AHK367" s="120"/>
      <c r="AHL367" s="120"/>
      <c r="AHM367" s="120"/>
      <c r="AHN367" s="120"/>
      <c r="AHO367" s="120"/>
      <c r="AHP367" s="120"/>
      <c r="AHQ367" s="120"/>
      <c r="AHR367" s="120"/>
      <c r="AHS367" s="120"/>
      <c r="AHT367" s="120"/>
      <c r="AHU367" s="120"/>
      <c r="AHV367" s="120"/>
      <c r="AHW367" s="120"/>
      <c r="AHX367" s="120"/>
      <c r="AHY367" s="120"/>
      <c r="AHZ367" s="120"/>
      <c r="AIA367" s="120"/>
      <c r="AIB367" s="120"/>
      <c r="AIC367" s="120"/>
      <c r="AID367" s="120"/>
      <c r="AIE367" s="120"/>
      <c r="AIF367" s="120"/>
      <c r="AIG367" s="120"/>
      <c r="AIH367" s="120"/>
      <c r="AII367" s="120"/>
      <c r="AIJ367" s="120"/>
      <c r="AIK367" s="120"/>
      <c r="AIL367" s="120"/>
      <c r="AIM367" s="120"/>
      <c r="AIN367" s="120"/>
      <c r="AIO367" s="120"/>
      <c r="AIP367" s="120"/>
      <c r="AIQ367" s="120"/>
      <c r="AIR367" s="120"/>
      <c r="AIS367" s="120"/>
      <c r="AIT367" s="120"/>
      <c r="AIU367" s="120"/>
      <c r="AIV367" s="120"/>
      <c r="AIW367" s="120"/>
      <c r="AIX367" s="120"/>
      <c r="AIY367" s="120"/>
      <c r="AIZ367" s="120"/>
      <c r="AJA367" s="120"/>
      <c r="AJB367" s="120"/>
      <c r="AJC367" s="120"/>
      <c r="AJD367" s="120"/>
      <c r="AJE367" s="120"/>
      <c r="AJF367" s="120"/>
      <c r="AJG367" s="120"/>
      <c r="AJH367" s="120"/>
      <c r="AJI367" s="120"/>
      <c r="AJJ367" s="120"/>
      <c r="AJK367" s="120"/>
      <c r="AJL367" s="120"/>
      <c r="AJM367" s="120"/>
      <c r="AJN367" s="120"/>
      <c r="AJO367" s="120"/>
      <c r="AJP367" s="120"/>
      <c r="AJQ367" s="120"/>
      <c r="AJR367" s="120"/>
      <c r="AJS367" s="120"/>
      <c r="AJT367" s="120"/>
      <c r="AJU367" s="120"/>
      <c r="AJV367" s="120"/>
      <c r="AJW367" s="120"/>
      <c r="AJX367" s="120"/>
      <c r="AJY367" s="120"/>
      <c r="AJZ367" s="120"/>
      <c r="AKA367" s="120"/>
      <c r="AKB367" s="120"/>
      <c r="AKC367" s="120"/>
      <c r="AKD367" s="120"/>
      <c r="AKE367" s="120"/>
      <c r="AKF367" s="120"/>
      <c r="AKG367" s="120"/>
      <c r="AKH367" s="120"/>
      <c r="AKI367" s="120"/>
      <c r="AKJ367" s="120"/>
      <c r="AKK367" s="120"/>
      <c r="AKL367" s="120"/>
      <c r="AKM367" s="120"/>
      <c r="AKN367" s="120"/>
      <c r="AKO367" s="120"/>
      <c r="AKP367" s="120"/>
      <c r="AKQ367" s="120"/>
      <c r="AKR367" s="120"/>
      <c r="AKS367" s="120"/>
      <c r="AKT367" s="120"/>
      <c r="AKU367" s="120"/>
      <c r="AKV367" s="120"/>
      <c r="AKW367" s="120"/>
      <c r="AKX367" s="120"/>
      <c r="AKY367" s="120"/>
      <c r="AKZ367" s="120"/>
      <c r="ALA367" s="120"/>
      <c r="ALB367" s="120"/>
      <c r="ALC367" s="120"/>
      <c r="ALD367" s="120"/>
      <c r="ALE367" s="120"/>
      <c r="ALF367" s="120"/>
      <c r="ALG367" s="120"/>
      <c r="ALH367" s="120"/>
      <c r="ALI367" s="120"/>
      <c r="ALJ367" s="120"/>
      <c r="ALK367" s="120"/>
      <c r="ALL367" s="120"/>
      <c r="ALM367" s="120"/>
      <c r="ALN367" s="120"/>
      <c r="ALO367" s="120"/>
      <c r="ALP367" s="120"/>
      <c r="ALQ367" s="120"/>
      <c r="ALR367" s="120"/>
      <c r="ALS367" s="120"/>
      <c r="ALT367" s="120"/>
      <c r="ALU367" s="120"/>
      <c r="ALV367" s="120"/>
      <c r="ALW367" s="120"/>
      <c r="ALX367" s="120"/>
      <c r="ALY367" s="120"/>
      <c r="ALZ367" s="120"/>
      <c r="AMA367" s="120"/>
      <c r="AMB367" s="120"/>
      <c r="AMC367" s="120"/>
      <c r="AMD367" s="120"/>
      <c r="AME367" s="120"/>
      <c r="AMF367" s="120"/>
      <c r="AMG367" s="120"/>
      <c r="AMH367" s="120"/>
      <c r="AMI367" s="120"/>
      <c r="AMJ367" s="120"/>
      <c r="AMK367" s="120"/>
      <c r="AML367" s="120"/>
      <c r="AMM367" s="120"/>
      <c r="AMN367" s="120"/>
      <c r="AMO367" s="120"/>
      <c r="AMP367" s="120"/>
      <c r="AMQ367" s="120"/>
      <c r="AMR367" s="120"/>
      <c r="AMS367" s="120"/>
      <c r="AMT367" s="120"/>
      <c r="AMU367" s="120"/>
      <c r="AMV367" s="120"/>
      <c r="AMW367" s="120"/>
      <c r="AMX367" s="120"/>
      <c r="AMY367" s="120"/>
      <c r="AMZ367" s="120"/>
      <c r="ANA367" s="120"/>
      <c r="ANB367" s="120"/>
      <c r="ANC367" s="120"/>
      <c r="AND367" s="120"/>
      <c r="ANE367" s="120"/>
      <c r="ANF367" s="120"/>
      <c r="ANG367" s="120"/>
      <c r="ANH367" s="120"/>
      <c r="ANI367" s="120"/>
      <c r="ANJ367" s="120"/>
      <c r="ANK367" s="120"/>
      <c r="ANL367" s="120"/>
      <c r="ANM367" s="120"/>
      <c r="ANN367" s="120"/>
      <c r="ANO367" s="120"/>
      <c r="ANP367" s="120"/>
      <c r="ANQ367" s="120"/>
      <c r="ANR367" s="120"/>
      <c r="ANS367" s="120"/>
      <c r="ANT367" s="120"/>
      <c r="ANU367" s="120"/>
      <c r="ANV367" s="120"/>
      <c r="ANW367" s="120"/>
      <c r="ANX367" s="120"/>
      <c r="ANY367" s="120"/>
      <c r="ANZ367" s="120"/>
      <c r="AOA367" s="120"/>
      <c r="AOB367" s="120"/>
      <c r="AOC367" s="120"/>
      <c r="AOD367" s="120"/>
      <c r="AOE367" s="120"/>
      <c r="AOF367" s="120"/>
      <c r="AOG367" s="120"/>
      <c r="AOH367" s="120"/>
      <c r="AOI367" s="120"/>
      <c r="AOJ367" s="120"/>
      <c r="AOK367" s="120"/>
      <c r="AOL367" s="120"/>
      <c r="AOM367" s="120"/>
      <c r="AON367" s="120"/>
      <c r="AOO367" s="120"/>
      <c r="AOP367" s="120"/>
      <c r="AOQ367" s="120"/>
      <c r="AOR367" s="120"/>
      <c r="AOS367" s="120"/>
      <c r="AOT367" s="120"/>
      <c r="AOU367" s="120"/>
      <c r="AOV367" s="120"/>
      <c r="AOW367" s="120"/>
      <c r="AOX367" s="120"/>
      <c r="AOY367" s="120"/>
      <c r="AOZ367" s="120"/>
      <c r="APA367" s="120"/>
      <c r="APB367" s="120"/>
      <c r="APC367" s="120"/>
      <c r="APD367" s="120"/>
      <c r="APE367" s="120"/>
      <c r="APF367" s="120"/>
      <c r="APG367" s="120"/>
      <c r="APH367" s="120"/>
      <c r="API367" s="120"/>
      <c r="APJ367" s="120"/>
      <c r="APK367" s="120"/>
      <c r="APL367" s="120"/>
      <c r="APM367" s="120"/>
      <c r="APN367" s="120"/>
      <c r="APO367" s="120"/>
      <c r="APP367" s="120"/>
      <c r="APQ367" s="120"/>
      <c r="APR367" s="120"/>
      <c r="APS367" s="120"/>
      <c r="APT367" s="120"/>
      <c r="APU367" s="120"/>
      <c r="APV367" s="120"/>
      <c r="APW367" s="120"/>
      <c r="APX367" s="120"/>
      <c r="APY367" s="120"/>
      <c r="APZ367" s="120"/>
      <c r="AQA367" s="120"/>
      <c r="AQB367" s="120"/>
      <c r="AQC367" s="120"/>
      <c r="AQD367" s="120"/>
      <c r="AQE367" s="120"/>
      <c r="AQF367" s="120"/>
      <c r="AQG367" s="120"/>
      <c r="AQH367" s="120"/>
      <c r="AQI367" s="120"/>
      <c r="AQJ367" s="120"/>
      <c r="AQK367" s="120"/>
      <c r="AQL367" s="120"/>
      <c r="AQM367" s="120"/>
      <c r="AQN367" s="120"/>
      <c r="AQO367" s="120"/>
      <c r="AQP367" s="120"/>
      <c r="AQQ367" s="120"/>
      <c r="AQR367" s="120"/>
      <c r="AQS367" s="120"/>
      <c r="AQT367" s="120"/>
      <c r="AQU367" s="120"/>
      <c r="AQV367" s="120"/>
      <c r="AQW367" s="120"/>
      <c r="AQX367" s="120"/>
      <c r="AQY367" s="120"/>
      <c r="AQZ367" s="120"/>
      <c r="ARA367" s="120"/>
      <c r="ARB367" s="120"/>
      <c r="ARC367" s="120"/>
      <c r="ARD367" s="120"/>
      <c r="ARE367" s="120"/>
      <c r="ARF367" s="120"/>
      <c r="ARG367" s="120"/>
      <c r="ARH367" s="120"/>
      <c r="ARI367" s="120"/>
      <c r="ARJ367" s="120"/>
      <c r="ARK367" s="120"/>
      <c r="ARL367" s="120"/>
      <c r="ARM367" s="120"/>
      <c r="ARN367" s="120"/>
      <c r="ARO367" s="120"/>
      <c r="ARP367" s="120"/>
      <c r="ARQ367" s="120"/>
      <c r="ARR367" s="120"/>
      <c r="ARS367" s="120"/>
      <c r="ART367" s="120"/>
      <c r="ARU367" s="120"/>
      <c r="ARV367" s="120"/>
      <c r="ARW367" s="120"/>
      <c r="ARX367" s="120"/>
      <c r="ARY367" s="120"/>
      <c r="ARZ367" s="120"/>
      <c r="ASA367" s="120"/>
      <c r="ASB367" s="120"/>
      <c r="ASC367" s="120"/>
      <c r="ASD367" s="120"/>
      <c r="ASE367" s="120"/>
      <c r="ASF367" s="120"/>
      <c r="ASG367" s="120"/>
      <c r="ASH367" s="120"/>
      <c r="ASI367" s="120"/>
      <c r="ASJ367" s="120"/>
      <c r="ASK367" s="120"/>
      <c r="ASL367" s="120"/>
      <c r="ASM367" s="120"/>
      <c r="ASN367" s="120"/>
      <c r="ASO367" s="120"/>
      <c r="ASP367" s="120"/>
      <c r="ASQ367" s="120"/>
      <c r="ASR367" s="120"/>
      <c r="ASS367" s="120"/>
      <c r="AST367" s="120"/>
      <c r="ASU367" s="120"/>
      <c r="ASV367" s="120"/>
      <c r="ASW367" s="120"/>
      <c r="ASX367" s="120"/>
      <c r="ASY367" s="120"/>
      <c r="ASZ367" s="120"/>
      <c r="ATA367" s="120"/>
      <c r="ATB367" s="120"/>
      <c r="ATC367" s="120"/>
      <c r="ATD367" s="120"/>
      <c r="ATE367" s="120"/>
      <c r="ATF367" s="120"/>
      <c r="ATG367" s="120"/>
      <c r="ATH367" s="120"/>
      <c r="ATI367" s="120"/>
      <c r="ATJ367" s="120"/>
      <c r="ATK367" s="120"/>
      <c r="ATL367" s="120"/>
      <c r="ATM367" s="120"/>
      <c r="ATN367" s="120"/>
      <c r="ATO367" s="120"/>
      <c r="ATP367" s="120"/>
      <c r="ATQ367" s="120"/>
      <c r="ATR367" s="120"/>
      <c r="ATS367" s="120"/>
      <c r="ATT367" s="120"/>
      <c r="ATU367" s="120"/>
      <c r="ATV367" s="120"/>
      <c r="ATW367" s="120"/>
      <c r="ATX367" s="120"/>
      <c r="ATY367" s="120"/>
      <c r="ATZ367" s="120"/>
      <c r="AUA367" s="120"/>
      <c r="AUB367" s="120"/>
      <c r="AUC367" s="120"/>
      <c r="AUD367" s="120"/>
      <c r="AUE367" s="120"/>
      <c r="AUF367" s="120"/>
      <c r="AUG367" s="120"/>
      <c r="AUH367" s="120"/>
      <c r="AUI367" s="120"/>
      <c r="AUJ367" s="120"/>
      <c r="AUK367" s="120"/>
      <c r="AUL367" s="120"/>
      <c r="AUM367" s="120"/>
      <c r="AUN367" s="120"/>
      <c r="AUO367" s="120"/>
      <c r="AUP367" s="120"/>
      <c r="AUQ367" s="120"/>
      <c r="AUR367" s="120"/>
      <c r="AUS367" s="120"/>
      <c r="AUT367" s="120"/>
      <c r="AUU367" s="120"/>
      <c r="AUV367" s="120"/>
      <c r="AUW367" s="120"/>
      <c r="AUX367" s="120"/>
      <c r="AUY367" s="120"/>
      <c r="AUZ367" s="120"/>
      <c r="AVA367" s="120"/>
      <c r="AVB367" s="120"/>
      <c r="AVC367" s="120"/>
      <c r="AVD367" s="120"/>
      <c r="AVE367" s="120"/>
      <c r="AVF367" s="120"/>
      <c r="AVG367" s="120"/>
      <c r="AVH367" s="120"/>
      <c r="AVI367" s="120"/>
      <c r="AVJ367" s="120"/>
      <c r="AVK367" s="120"/>
      <c r="AVL367" s="120"/>
      <c r="AVM367" s="120"/>
      <c r="AVN367" s="120"/>
      <c r="AVO367" s="120"/>
      <c r="AVP367" s="120"/>
      <c r="AVQ367" s="120"/>
      <c r="AVR367" s="120"/>
      <c r="AVS367" s="120"/>
      <c r="AVT367" s="120"/>
      <c r="AVU367" s="120"/>
      <c r="AVV367" s="120"/>
      <c r="AVW367" s="120"/>
      <c r="AVX367" s="120"/>
      <c r="AVY367" s="120"/>
      <c r="AVZ367" s="120"/>
      <c r="AWA367" s="120"/>
      <c r="AWB367" s="120"/>
      <c r="AWC367" s="120"/>
      <c r="AWD367" s="120"/>
      <c r="AWE367" s="120"/>
      <c r="AWF367" s="120"/>
      <c r="AWG367" s="120"/>
      <c r="AWH367" s="120"/>
      <c r="AWI367" s="120"/>
      <c r="AWJ367" s="120"/>
      <c r="AWK367" s="120"/>
      <c r="AWL367" s="120"/>
      <c r="AWM367" s="120"/>
      <c r="AWN367" s="120"/>
      <c r="AWO367" s="120"/>
      <c r="AWP367" s="120"/>
      <c r="AWQ367" s="120"/>
      <c r="AWR367" s="120"/>
      <c r="AWS367" s="120"/>
      <c r="AWT367" s="120"/>
      <c r="AWU367" s="120"/>
      <c r="AWV367" s="120"/>
      <c r="AWW367" s="120"/>
      <c r="AWX367" s="120"/>
      <c r="AWY367" s="120"/>
      <c r="AWZ367" s="120"/>
      <c r="AXA367" s="120"/>
      <c r="AXB367" s="120"/>
      <c r="AXC367" s="120"/>
      <c r="AXD367" s="120"/>
      <c r="AXE367" s="120"/>
      <c r="AXF367" s="120"/>
      <c r="AXG367" s="120"/>
      <c r="AXH367" s="120"/>
      <c r="AXI367" s="120"/>
      <c r="AXJ367" s="120"/>
      <c r="AXK367" s="120"/>
      <c r="AXL367" s="120"/>
      <c r="AXM367" s="120"/>
      <c r="AXN367" s="120"/>
      <c r="AXO367" s="120"/>
      <c r="AXP367" s="120"/>
      <c r="AXQ367" s="120"/>
      <c r="AXR367" s="120"/>
      <c r="AXS367" s="120"/>
      <c r="AXT367" s="120"/>
      <c r="AXU367" s="120"/>
      <c r="AXV367" s="120"/>
      <c r="AXW367" s="120"/>
      <c r="AXX367" s="120"/>
      <c r="AXY367" s="120"/>
      <c r="AXZ367" s="120"/>
      <c r="AYA367" s="120"/>
      <c r="AYB367" s="120"/>
      <c r="AYC367" s="120"/>
      <c r="AYD367" s="120"/>
      <c r="AYE367" s="120"/>
      <c r="AYF367" s="120"/>
      <c r="AYG367" s="120"/>
      <c r="AYH367" s="120"/>
      <c r="AYI367" s="120"/>
      <c r="AYJ367" s="120"/>
      <c r="AYK367" s="120"/>
      <c r="AYL367" s="120"/>
      <c r="AYM367" s="120"/>
      <c r="AYN367" s="120"/>
      <c r="AYO367" s="120"/>
      <c r="AYP367" s="120"/>
      <c r="AYQ367" s="120"/>
      <c r="AYR367" s="120"/>
      <c r="AYS367" s="120"/>
      <c r="AYT367" s="120"/>
      <c r="AYU367" s="120"/>
      <c r="AYV367" s="120"/>
      <c r="AYW367" s="120"/>
      <c r="AYX367" s="120"/>
      <c r="AYY367" s="120"/>
      <c r="AYZ367" s="120"/>
      <c r="AZA367" s="120"/>
      <c r="AZB367" s="120"/>
      <c r="AZC367" s="120"/>
      <c r="AZD367" s="120"/>
      <c r="AZE367" s="120"/>
      <c r="AZF367" s="120"/>
      <c r="AZG367" s="120"/>
      <c r="AZH367" s="120"/>
      <c r="AZI367" s="120"/>
      <c r="AZJ367" s="120"/>
      <c r="AZK367" s="120"/>
      <c r="AZL367" s="120"/>
      <c r="AZM367" s="120"/>
      <c r="AZN367" s="120"/>
      <c r="AZO367" s="120"/>
      <c r="AZP367" s="120"/>
      <c r="AZQ367" s="120"/>
      <c r="AZR367" s="120"/>
      <c r="AZS367" s="120"/>
      <c r="AZT367" s="120"/>
      <c r="AZU367" s="120"/>
      <c r="AZV367" s="120"/>
      <c r="AZW367" s="120"/>
      <c r="AZX367" s="120"/>
      <c r="AZY367" s="120"/>
      <c r="AZZ367" s="120"/>
      <c r="BAA367" s="120"/>
      <c r="BAB367" s="120"/>
      <c r="BAC367" s="120"/>
      <c r="BAD367" s="120"/>
      <c r="BAE367" s="120"/>
      <c r="BAF367" s="120"/>
      <c r="BAG367" s="120"/>
      <c r="BAH367" s="120"/>
      <c r="BAI367" s="120"/>
      <c r="BAJ367" s="120"/>
      <c r="BAK367" s="120"/>
      <c r="BAL367" s="120"/>
      <c r="BAM367" s="120"/>
      <c r="BAN367" s="120"/>
      <c r="BAO367" s="120"/>
      <c r="BAP367" s="120"/>
      <c r="BAQ367" s="120"/>
      <c r="BAR367" s="120"/>
      <c r="BAS367" s="120"/>
      <c r="BAT367" s="120"/>
      <c r="BAU367" s="120"/>
      <c r="BAV367" s="120"/>
      <c r="BAW367" s="120"/>
      <c r="BAX367" s="120"/>
      <c r="BAY367" s="120"/>
      <c r="BAZ367" s="120"/>
      <c r="BBA367" s="120"/>
      <c r="BBB367" s="120"/>
      <c r="BBC367" s="120"/>
      <c r="BBD367" s="120"/>
      <c r="BBE367" s="120"/>
      <c r="BBF367" s="120"/>
      <c r="BBG367" s="120"/>
      <c r="BBH367" s="120"/>
      <c r="BBI367" s="120"/>
      <c r="BBJ367" s="120"/>
      <c r="BBK367" s="120"/>
      <c r="BBL367" s="120"/>
      <c r="BBM367" s="120"/>
      <c r="BBN367" s="120"/>
      <c r="BBO367" s="120"/>
      <c r="BBP367" s="120"/>
      <c r="BBQ367" s="120"/>
      <c r="BBR367" s="120"/>
      <c r="BBS367" s="120"/>
      <c r="BBT367" s="120"/>
      <c r="BBU367" s="120"/>
      <c r="BBV367" s="120"/>
      <c r="BBW367" s="120"/>
      <c r="BBX367" s="120"/>
      <c r="BBY367" s="120"/>
      <c r="BBZ367" s="120"/>
      <c r="BCA367" s="120"/>
      <c r="BCB367" s="120"/>
      <c r="BCC367" s="120"/>
      <c r="BCD367" s="120"/>
      <c r="BCE367" s="120"/>
      <c r="BCF367" s="120"/>
      <c r="BCG367" s="120"/>
      <c r="BCH367" s="120"/>
      <c r="BCI367" s="120"/>
      <c r="BCJ367" s="120"/>
      <c r="BCK367" s="120"/>
      <c r="BCL367" s="120"/>
      <c r="BCM367" s="120"/>
      <c r="BCN367" s="120"/>
      <c r="BCO367" s="120"/>
      <c r="BCP367" s="120"/>
      <c r="BCQ367" s="120"/>
      <c r="BCR367" s="120"/>
      <c r="BCS367" s="120"/>
      <c r="BCT367" s="120"/>
      <c r="BCU367" s="120"/>
      <c r="BCV367" s="120"/>
      <c r="BCW367" s="120"/>
      <c r="BCX367" s="120"/>
      <c r="BCY367" s="120"/>
      <c r="BCZ367" s="120"/>
      <c r="BDA367" s="120"/>
      <c r="BDB367" s="120"/>
      <c r="BDC367" s="120"/>
      <c r="BDD367" s="120"/>
      <c r="BDE367" s="120"/>
      <c r="BDF367" s="120"/>
      <c r="BDG367" s="120"/>
      <c r="BDH367" s="120"/>
      <c r="BDI367" s="120"/>
      <c r="BDJ367" s="120"/>
      <c r="BDK367" s="120"/>
      <c r="BDL367" s="120"/>
      <c r="BDM367" s="120"/>
      <c r="BDN367" s="120"/>
      <c r="BDO367" s="120"/>
      <c r="BDP367" s="120"/>
      <c r="BDQ367" s="120"/>
      <c r="BDR367" s="120"/>
      <c r="BDS367" s="120"/>
      <c r="BDT367" s="120"/>
      <c r="BDU367" s="120"/>
      <c r="BDV367" s="120"/>
      <c r="BDW367" s="120"/>
      <c r="BDX367" s="120"/>
      <c r="BDY367" s="120"/>
      <c r="BDZ367" s="120"/>
      <c r="BEA367" s="120"/>
      <c r="BEB367" s="120"/>
      <c r="BEC367" s="120"/>
      <c r="BED367" s="120"/>
      <c r="BEE367" s="120"/>
      <c r="BEF367" s="120"/>
      <c r="BEG367" s="120"/>
      <c r="BEH367" s="120"/>
      <c r="BEI367" s="120"/>
      <c r="BEJ367" s="120"/>
      <c r="BEK367" s="120"/>
      <c r="BEL367" s="120"/>
      <c r="BEM367" s="120"/>
      <c r="BEN367" s="120"/>
      <c r="BEO367" s="120"/>
      <c r="BEP367" s="120"/>
      <c r="BEQ367" s="120"/>
      <c r="BER367" s="120"/>
      <c r="BES367" s="120"/>
      <c r="BET367" s="120"/>
      <c r="BEU367" s="120"/>
      <c r="BEV367" s="120"/>
      <c r="BEW367" s="120"/>
      <c r="BEX367" s="120"/>
      <c r="BEY367" s="120"/>
      <c r="BEZ367" s="120"/>
      <c r="BFA367" s="120"/>
      <c r="BFB367" s="120"/>
      <c r="BFC367" s="120"/>
      <c r="BFD367" s="120"/>
      <c r="BFE367" s="120"/>
      <c r="BFF367" s="120"/>
      <c r="BFG367" s="120"/>
      <c r="BFH367" s="120"/>
      <c r="BFI367" s="120"/>
      <c r="BFJ367" s="120"/>
      <c r="BFK367" s="120"/>
      <c r="BFL367" s="120"/>
      <c r="BFM367" s="120"/>
      <c r="BFN367" s="120"/>
      <c r="BFO367" s="120"/>
      <c r="BFP367" s="120"/>
      <c r="BFQ367" s="120"/>
      <c r="BFR367" s="120"/>
      <c r="BFS367" s="120"/>
      <c r="BFT367" s="120"/>
      <c r="BFU367" s="120"/>
      <c r="BFV367" s="120"/>
      <c r="BFW367" s="120"/>
      <c r="BFX367" s="120"/>
      <c r="BFY367" s="120"/>
      <c r="BFZ367" s="120"/>
      <c r="BGA367" s="120"/>
      <c r="BGB367" s="120"/>
      <c r="BGC367" s="120"/>
      <c r="BGD367" s="120"/>
      <c r="BGE367" s="120"/>
      <c r="BGF367" s="120"/>
      <c r="BGG367" s="120"/>
      <c r="BGH367" s="120"/>
      <c r="BGI367" s="120"/>
      <c r="BGJ367" s="120"/>
      <c r="BGK367" s="120"/>
      <c r="BGL367" s="120"/>
      <c r="BGM367" s="120"/>
      <c r="BGN367" s="120"/>
      <c r="BGO367" s="120"/>
      <c r="BGP367" s="120"/>
      <c r="BGQ367" s="120"/>
      <c r="BGR367" s="120"/>
      <c r="BGS367" s="120"/>
      <c r="BGT367" s="120"/>
      <c r="BGU367" s="120"/>
      <c r="BGV367" s="120"/>
      <c r="BGW367" s="120"/>
      <c r="BGX367" s="120"/>
      <c r="BGY367" s="120"/>
      <c r="BGZ367" s="120"/>
      <c r="BHA367" s="120"/>
      <c r="BHB367" s="120"/>
      <c r="BHC367" s="120"/>
      <c r="BHD367" s="120"/>
      <c r="BHE367" s="120"/>
      <c r="BHF367" s="120"/>
      <c r="BHG367" s="120"/>
      <c r="BHH367" s="120"/>
      <c r="BHI367" s="120"/>
      <c r="BHJ367" s="120"/>
      <c r="BHK367" s="120"/>
      <c r="BHL367" s="120"/>
      <c r="BHM367" s="120"/>
      <c r="BHN367" s="120"/>
      <c r="BHO367" s="120"/>
      <c r="BHP367" s="120"/>
      <c r="BHQ367" s="120"/>
      <c r="BHR367" s="120"/>
      <c r="BHS367" s="120"/>
      <c r="BHT367" s="120"/>
      <c r="BHU367" s="120"/>
      <c r="BHV367" s="120"/>
      <c r="BHW367" s="120"/>
      <c r="BHX367" s="120"/>
      <c r="BHY367" s="120"/>
      <c r="BHZ367" s="120"/>
      <c r="BIA367" s="120"/>
      <c r="BIB367" s="120"/>
      <c r="BIC367" s="120"/>
      <c r="BID367" s="120"/>
      <c r="BIE367" s="120"/>
      <c r="BIF367" s="120"/>
      <c r="BIG367" s="120"/>
      <c r="BIH367" s="120"/>
      <c r="BII367" s="120"/>
      <c r="BIJ367" s="120"/>
      <c r="BIK367" s="120"/>
      <c r="BIL367" s="120"/>
      <c r="BIM367" s="120"/>
      <c r="BIN367" s="120"/>
      <c r="BIO367" s="120"/>
      <c r="BIP367" s="120"/>
      <c r="BIQ367" s="120"/>
      <c r="BIR367" s="120"/>
      <c r="BIS367" s="120"/>
      <c r="BIT367" s="120"/>
      <c r="BIU367" s="120"/>
      <c r="BIV367" s="120"/>
      <c r="BIW367" s="120"/>
      <c r="BIX367" s="120"/>
      <c r="BIY367" s="120"/>
      <c r="BIZ367" s="120"/>
      <c r="BJA367" s="120"/>
      <c r="BJB367" s="120"/>
      <c r="BJC367" s="120"/>
      <c r="BJD367" s="120"/>
      <c r="BJE367" s="120"/>
      <c r="BJF367" s="120"/>
      <c r="BJG367" s="120"/>
      <c r="BJH367" s="120"/>
      <c r="BJI367" s="120"/>
      <c r="BJJ367" s="120"/>
      <c r="BJK367" s="120"/>
      <c r="BJL367" s="120"/>
      <c r="BJM367" s="120"/>
      <c r="BJN367" s="120"/>
      <c r="BJO367" s="120"/>
      <c r="BJP367" s="120"/>
      <c r="BJQ367" s="120"/>
      <c r="BJR367" s="120"/>
      <c r="BJS367" s="120"/>
      <c r="BJT367" s="120"/>
      <c r="BJU367" s="120"/>
      <c r="BJV367" s="120"/>
      <c r="BJW367" s="120"/>
      <c r="BJX367" s="120"/>
      <c r="BJY367" s="120"/>
      <c r="BJZ367" s="120"/>
      <c r="BKA367" s="120"/>
      <c r="BKB367" s="120"/>
      <c r="BKC367" s="120"/>
      <c r="BKD367" s="120"/>
      <c r="BKE367" s="120"/>
      <c r="BKF367" s="120"/>
      <c r="BKG367" s="120"/>
      <c r="BKH367" s="120"/>
      <c r="BKI367" s="120"/>
      <c r="BKJ367" s="120"/>
      <c r="BKK367" s="120"/>
      <c r="BKL367" s="120"/>
      <c r="BKM367" s="120"/>
      <c r="BKN367" s="120"/>
      <c r="BKO367" s="120"/>
      <c r="BKP367" s="120"/>
      <c r="BKQ367" s="120"/>
      <c r="BKR367" s="120"/>
      <c r="BKS367" s="120"/>
      <c r="BKT367" s="120"/>
      <c r="BKU367" s="120"/>
      <c r="BKV367" s="120"/>
      <c r="BKW367" s="120"/>
      <c r="BKX367" s="120"/>
      <c r="BKY367" s="120"/>
      <c r="BKZ367" s="120"/>
      <c r="BLA367" s="120"/>
      <c r="BLB367" s="120"/>
      <c r="BLC367" s="120"/>
      <c r="BLD367" s="120"/>
      <c r="BLE367" s="120"/>
      <c r="BLF367" s="120"/>
      <c r="BLG367" s="120"/>
      <c r="BLH367" s="120"/>
      <c r="BLI367" s="120"/>
      <c r="BLJ367" s="120"/>
      <c r="BLK367" s="120"/>
      <c r="BLL367" s="120"/>
      <c r="BLM367" s="120"/>
      <c r="BLN367" s="120"/>
      <c r="BLO367" s="120"/>
      <c r="BLP367" s="120"/>
      <c r="BLQ367" s="120"/>
      <c r="BLR367" s="120"/>
      <c r="BLS367" s="120"/>
      <c r="BLT367" s="120"/>
      <c r="BLU367" s="120"/>
      <c r="BLV367" s="120"/>
      <c r="BLW367" s="120"/>
      <c r="BLX367" s="120"/>
      <c r="BLY367" s="120"/>
      <c r="BLZ367" s="120"/>
      <c r="BMA367" s="120"/>
      <c r="BMB367" s="120"/>
      <c r="BMC367" s="120"/>
      <c r="BMD367" s="120"/>
      <c r="BME367" s="120"/>
      <c r="BMF367" s="120"/>
      <c r="BMG367" s="120"/>
      <c r="BMH367" s="120"/>
      <c r="BMI367" s="120"/>
      <c r="BMJ367" s="120"/>
      <c r="BMK367" s="120"/>
      <c r="BML367" s="120"/>
      <c r="BMM367" s="120"/>
      <c r="BMN367" s="120"/>
      <c r="BMO367" s="120"/>
      <c r="BMP367" s="120"/>
      <c r="BMQ367" s="120"/>
      <c r="BMR367" s="120"/>
      <c r="BMS367" s="120"/>
      <c r="BMT367" s="120"/>
      <c r="BMU367" s="120"/>
      <c r="BMV367" s="120"/>
      <c r="BMW367" s="120"/>
      <c r="BMX367" s="120"/>
      <c r="BMY367" s="120"/>
      <c r="BMZ367" s="120"/>
      <c r="BNA367" s="120"/>
      <c r="BNB367" s="120"/>
      <c r="BNC367" s="120"/>
      <c r="BND367" s="120"/>
      <c r="BNE367" s="120"/>
      <c r="BNF367" s="120"/>
      <c r="BNG367" s="120"/>
      <c r="BNH367" s="120"/>
      <c r="BNI367" s="120"/>
      <c r="BNJ367" s="120"/>
      <c r="BNK367" s="120"/>
      <c r="BNL367" s="120"/>
      <c r="BNM367" s="120"/>
      <c r="BNN367" s="120"/>
      <c r="BNO367" s="120"/>
      <c r="BNP367" s="120"/>
      <c r="BNQ367" s="120"/>
      <c r="BNR367" s="120"/>
      <c r="BNS367" s="120"/>
      <c r="BNT367" s="120"/>
      <c r="BNU367" s="120"/>
      <c r="BNV367" s="120"/>
      <c r="BNW367" s="120"/>
      <c r="BNX367" s="120"/>
      <c r="BNY367" s="120"/>
      <c r="BNZ367" s="120"/>
      <c r="BOA367" s="120"/>
      <c r="BOB367" s="120"/>
      <c r="BOC367" s="120"/>
      <c r="BOD367" s="120"/>
      <c r="BOE367" s="120"/>
      <c r="BOF367" s="120"/>
      <c r="BOG367" s="120"/>
      <c r="BOH367" s="120"/>
      <c r="BOI367" s="120"/>
      <c r="BOJ367" s="120"/>
      <c r="BOK367" s="120"/>
      <c r="BOL367" s="120"/>
      <c r="BOM367" s="120"/>
      <c r="BON367" s="120"/>
      <c r="BOO367" s="120"/>
      <c r="BOP367" s="120"/>
      <c r="BOQ367" s="120"/>
      <c r="BOR367" s="120"/>
      <c r="BOS367" s="120"/>
      <c r="BOT367" s="120"/>
      <c r="BOU367" s="120"/>
      <c r="BOV367" s="120"/>
      <c r="BOW367" s="120"/>
      <c r="BOX367" s="120"/>
      <c r="BOY367" s="120"/>
      <c r="BOZ367" s="120"/>
      <c r="BPA367" s="120"/>
      <c r="BPB367" s="120"/>
      <c r="BPC367" s="120"/>
      <c r="BPD367" s="120"/>
      <c r="BPE367" s="120"/>
      <c r="BPF367" s="120"/>
      <c r="BPG367" s="120"/>
      <c r="BPH367" s="120"/>
      <c r="BPI367" s="120"/>
      <c r="BPJ367" s="120"/>
      <c r="BPK367" s="120"/>
      <c r="BPL367" s="120"/>
      <c r="BPM367" s="120"/>
      <c r="BPN367" s="120"/>
      <c r="BPO367" s="120"/>
      <c r="BPP367" s="120"/>
      <c r="BPQ367" s="120"/>
      <c r="BPR367" s="120"/>
      <c r="BPS367" s="120"/>
      <c r="BPT367" s="120"/>
      <c r="BPU367" s="120"/>
      <c r="BPV367" s="120"/>
      <c r="BPW367" s="120"/>
      <c r="BPX367" s="120"/>
      <c r="BPY367" s="120"/>
      <c r="BPZ367" s="120"/>
      <c r="BQA367" s="120"/>
      <c r="BQB367" s="120"/>
      <c r="BQC367" s="120"/>
      <c r="BQD367" s="120"/>
      <c r="BQE367" s="120"/>
      <c r="BQF367" s="120"/>
      <c r="BQG367" s="120"/>
      <c r="BQH367" s="120"/>
      <c r="BQI367" s="120"/>
      <c r="BQJ367" s="120"/>
      <c r="BQK367" s="120"/>
      <c r="BQL367" s="120"/>
      <c r="BQM367" s="120"/>
      <c r="BQN367" s="120"/>
      <c r="BQO367" s="120"/>
      <c r="BQP367" s="120"/>
      <c r="BQQ367" s="120"/>
      <c r="BQR367" s="120"/>
      <c r="BQS367" s="120"/>
      <c r="BQT367" s="120"/>
      <c r="BQU367" s="120"/>
      <c r="BQV367" s="120"/>
      <c r="BQW367" s="120"/>
      <c r="BQX367" s="120"/>
      <c r="BQY367" s="120"/>
      <c r="BQZ367" s="120"/>
      <c r="BRA367" s="120"/>
      <c r="BRB367" s="120"/>
      <c r="BRC367" s="120"/>
      <c r="BRD367" s="120"/>
      <c r="BRE367" s="120"/>
      <c r="BRF367" s="120"/>
      <c r="BRG367" s="120"/>
      <c r="BRH367" s="120"/>
      <c r="BRI367" s="120"/>
      <c r="BRJ367" s="120"/>
      <c r="BRK367" s="120"/>
      <c r="BRL367" s="120"/>
      <c r="BRM367" s="120"/>
      <c r="BRN367" s="120"/>
      <c r="BRO367" s="120"/>
      <c r="BRP367" s="120"/>
      <c r="BRQ367" s="120"/>
      <c r="BRR367" s="120"/>
      <c r="BRS367" s="120"/>
      <c r="BRT367" s="120"/>
      <c r="BRU367" s="120"/>
      <c r="BRV367" s="120"/>
      <c r="BRW367" s="120"/>
      <c r="BRX367" s="120"/>
      <c r="BRY367" s="120"/>
      <c r="BRZ367" s="120"/>
      <c r="BSA367" s="120"/>
      <c r="BSB367" s="120"/>
      <c r="BSC367" s="120"/>
      <c r="BSD367" s="120"/>
      <c r="BSE367" s="120"/>
      <c r="BSF367" s="120"/>
      <c r="BSG367" s="120"/>
      <c r="BSH367" s="120"/>
      <c r="BSI367" s="120"/>
      <c r="BSJ367" s="120"/>
      <c r="BSK367" s="120"/>
      <c r="BSL367" s="120"/>
      <c r="BSM367" s="120"/>
      <c r="BSN367" s="120"/>
      <c r="BSO367" s="120"/>
      <c r="BSP367" s="120"/>
      <c r="BSQ367" s="120"/>
      <c r="BSR367" s="120"/>
      <c r="BSS367" s="120"/>
      <c r="BST367" s="120"/>
      <c r="BSU367" s="120"/>
      <c r="BSV367" s="120"/>
      <c r="BSW367" s="120"/>
      <c r="BSX367" s="120"/>
      <c r="BSY367" s="120"/>
      <c r="BSZ367" s="120"/>
      <c r="BTA367" s="120"/>
      <c r="BTB367" s="120"/>
      <c r="BTC367" s="120"/>
      <c r="BTD367" s="120"/>
      <c r="BTE367" s="120"/>
      <c r="BTF367" s="120"/>
      <c r="BTG367" s="120"/>
      <c r="BTH367" s="120"/>
      <c r="BTI367" s="120"/>
      <c r="BTJ367" s="120"/>
      <c r="BTK367" s="120"/>
      <c r="BTL367" s="120"/>
      <c r="BTM367" s="120"/>
      <c r="BTN367" s="120"/>
      <c r="BTO367" s="120"/>
      <c r="BTP367" s="120"/>
      <c r="BTQ367" s="120"/>
      <c r="BTR367" s="120"/>
      <c r="BTS367" s="120"/>
      <c r="BTT367" s="120"/>
      <c r="BTU367" s="120"/>
      <c r="BTV367" s="120"/>
      <c r="BTW367" s="120"/>
      <c r="BTX367" s="120"/>
      <c r="BTY367" s="120"/>
      <c r="BTZ367" s="120"/>
      <c r="BUA367" s="120"/>
      <c r="BUB367" s="120"/>
      <c r="BUC367" s="120"/>
      <c r="BUD367" s="120"/>
      <c r="BUE367" s="120"/>
      <c r="BUF367" s="120"/>
      <c r="BUG367" s="120"/>
      <c r="BUH367" s="120"/>
      <c r="BUI367" s="120"/>
      <c r="BUJ367" s="120"/>
      <c r="BUK367" s="120"/>
      <c r="BUL367" s="120"/>
      <c r="BUM367" s="120"/>
      <c r="BUN367" s="120"/>
      <c r="BUO367" s="120"/>
      <c r="BUP367" s="120"/>
      <c r="BUQ367" s="120"/>
      <c r="BUR367" s="120"/>
      <c r="BUS367" s="120"/>
      <c r="BUT367" s="120"/>
      <c r="BUU367" s="120"/>
      <c r="BUV367" s="120"/>
      <c r="BUW367" s="120"/>
      <c r="BUX367" s="120"/>
      <c r="BUY367" s="120"/>
      <c r="BUZ367" s="120"/>
      <c r="BVA367" s="120"/>
      <c r="BVB367" s="120"/>
      <c r="BVC367" s="120"/>
      <c r="BVD367" s="120"/>
      <c r="BVE367" s="120"/>
      <c r="BVF367" s="120"/>
      <c r="BVG367" s="120"/>
      <c r="BVH367" s="120"/>
      <c r="BVI367" s="120"/>
      <c r="BVJ367" s="120"/>
      <c r="BVK367" s="120"/>
      <c r="BVL367" s="120"/>
      <c r="BVM367" s="120"/>
      <c r="BVN367" s="120"/>
      <c r="BVO367" s="120"/>
      <c r="BVP367" s="120"/>
      <c r="BVQ367" s="120"/>
      <c r="BVR367" s="120"/>
      <c r="BVS367" s="120"/>
      <c r="BVT367" s="120"/>
      <c r="BVU367" s="120"/>
      <c r="BVV367" s="120"/>
      <c r="BVW367" s="120"/>
      <c r="BVX367" s="120"/>
      <c r="BVY367" s="120"/>
      <c r="BVZ367" s="120"/>
      <c r="BWA367" s="120"/>
      <c r="BWB367" s="120"/>
      <c r="BWC367" s="120"/>
      <c r="BWD367" s="120"/>
      <c r="BWE367" s="120"/>
      <c r="BWF367" s="120"/>
      <c r="BWG367" s="120"/>
      <c r="BWH367" s="120"/>
      <c r="BWI367" s="120"/>
      <c r="BWJ367" s="120"/>
      <c r="BWK367" s="120"/>
      <c r="BWL367" s="120"/>
      <c r="BWM367" s="120"/>
      <c r="BWN367" s="120"/>
      <c r="BWO367" s="120"/>
      <c r="BWP367" s="120"/>
      <c r="BWQ367" s="120"/>
      <c r="BWR367" s="120"/>
      <c r="BWS367" s="120"/>
      <c r="BWT367" s="120"/>
      <c r="BWU367" s="120"/>
      <c r="BWV367" s="120"/>
      <c r="BWW367" s="120"/>
      <c r="BWX367" s="120"/>
      <c r="BWY367" s="120"/>
      <c r="BWZ367" s="120"/>
      <c r="BXA367" s="120"/>
      <c r="BXB367" s="120"/>
      <c r="BXC367" s="120"/>
      <c r="BXD367" s="120"/>
      <c r="BXE367" s="120"/>
      <c r="BXF367" s="120"/>
      <c r="BXG367" s="120"/>
      <c r="BXH367" s="120"/>
      <c r="BXI367" s="120"/>
      <c r="BXJ367" s="120"/>
      <c r="BXK367" s="120"/>
      <c r="BXL367" s="120"/>
      <c r="BXM367" s="120"/>
      <c r="BXN367" s="120"/>
      <c r="BXO367" s="120"/>
      <c r="BXP367" s="120"/>
      <c r="BXQ367" s="120"/>
      <c r="BXR367" s="120"/>
      <c r="BXS367" s="120"/>
      <c r="BXT367" s="120"/>
      <c r="BXU367" s="120"/>
      <c r="BXV367" s="120"/>
      <c r="BXW367" s="120"/>
      <c r="BXX367" s="120"/>
      <c r="BXY367" s="120"/>
      <c r="BXZ367" s="120"/>
      <c r="BYA367" s="120"/>
      <c r="BYB367" s="120"/>
      <c r="BYC367" s="120"/>
      <c r="BYD367" s="120"/>
      <c r="BYE367" s="120"/>
      <c r="BYF367" s="120"/>
      <c r="BYG367" s="120"/>
      <c r="BYH367" s="120"/>
      <c r="BYI367" s="120"/>
      <c r="BYJ367" s="120"/>
      <c r="BYK367" s="120"/>
      <c r="BYL367" s="120"/>
      <c r="BYM367" s="120"/>
      <c r="BYN367" s="120"/>
      <c r="BYO367" s="120"/>
      <c r="BYP367" s="120"/>
      <c r="BYQ367" s="120"/>
      <c r="BYR367" s="120"/>
      <c r="BYS367" s="120"/>
      <c r="BYT367" s="120"/>
      <c r="BYU367" s="120"/>
      <c r="BYV367" s="120"/>
      <c r="BYW367" s="120"/>
      <c r="BYX367" s="120"/>
      <c r="BYY367" s="120"/>
      <c r="BYZ367" s="120"/>
      <c r="BZA367" s="120"/>
      <c r="BZB367" s="120"/>
      <c r="BZC367" s="120"/>
      <c r="BZD367" s="120"/>
      <c r="BZE367" s="120"/>
      <c r="BZF367" s="120"/>
      <c r="BZG367" s="120"/>
      <c r="BZH367" s="120"/>
      <c r="BZI367" s="120"/>
      <c r="BZJ367" s="120"/>
      <c r="BZK367" s="120"/>
      <c r="BZL367" s="120"/>
      <c r="BZM367" s="120"/>
      <c r="BZN367" s="120"/>
      <c r="BZO367" s="120"/>
      <c r="BZP367" s="120"/>
      <c r="BZQ367" s="120"/>
      <c r="BZR367" s="120"/>
      <c r="BZS367" s="120"/>
      <c r="BZT367" s="120"/>
      <c r="BZU367" s="120"/>
      <c r="BZV367" s="120"/>
      <c r="BZW367" s="120"/>
      <c r="BZX367" s="120"/>
      <c r="BZY367" s="120"/>
      <c r="BZZ367" s="120"/>
      <c r="CAA367" s="120"/>
      <c r="CAB367" s="120"/>
      <c r="CAC367" s="120"/>
      <c r="CAD367" s="120"/>
      <c r="CAE367" s="120"/>
      <c r="CAF367" s="120"/>
      <c r="CAG367" s="120"/>
      <c r="CAH367" s="120"/>
      <c r="CAI367" s="120"/>
      <c r="CAJ367" s="120"/>
      <c r="CAK367" s="120"/>
      <c r="CAL367" s="120"/>
      <c r="CAM367" s="120"/>
      <c r="CAN367" s="120"/>
      <c r="CAO367" s="120"/>
      <c r="CAP367" s="120"/>
      <c r="CAQ367" s="120"/>
      <c r="CAR367" s="120"/>
      <c r="CAS367" s="120"/>
      <c r="CAT367" s="120"/>
      <c r="CAU367" s="120"/>
      <c r="CAV367" s="120"/>
      <c r="CAW367" s="120"/>
      <c r="CAX367" s="120"/>
      <c r="CAY367" s="120"/>
      <c r="CAZ367" s="120"/>
      <c r="CBA367" s="120"/>
      <c r="CBB367" s="120"/>
      <c r="CBC367" s="120"/>
      <c r="CBD367" s="120"/>
      <c r="CBE367" s="120"/>
      <c r="CBF367" s="120"/>
      <c r="CBG367" s="120"/>
      <c r="CBH367" s="120"/>
      <c r="CBI367" s="120"/>
      <c r="CBJ367" s="120"/>
      <c r="CBK367" s="120"/>
      <c r="CBL367" s="120"/>
      <c r="CBM367" s="120"/>
      <c r="CBN367" s="120"/>
      <c r="CBO367" s="120"/>
      <c r="CBP367" s="120"/>
      <c r="CBQ367" s="120"/>
      <c r="CBR367" s="120"/>
      <c r="CBS367" s="120"/>
      <c r="CBT367" s="120"/>
      <c r="CBU367" s="120"/>
      <c r="CBV367" s="120"/>
      <c r="CBW367" s="120"/>
      <c r="CBX367" s="120"/>
      <c r="CBY367" s="120"/>
      <c r="CBZ367" s="120"/>
      <c r="CCA367" s="120"/>
      <c r="CCB367" s="120"/>
      <c r="CCC367" s="120"/>
      <c r="CCD367" s="120"/>
      <c r="CCE367" s="120"/>
      <c r="CCF367" s="120"/>
      <c r="CCG367" s="120"/>
      <c r="CCH367" s="120"/>
      <c r="CCI367" s="120"/>
      <c r="CCJ367" s="120"/>
      <c r="CCK367" s="120"/>
      <c r="CCL367" s="120"/>
      <c r="CCM367" s="120"/>
      <c r="CCN367" s="120"/>
      <c r="CCO367" s="120"/>
      <c r="CCP367" s="120"/>
      <c r="CCQ367" s="120"/>
      <c r="CCR367" s="120"/>
      <c r="CCS367" s="120"/>
      <c r="CCT367" s="120"/>
      <c r="CCU367" s="120"/>
      <c r="CCV367" s="120"/>
      <c r="CCW367" s="120"/>
      <c r="CCX367" s="120"/>
      <c r="CCY367" s="120"/>
      <c r="CCZ367" s="120"/>
      <c r="CDA367" s="120"/>
      <c r="CDB367" s="120"/>
      <c r="CDC367" s="120"/>
      <c r="CDD367" s="120"/>
      <c r="CDE367" s="120"/>
      <c r="CDF367" s="120"/>
      <c r="CDG367" s="120"/>
      <c r="CDH367" s="120"/>
      <c r="CDI367" s="120"/>
      <c r="CDJ367" s="120"/>
      <c r="CDK367" s="120"/>
      <c r="CDL367" s="120"/>
      <c r="CDM367" s="120"/>
      <c r="CDN367" s="120"/>
      <c r="CDO367" s="120"/>
      <c r="CDP367" s="120"/>
      <c r="CDQ367" s="120"/>
      <c r="CDR367" s="120"/>
      <c r="CDS367" s="120"/>
      <c r="CDT367" s="120"/>
      <c r="CDU367" s="120"/>
      <c r="CDV367" s="120"/>
      <c r="CDW367" s="120"/>
      <c r="CDX367" s="120"/>
      <c r="CDY367" s="120"/>
      <c r="CDZ367" s="120"/>
      <c r="CEA367" s="120"/>
      <c r="CEB367" s="120"/>
      <c r="CEC367" s="120"/>
      <c r="CED367" s="120"/>
      <c r="CEE367" s="120"/>
      <c r="CEF367" s="120"/>
      <c r="CEG367" s="120"/>
      <c r="CEH367" s="120"/>
      <c r="CEI367" s="120"/>
      <c r="CEJ367" s="120"/>
      <c r="CEK367" s="120"/>
      <c r="CEL367" s="120"/>
      <c r="CEM367" s="120"/>
      <c r="CEN367" s="120"/>
      <c r="CEO367" s="120"/>
      <c r="CEP367" s="120"/>
      <c r="CEQ367" s="120"/>
      <c r="CER367" s="120"/>
      <c r="CES367" s="120"/>
      <c r="CET367" s="120"/>
      <c r="CEU367" s="120"/>
      <c r="CEV367" s="120"/>
      <c r="CEW367" s="120"/>
      <c r="CEX367" s="120"/>
      <c r="CEY367" s="120"/>
      <c r="CEZ367" s="120"/>
      <c r="CFA367" s="120"/>
      <c r="CFB367" s="120"/>
      <c r="CFC367" s="120"/>
      <c r="CFD367" s="120"/>
      <c r="CFE367" s="120"/>
      <c r="CFF367" s="120"/>
      <c r="CFG367" s="120"/>
      <c r="CFH367" s="120"/>
      <c r="CFI367" s="120"/>
      <c r="CFJ367" s="120"/>
      <c r="CFK367" s="120"/>
      <c r="CFL367" s="120"/>
      <c r="CFM367" s="120"/>
      <c r="CFN367" s="120"/>
      <c r="CFO367" s="120"/>
      <c r="CFP367" s="120"/>
      <c r="CFQ367" s="120"/>
      <c r="CFR367" s="120"/>
      <c r="CFS367" s="120"/>
      <c r="CFT367" s="120"/>
      <c r="CFU367" s="120"/>
      <c r="CFV367" s="120"/>
      <c r="CFW367" s="120"/>
      <c r="CFX367" s="120"/>
      <c r="CFY367" s="120"/>
      <c r="CFZ367" s="120"/>
      <c r="CGA367" s="120"/>
      <c r="CGB367" s="120"/>
      <c r="CGC367" s="120"/>
      <c r="CGD367" s="120"/>
      <c r="CGE367" s="120"/>
      <c r="CGF367" s="120"/>
      <c r="CGG367" s="120"/>
      <c r="CGH367" s="120"/>
      <c r="CGI367" s="120"/>
      <c r="CGJ367" s="120"/>
      <c r="CGK367" s="120"/>
      <c r="CGL367" s="120"/>
      <c r="CGM367" s="120"/>
      <c r="CGN367" s="120"/>
      <c r="CGO367" s="120"/>
      <c r="CGP367" s="120"/>
      <c r="CGQ367" s="120"/>
      <c r="CGR367" s="120"/>
      <c r="CGS367" s="120"/>
      <c r="CGT367" s="120"/>
      <c r="CGU367" s="120"/>
      <c r="CGV367" s="120"/>
      <c r="CGW367" s="120"/>
      <c r="CGX367" s="120"/>
      <c r="CGY367" s="120"/>
      <c r="CGZ367" s="120"/>
      <c r="CHA367" s="120"/>
      <c r="CHB367" s="120"/>
      <c r="CHC367" s="120"/>
      <c r="CHD367" s="120"/>
      <c r="CHE367" s="120"/>
      <c r="CHF367" s="120"/>
      <c r="CHG367" s="120"/>
      <c r="CHH367" s="120"/>
      <c r="CHI367" s="120"/>
      <c r="CHJ367" s="120"/>
      <c r="CHK367" s="120"/>
      <c r="CHL367" s="120"/>
      <c r="CHM367" s="120"/>
      <c r="CHN367" s="120"/>
      <c r="CHO367" s="120"/>
      <c r="CHP367" s="120"/>
      <c r="CHQ367" s="120"/>
      <c r="CHR367" s="120"/>
      <c r="CHS367" s="120"/>
      <c r="CHT367" s="120"/>
      <c r="CHU367" s="120"/>
      <c r="CHV367" s="120"/>
      <c r="CHW367" s="120"/>
      <c r="CHX367" s="120"/>
      <c r="CHY367" s="120"/>
      <c r="CHZ367" s="120"/>
      <c r="CIA367" s="120"/>
      <c r="CIB367" s="120"/>
      <c r="CIC367" s="120"/>
      <c r="CID367" s="120"/>
      <c r="CIE367" s="120"/>
      <c r="CIF367" s="120"/>
      <c r="CIG367" s="120"/>
      <c r="CIH367" s="120"/>
      <c r="CII367" s="120"/>
      <c r="CIJ367" s="120"/>
      <c r="CIK367" s="120"/>
      <c r="CIL367" s="120"/>
      <c r="CIM367" s="120"/>
      <c r="CIN367" s="120"/>
      <c r="CIO367" s="120"/>
      <c r="CIP367" s="120"/>
      <c r="CIQ367" s="120"/>
      <c r="CIR367" s="120"/>
      <c r="CIS367" s="120"/>
      <c r="CIT367" s="120"/>
      <c r="CIU367" s="120"/>
      <c r="CIV367" s="120"/>
      <c r="CIW367" s="120"/>
      <c r="CIX367" s="120"/>
      <c r="CIY367" s="120"/>
      <c r="CIZ367" s="120"/>
      <c r="CJA367" s="120"/>
      <c r="CJB367" s="120"/>
      <c r="CJC367" s="120"/>
      <c r="CJD367" s="120"/>
      <c r="CJE367" s="120"/>
      <c r="CJF367" s="120"/>
      <c r="CJG367" s="120"/>
      <c r="CJH367" s="120"/>
      <c r="CJI367" s="120"/>
      <c r="CJJ367" s="120"/>
      <c r="CJK367" s="120"/>
      <c r="CJL367" s="120"/>
      <c r="CJM367" s="120"/>
      <c r="CJN367" s="120"/>
      <c r="CJO367" s="120"/>
      <c r="CJP367" s="120"/>
      <c r="CJQ367" s="120"/>
      <c r="CJR367" s="120"/>
      <c r="CJS367" s="120"/>
      <c r="CJT367" s="120"/>
      <c r="CJU367" s="120"/>
      <c r="CJV367" s="120"/>
      <c r="CJW367" s="120"/>
      <c r="CJX367" s="120"/>
      <c r="CJY367" s="120"/>
      <c r="CJZ367" s="120"/>
      <c r="CKA367" s="120"/>
      <c r="CKB367" s="120"/>
      <c r="CKC367" s="120"/>
      <c r="CKD367" s="120"/>
      <c r="CKE367" s="120"/>
      <c r="CKF367" s="120"/>
      <c r="CKG367" s="120"/>
      <c r="CKH367" s="120"/>
      <c r="CKI367" s="120"/>
      <c r="CKJ367" s="120"/>
      <c r="CKK367" s="120"/>
      <c r="CKL367" s="120"/>
      <c r="CKM367" s="120"/>
      <c r="CKN367" s="120"/>
      <c r="CKO367" s="120"/>
      <c r="CKP367" s="120"/>
      <c r="CKQ367" s="120"/>
      <c r="CKR367" s="120"/>
      <c r="CKS367" s="120"/>
      <c r="CKT367" s="120"/>
      <c r="CKU367" s="120"/>
      <c r="CKV367" s="120"/>
      <c r="CKW367" s="120"/>
      <c r="CKX367" s="120"/>
      <c r="CKY367" s="120"/>
      <c r="CKZ367" s="120"/>
      <c r="CLA367" s="120"/>
      <c r="CLB367" s="120"/>
      <c r="CLC367" s="120"/>
      <c r="CLD367" s="120"/>
      <c r="CLE367" s="120"/>
      <c r="CLF367" s="120"/>
      <c r="CLG367" s="120"/>
      <c r="CLH367" s="120"/>
      <c r="CLI367" s="120"/>
      <c r="CLJ367" s="120"/>
      <c r="CLK367" s="120"/>
      <c r="CLL367" s="120"/>
      <c r="CLM367" s="120"/>
      <c r="CLN367" s="120"/>
      <c r="CLO367" s="120"/>
      <c r="CLP367" s="120"/>
      <c r="CLQ367" s="120"/>
      <c r="CLR367" s="120"/>
      <c r="CLS367" s="120"/>
      <c r="CLT367" s="120"/>
      <c r="CLU367" s="120"/>
      <c r="CLV367" s="120"/>
      <c r="CLW367" s="120"/>
      <c r="CLX367" s="120"/>
      <c r="CLY367" s="120"/>
      <c r="CLZ367" s="120"/>
      <c r="CMA367" s="120"/>
      <c r="CMB367" s="120"/>
      <c r="CMC367" s="120"/>
      <c r="CMD367" s="120"/>
      <c r="CME367" s="120"/>
      <c r="CMF367" s="120"/>
      <c r="CMG367" s="120"/>
      <c r="CMH367" s="120"/>
      <c r="CMI367" s="120"/>
      <c r="CMJ367" s="120"/>
      <c r="CMK367" s="120"/>
      <c r="CML367" s="120"/>
      <c r="CMM367" s="120"/>
      <c r="CMN367" s="120"/>
      <c r="CMO367" s="120"/>
      <c r="CMP367" s="120"/>
      <c r="CMQ367" s="120"/>
      <c r="CMR367" s="120"/>
      <c r="CMS367" s="120"/>
      <c r="CMT367" s="120"/>
      <c r="CMU367" s="120"/>
      <c r="CMV367" s="120"/>
      <c r="CMW367" s="120"/>
      <c r="CMX367" s="120"/>
      <c r="CMY367" s="120"/>
      <c r="CMZ367" s="120"/>
      <c r="CNA367" s="120"/>
      <c r="CNB367" s="120"/>
      <c r="CNC367" s="120"/>
      <c r="CND367" s="120"/>
      <c r="CNE367" s="120"/>
      <c r="CNF367" s="120"/>
      <c r="CNG367" s="120"/>
      <c r="CNH367" s="120"/>
      <c r="CNI367" s="120"/>
      <c r="CNJ367" s="120"/>
      <c r="CNK367" s="120"/>
      <c r="CNL367" s="120"/>
      <c r="CNM367" s="120"/>
      <c r="CNN367" s="120"/>
      <c r="CNO367" s="120"/>
      <c r="CNP367" s="120"/>
      <c r="CNQ367" s="120"/>
      <c r="CNR367" s="120"/>
      <c r="CNS367" s="120"/>
      <c r="CNT367" s="120"/>
      <c r="CNU367" s="120"/>
      <c r="CNV367" s="120"/>
      <c r="CNW367" s="120"/>
      <c r="CNX367" s="120"/>
      <c r="CNY367" s="120"/>
      <c r="CNZ367" s="120"/>
      <c r="COA367" s="120"/>
      <c r="COB367" s="120"/>
      <c r="COC367" s="120"/>
      <c r="COD367" s="120"/>
      <c r="COE367" s="120"/>
      <c r="COF367" s="120"/>
      <c r="COG367" s="120"/>
      <c r="COH367" s="120"/>
      <c r="COI367" s="120"/>
      <c r="COJ367" s="120"/>
      <c r="COK367" s="120"/>
      <c r="COL367" s="120"/>
      <c r="COM367" s="120"/>
      <c r="CON367" s="120"/>
      <c r="COO367" s="120"/>
      <c r="COP367" s="120"/>
      <c r="COQ367" s="120"/>
      <c r="COR367" s="120"/>
      <c r="COS367" s="120"/>
      <c r="COT367" s="120"/>
      <c r="COU367" s="120"/>
      <c r="COV367" s="120"/>
      <c r="COW367" s="120"/>
      <c r="COX367" s="120"/>
      <c r="COY367" s="120"/>
      <c r="COZ367" s="120"/>
      <c r="CPA367" s="120"/>
      <c r="CPB367" s="120"/>
      <c r="CPC367" s="120"/>
      <c r="CPD367" s="120"/>
      <c r="CPE367" s="120"/>
      <c r="CPF367" s="120"/>
      <c r="CPG367" s="120"/>
      <c r="CPH367" s="120"/>
      <c r="CPI367" s="120"/>
      <c r="CPJ367" s="120"/>
      <c r="CPK367" s="120"/>
      <c r="CPL367" s="120"/>
      <c r="CPM367" s="120"/>
      <c r="CPN367" s="120"/>
      <c r="CPO367" s="120"/>
      <c r="CPP367" s="120"/>
      <c r="CPQ367" s="120"/>
      <c r="CPR367" s="120"/>
      <c r="CPS367" s="120"/>
      <c r="CPT367" s="120"/>
      <c r="CPU367" s="120"/>
      <c r="CPV367" s="120"/>
      <c r="CPW367" s="120"/>
      <c r="CPX367" s="120"/>
      <c r="CPY367" s="120"/>
      <c r="CPZ367" s="120"/>
      <c r="CQA367" s="120"/>
      <c r="CQB367" s="120"/>
      <c r="CQC367" s="120"/>
      <c r="CQD367" s="120"/>
      <c r="CQE367" s="120"/>
      <c r="CQF367" s="120"/>
      <c r="CQG367" s="120"/>
      <c r="CQH367" s="120"/>
      <c r="CQI367" s="120"/>
      <c r="CQJ367" s="120"/>
      <c r="CQK367" s="120"/>
      <c r="CQL367" s="120"/>
      <c r="CQM367" s="120"/>
      <c r="CQN367" s="120"/>
      <c r="CQO367" s="120"/>
      <c r="CQP367" s="120"/>
      <c r="CQQ367" s="120"/>
      <c r="CQR367" s="120"/>
      <c r="CQS367" s="120"/>
      <c r="CQT367" s="120"/>
      <c r="CQU367" s="120"/>
      <c r="CQV367" s="120"/>
      <c r="CQW367" s="120"/>
      <c r="CQX367" s="120"/>
      <c r="CQY367" s="120"/>
      <c r="CQZ367" s="120"/>
      <c r="CRA367" s="120"/>
      <c r="CRB367" s="120"/>
      <c r="CRC367" s="120"/>
      <c r="CRD367" s="120"/>
      <c r="CRE367" s="120"/>
      <c r="CRF367" s="120"/>
      <c r="CRG367" s="120"/>
      <c r="CRH367" s="120"/>
      <c r="CRI367" s="120"/>
      <c r="CRJ367" s="120"/>
      <c r="CRK367" s="120"/>
      <c r="CRL367" s="120"/>
      <c r="CRM367" s="120"/>
      <c r="CRN367" s="120"/>
      <c r="CRO367" s="120"/>
      <c r="CRP367" s="120"/>
      <c r="CRQ367" s="120"/>
      <c r="CRR367" s="120"/>
      <c r="CRS367" s="120"/>
      <c r="CRT367" s="120"/>
      <c r="CRU367" s="120"/>
      <c r="CRV367" s="120"/>
      <c r="CRW367" s="120"/>
      <c r="CRX367" s="120"/>
      <c r="CRY367" s="120"/>
      <c r="CRZ367" s="120"/>
      <c r="CSA367" s="120"/>
      <c r="CSB367" s="120"/>
      <c r="CSC367" s="120"/>
      <c r="CSD367" s="120"/>
      <c r="CSE367" s="120"/>
      <c r="CSF367" s="120"/>
      <c r="CSG367" s="120"/>
      <c r="CSH367" s="120"/>
      <c r="CSI367" s="120"/>
      <c r="CSJ367" s="120"/>
      <c r="CSK367" s="120"/>
      <c r="CSL367" s="120"/>
      <c r="CSM367" s="120"/>
      <c r="CSN367" s="120"/>
      <c r="CSO367" s="120"/>
      <c r="CSP367" s="120"/>
      <c r="CSQ367" s="120"/>
      <c r="CSR367" s="120"/>
      <c r="CSS367" s="120"/>
      <c r="CST367" s="120"/>
      <c r="CSU367" s="120"/>
      <c r="CSV367" s="120"/>
      <c r="CSW367" s="120"/>
      <c r="CSX367" s="120"/>
      <c r="CSY367" s="120"/>
      <c r="CSZ367" s="120"/>
      <c r="CTA367" s="120"/>
      <c r="CTB367" s="120"/>
      <c r="CTC367" s="120"/>
      <c r="CTD367" s="120"/>
      <c r="CTE367" s="120"/>
      <c r="CTF367" s="120"/>
      <c r="CTG367" s="120"/>
      <c r="CTH367" s="120"/>
      <c r="CTI367" s="120"/>
      <c r="CTJ367" s="120"/>
      <c r="CTK367" s="120"/>
      <c r="CTL367" s="120"/>
      <c r="CTM367" s="120"/>
      <c r="CTN367" s="120"/>
      <c r="CTO367" s="120"/>
      <c r="CTP367" s="120"/>
      <c r="CTQ367" s="120"/>
      <c r="CTR367" s="120"/>
      <c r="CTS367" s="120"/>
      <c r="CTT367" s="120"/>
      <c r="CTU367" s="120"/>
      <c r="CTV367" s="120"/>
      <c r="CTW367" s="120"/>
      <c r="CTX367" s="120"/>
      <c r="CTY367" s="120"/>
      <c r="CTZ367" s="120"/>
      <c r="CUA367" s="120"/>
      <c r="CUB367" s="120"/>
      <c r="CUC367" s="120"/>
      <c r="CUD367" s="120"/>
      <c r="CUE367" s="120"/>
      <c r="CUF367" s="120"/>
      <c r="CUG367" s="120"/>
      <c r="CUH367" s="120"/>
      <c r="CUI367" s="120"/>
      <c r="CUJ367" s="120"/>
      <c r="CUK367" s="120"/>
      <c r="CUL367" s="120"/>
      <c r="CUM367" s="120"/>
      <c r="CUN367" s="120"/>
      <c r="CUO367" s="120"/>
      <c r="CUP367" s="120"/>
      <c r="CUQ367" s="120"/>
      <c r="CUR367" s="120"/>
      <c r="CUS367" s="120"/>
      <c r="CUT367" s="120"/>
      <c r="CUU367" s="120"/>
      <c r="CUV367" s="120"/>
      <c r="CUW367" s="120"/>
      <c r="CUX367" s="120"/>
      <c r="CUY367" s="120"/>
      <c r="CUZ367" s="120"/>
      <c r="CVA367" s="120"/>
      <c r="CVB367" s="120"/>
      <c r="CVC367" s="120"/>
      <c r="CVD367" s="120"/>
      <c r="CVE367" s="120"/>
      <c r="CVF367" s="120"/>
      <c r="CVG367" s="120"/>
      <c r="CVH367" s="120"/>
      <c r="CVI367" s="120"/>
      <c r="CVJ367" s="120"/>
      <c r="CVK367" s="120"/>
      <c r="CVL367" s="120"/>
      <c r="CVM367" s="120"/>
      <c r="CVN367" s="120"/>
      <c r="CVO367" s="120"/>
      <c r="CVP367" s="120"/>
      <c r="CVQ367" s="120"/>
      <c r="CVR367" s="120"/>
      <c r="CVS367" s="120"/>
      <c r="CVT367" s="120"/>
      <c r="CVU367" s="120"/>
      <c r="CVV367" s="120"/>
      <c r="CVW367" s="120"/>
      <c r="CVX367" s="120"/>
      <c r="CVY367" s="120"/>
      <c r="CVZ367" s="120"/>
      <c r="CWA367" s="120"/>
      <c r="CWB367" s="120"/>
      <c r="CWC367" s="120"/>
      <c r="CWD367" s="120"/>
      <c r="CWE367" s="120"/>
      <c r="CWF367" s="120"/>
      <c r="CWG367" s="120"/>
      <c r="CWH367" s="120"/>
      <c r="CWI367" s="120"/>
      <c r="CWJ367" s="120"/>
      <c r="CWK367" s="120"/>
      <c r="CWL367" s="120"/>
      <c r="CWM367" s="120"/>
      <c r="CWN367" s="120"/>
      <c r="CWO367" s="120"/>
      <c r="CWP367" s="120"/>
      <c r="CWQ367" s="120"/>
      <c r="CWR367" s="120"/>
      <c r="CWS367" s="120"/>
      <c r="CWT367" s="120"/>
      <c r="CWU367" s="120"/>
      <c r="CWV367" s="120"/>
      <c r="CWW367" s="120"/>
      <c r="CWX367" s="120"/>
      <c r="CWY367" s="120"/>
      <c r="CWZ367" s="120"/>
      <c r="CXA367" s="120"/>
      <c r="CXB367" s="120"/>
      <c r="CXC367" s="120"/>
      <c r="CXD367" s="120"/>
      <c r="CXE367" s="120"/>
      <c r="CXF367" s="120"/>
      <c r="CXG367" s="120"/>
      <c r="CXH367" s="120"/>
      <c r="CXI367" s="120"/>
      <c r="CXJ367" s="120"/>
      <c r="CXK367" s="120"/>
      <c r="CXL367" s="120"/>
      <c r="CXM367" s="120"/>
      <c r="CXN367" s="120"/>
      <c r="CXO367" s="120"/>
      <c r="CXP367" s="120"/>
      <c r="CXQ367" s="120"/>
      <c r="CXR367" s="120"/>
      <c r="CXS367" s="120"/>
      <c r="CXT367" s="120"/>
      <c r="CXU367" s="120"/>
      <c r="CXV367" s="120"/>
      <c r="CXW367" s="120"/>
      <c r="CXX367" s="120"/>
      <c r="CXY367" s="120"/>
      <c r="CXZ367" s="120"/>
      <c r="CYA367" s="120"/>
      <c r="CYB367" s="120"/>
      <c r="CYC367" s="120"/>
      <c r="CYD367" s="120"/>
      <c r="CYE367" s="120"/>
      <c r="CYF367" s="120"/>
      <c r="CYG367" s="120"/>
      <c r="CYH367" s="120"/>
      <c r="CYI367" s="120"/>
      <c r="CYJ367" s="120"/>
      <c r="CYK367" s="120"/>
      <c r="CYL367" s="120"/>
      <c r="CYM367" s="120"/>
      <c r="CYN367" s="120"/>
      <c r="CYO367" s="120"/>
      <c r="CYP367" s="120"/>
      <c r="CYQ367" s="120"/>
      <c r="CYR367" s="120"/>
      <c r="CYS367" s="120"/>
      <c r="CYT367" s="120"/>
      <c r="CYU367" s="120"/>
      <c r="CYV367" s="120"/>
      <c r="CYW367" s="120"/>
      <c r="CYX367" s="120"/>
      <c r="CYY367" s="120"/>
      <c r="CYZ367" s="120"/>
      <c r="CZA367" s="120"/>
      <c r="CZB367" s="120"/>
      <c r="CZC367" s="120"/>
      <c r="CZD367" s="120"/>
      <c r="CZE367" s="120"/>
      <c r="CZF367" s="120"/>
      <c r="CZG367" s="120"/>
      <c r="CZH367" s="120"/>
      <c r="CZI367" s="120"/>
      <c r="CZJ367" s="120"/>
      <c r="CZK367" s="120"/>
      <c r="CZL367" s="120"/>
      <c r="CZM367" s="120"/>
      <c r="CZN367" s="120"/>
      <c r="CZO367" s="120"/>
      <c r="CZP367" s="120"/>
      <c r="CZQ367" s="120"/>
      <c r="CZR367" s="120"/>
      <c r="CZS367" s="120"/>
      <c r="CZT367" s="120"/>
      <c r="CZU367" s="120"/>
      <c r="CZV367" s="120"/>
      <c r="CZW367" s="120"/>
      <c r="CZX367" s="120"/>
      <c r="CZY367" s="120"/>
      <c r="CZZ367" s="120"/>
      <c r="DAA367" s="120"/>
      <c r="DAB367" s="120"/>
      <c r="DAC367" s="120"/>
      <c r="DAD367" s="120"/>
      <c r="DAE367" s="120"/>
      <c r="DAF367" s="120"/>
      <c r="DAG367" s="120"/>
      <c r="DAH367" s="120"/>
      <c r="DAI367" s="120"/>
      <c r="DAJ367" s="120"/>
      <c r="DAK367" s="120"/>
      <c r="DAL367" s="120"/>
      <c r="DAM367" s="120"/>
      <c r="DAN367" s="120"/>
      <c r="DAO367" s="120"/>
      <c r="DAP367" s="120"/>
      <c r="DAQ367" s="120"/>
      <c r="DAR367" s="120"/>
      <c r="DAS367" s="120"/>
      <c r="DAT367" s="120"/>
      <c r="DAU367" s="120"/>
      <c r="DAV367" s="120"/>
      <c r="DAW367" s="120"/>
      <c r="DAX367" s="120"/>
      <c r="DAY367" s="120"/>
      <c r="DAZ367" s="120"/>
      <c r="DBA367" s="120"/>
      <c r="DBB367" s="120"/>
      <c r="DBC367" s="120"/>
      <c r="DBD367" s="120"/>
      <c r="DBE367" s="120"/>
      <c r="DBF367" s="120"/>
      <c r="DBG367" s="120"/>
      <c r="DBH367" s="120"/>
      <c r="DBI367" s="120"/>
      <c r="DBJ367" s="120"/>
      <c r="DBK367" s="120"/>
      <c r="DBL367" s="120"/>
      <c r="DBM367" s="120"/>
      <c r="DBN367" s="120"/>
      <c r="DBO367" s="120"/>
      <c r="DBP367" s="120"/>
      <c r="DBQ367" s="120"/>
      <c r="DBR367" s="120"/>
      <c r="DBS367" s="120"/>
      <c r="DBT367" s="120"/>
      <c r="DBU367" s="120"/>
      <c r="DBV367" s="120"/>
      <c r="DBW367" s="120"/>
      <c r="DBX367" s="120"/>
      <c r="DBY367" s="120"/>
      <c r="DBZ367" s="120"/>
      <c r="DCA367" s="120"/>
      <c r="DCB367" s="120"/>
      <c r="DCC367" s="120"/>
      <c r="DCD367" s="120"/>
      <c r="DCE367" s="120"/>
      <c r="DCF367" s="120"/>
      <c r="DCG367" s="120"/>
      <c r="DCH367" s="120"/>
      <c r="DCI367" s="120"/>
      <c r="DCJ367" s="120"/>
      <c r="DCK367" s="120"/>
      <c r="DCL367" s="120"/>
      <c r="DCM367" s="120"/>
      <c r="DCN367" s="120"/>
      <c r="DCO367" s="120"/>
      <c r="DCP367" s="120"/>
      <c r="DCQ367" s="120"/>
      <c r="DCR367" s="120"/>
      <c r="DCS367" s="120"/>
      <c r="DCT367" s="120"/>
      <c r="DCU367" s="120"/>
      <c r="DCV367" s="120"/>
      <c r="DCW367" s="120"/>
      <c r="DCX367" s="120"/>
      <c r="DCY367" s="120"/>
      <c r="DCZ367" s="120"/>
      <c r="DDA367" s="120"/>
      <c r="DDB367" s="120"/>
      <c r="DDC367" s="120"/>
      <c r="DDD367" s="120"/>
      <c r="DDE367" s="120"/>
      <c r="DDF367" s="120"/>
      <c r="DDG367" s="120"/>
      <c r="DDH367" s="120"/>
      <c r="DDI367" s="120"/>
      <c r="DDJ367" s="120"/>
      <c r="DDK367" s="120"/>
      <c r="DDL367" s="120"/>
      <c r="DDM367" s="120"/>
      <c r="DDN367" s="120"/>
      <c r="DDO367" s="120"/>
      <c r="DDP367" s="120"/>
      <c r="DDQ367" s="120"/>
      <c r="DDR367" s="120"/>
      <c r="DDS367" s="120"/>
      <c r="DDT367" s="120"/>
      <c r="DDU367" s="120"/>
      <c r="DDV367" s="120"/>
      <c r="DDW367" s="120"/>
      <c r="DDX367" s="120"/>
      <c r="DDY367" s="120"/>
      <c r="DDZ367" s="120"/>
      <c r="DEA367" s="120"/>
      <c r="DEB367" s="120"/>
      <c r="DEC367" s="120"/>
      <c r="DED367" s="120"/>
      <c r="DEE367" s="120"/>
      <c r="DEF367" s="120"/>
      <c r="DEG367" s="120"/>
      <c r="DEH367" s="120"/>
      <c r="DEI367" s="120"/>
      <c r="DEJ367" s="120"/>
      <c r="DEK367" s="120"/>
      <c r="DEL367" s="120"/>
      <c r="DEM367" s="120"/>
      <c r="DEN367" s="120"/>
      <c r="DEO367" s="120"/>
      <c r="DEP367" s="120"/>
      <c r="DEQ367" s="120"/>
      <c r="DER367" s="120"/>
      <c r="DES367" s="120"/>
      <c r="DET367" s="120"/>
      <c r="DEU367" s="120"/>
      <c r="DEV367" s="120"/>
      <c r="DEW367" s="120"/>
      <c r="DEX367" s="120"/>
      <c r="DEY367" s="120"/>
      <c r="DEZ367" s="120"/>
      <c r="DFA367" s="120"/>
      <c r="DFB367" s="120"/>
      <c r="DFC367" s="120"/>
      <c r="DFD367" s="120"/>
      <c r="DFE367" s="120"/>
      <c r="DFF367" s="120"/>
      <c r="DFG367" s="120"/>
      <c r="DFH367" s="120"/>
      <c r="DFI367" s="120"/>
      <c r="DFJ367" s="120"/>
      <c r="DFK367" s="120"/>
      <c r="DFL367" s="120"/>
      <c r="DFM367" s="120"/>
      <c r="DFN367" s="120"/>
      <c r="DFO367" s="120"/>
      <c r="DFP367" s="120"/>
      <c r="DFQ367" s="120"/>
      <c r="DFR367" s="120"/>
      <c r="DFS367" s="120"/>
      <c r="DFT367" s="120"/>
      <c r="DFU367" s="120"/>
      <c r="DFV367" s="120"/>
      <c r="DFW367" s="120"/>
      <c r="DFX367" s="120"/>
      <c r="DFY367" s="120"/>
      <c r="DFZ367" s="120"/>
      <c r="DGA367" s="120"/>
      <c r="DGB367" s="120"/>
      <c r="DGC367" s="120"/>
      <c r="DGD367" s="120"/>
      <c r="DGE367" s="120"/>
      <c r="DGF367" s="120"/>
      <c r="DGG367" s="120"/>
      <c r="DGH367" s="120"/>
      <c r="DGI367" s="120"/>
      <c r="DGJ367" s="120"/>
      <c r="DGK367" s="120"/>
      <c r="DGL367" s="120"/>
      <c r="DGM367" s="120"/>
      <c r="DGN367" s="120"/>
      <c r="DGO367" s="120"/>
      <c r="DGP367" s="120"/>
      <c r="DGQ367" s="120"/>
      <c r="DGR367" s="120"/>
      <c r="DGS367" s="120"/>
      <c r="DGT367" s="120"/>
      <c r="DGU367" s="120"/>
      <c r="DGV367" s="120"/>
      <c r="DGW367" s="120"/>
      <c r="DGX367" s="120"/>
      <c r="DGY367" s="120"/>
      <c r="DGZ367" s="120"/>
      <c r="DHA367" s="120"/>
      <c r="DHB367" s="120"/>
      <c r="DHC367" s="120"/>
      <c r="DHD367" s="120"/>
      <c r="DHE367" s="120"/>
      <c r="DHF367" s="120"/>
      <c r="DHG367" s="120"/>
      <c r="DHH367" s="120"/>
      <c r="DHI367" s="120"/>
      <c r="DHJ367" s="120"/>
      <c r="DHK367" s="120"/>
      <c r="DHL367" s="120"/>
      <c r="DHM367" s="120"/>
      <c r="DHN367" s="120"/>
      <c r="DHO367" s="120"/>
      <c r="DHP367" s="120"/>
      <c r="DHQ367" s="120"/>
      <c r="DHR367" s="120"/>
      <c r="DHS367" s="120"/>
      <c r="DHT367" s="120"/>
      <c r="DHU367" s="120"/>
      <c r="DHV367" s="120"/>
      <c r="DHW367" s="120"/>
      <c r="DHX367" s="120"/>
      <c r="DHY367" s="120"/>
      <c r="DHZ367" s="120"/>
      <c r="DIA367" s="120"/>
      <c r="DIB367" s="120"/>
      <c r="DIC367" s="120"/>
      <c r="DID367" s="120"/>
      <c r="DIE367" s="120"/>
      <c r="DIF367" s="120"/>
      <c r="DIG367" s="120"/>
      <c r="DIH367" s="120"/>
      <c r="DII367" s="120"/>
      <c r="DIJ367" s="120"/>
      <c r="DIK367" s="120"/>
      <c r="DIL367" s="120"/>
      <c r="DIM367" s="120"/>
      <c r="DIN367" s="120"/>
      <c r="DIO367" s="120"/>
      <c r="DIP367" s="120"/>
      <c r="DIQ367" s="120"/>
      <c r="DIR367" s="120"/>
      <c r="DIS367" s="120"/>
      <c r="DIT367" s="120"/>
      <c r="DIU367" s="120"/>
      <c r="DIV367" s="120"/>
      <c r="DIW367" s="120"/>
      <c r="DIX367" s="120"/>
      <c r="DIY367" s="120"/>
      <c r="DIZ367" s="120"/>
      <c r="DJA367" s="120"/>
      <c r="DJB367" s="120"/>
      <c r="DJC367" s="120"/>
      <c r="DJD367" s="120"/>
      <c r="DJE367" s="120"/>
      <c r="DJF367" s="120"/>
      <c r="DJG367" s="120"/>
      <c r="DJH367" s="120"/>
      <c r="DJI367" s="120"/>
      <c r="DJJ367" s="120"/>
      <c r="DJK367" s="120"/>
      <c r="DJL367" s="120"/>
      <c r="DJM367" s="120"/>
      <c r="DJN367" s="120"/>
      <c r="DJO367" s="120"/>
      <c r="DJP367" s="120"/>
      <c r="DJQ367" s="120"/>
      <c r="DJR367" s="120"/>
      <c r="DJS367" s="120"/>
      <c r="DJT367" s="120"/>
      <c r="DJU367" s="120"/>
      <c r="DJV367" s="120"/>
      <c r="DJW367" s="120"/>
      <c r="DJX367" s="120"/>
      <c r="DJY367" s="120"/>
      <c r="DJZ367" s="120"/>
      <c r="DKA367" s="120"/>
      <c r="DKB367" s="120"/>
      <c r="DKC367" s="120"/>
      <c r="DKD367" s="120"/>
      <c r="DKE367" s="120"/>
      <c r="DKF367" s="120"/>
      <c r="DKG367" s="120"/>
      <c r="DKH367" s="120"/>
      <c r="DKI367" s="120"/>
      <c r="DKJ367" s="120"/>
      <c r="DKK367" s="120"/>
      <c r="DKL367" s="120"/>
      <c r="DKM367" s="120"/>
      <c r="DKN367" s="120"/>
      <c r="DKO367" s="120"/>
      <c r="DKP367" s="120"/>
      <c r="DKQ367" s="120"/>
      <c r="DKR367" s="120"/>
      <c r="DKS367" s="120"/>
      <c r="DKT367" s="120"/>
      <c r="DKU367" s="120"/>
      <c r="DKV367" s="120"/>
      <c r="DKW367" s="120"/>
      <c r="DKX367" s="120"/>
      <c r="DKY367" s="120"/>
      <c r="DKZ367" s="120"/>
      <c r="DLA367" s="120"/>
      <c r="DLB367" s="120"/>
      <c r="DLC367" s="120"/>
      <c r="DLD367" s="120"/>
      <c r="DLE367" s="120"/>
      <c r="DLF367" s="120"/>
      <c r="DLG367" s="120"/>
      <c r="DLH367" s="120"/>
      <c r="DLI367" s="120"/>
      <c r="DLJ367" s="120"/>
      <c r="DLK367" s="120"/>
      <c r="DLL367" s="120"/>
      <c r="DLM367" s="120"/>
      <c r="DLN367" s="120"/>
      <c r="DLO367" s="120"/>
      <c r="DLP367" s="120"/>
      <c r="DLQ367" s="120"/>
      <c r="DLR367" s="120"/>
      <c r="DLS367" s="120"/>
      <c r="DLT367" s="120"/>
      <c r="DLU367" s="120"/>
      <c r="DLV367" s="120"/>
      <c r="DLW367" s="120"/>
      <c r="DLX367" s="120"/>
      <c r="DLY367" s="120"/>
      <c r="DLZ367" s="120"/>
      <c r="DMA367" s="120"/>
      <c r="DMB367" s="120"/>
      <c r="DMC367" s="120"/>
      <c r="DMD367" s="120"/>
      <c r="DME367" s="120"/>
      <c r="DMF367" s="120"/>
      <c r="DMG367" s="120"/>
      <c r="DMH367" s="120"/>
      <c r="DMI367" s="120"/>
      <c r="DMJ367" s="120"/>
      <c r="DMK367" s="120"/>
      <c r="DML367" s="120"/>
      <c r="DMM367" s="120"/>
      <c r="DMN367" s="120"/>
      <c r="DMO367" s="120"/>
      <c r="DMP367" s="120"/>
      <c r="DMQ367" s="120"/>
      <c r="DMR367" s="120"/>
      <c r="DMS367" s="120"/>
      <c r="DMT367" s="120"/>
      <c r="DMU367" s="120"/>
      <c r="DMV367" s="120"/>
      <c r="DMW367" s="120"/>
      <c r="DMX367" s="120"/>
      <c r="DMY367" s="120"/>
      <c r="DMZ367" s="120"/>
      <c r="DNA367" s="120"/>
      <c r="DNB367" s="120"/>
      <c r="DNC367" s="120"/>
      <c r="DND367" s="120"/>
      <c r="DNE367" s="120"/>
      <c r="DNF367" s="120"/>
      <c r="DNG367" s="120"/>
      <c r="DNH367" s="120"/>
      <c r="DNI367" s="120"/>
      <c r="DNJ367" s="120"/>
      <c r="DNK367" s="120"/>
      <c r="DNL367" s="120"/>
      <c r="DNM367" s="120"/>
      <c r="DNN367" s="120"/>
      <c r="DNO367" s="120"/>
      <c r="DNP367" s="120"/>
      <c r="DNQ367" s="120"/>
      <c r="DNR367" s="120"/>
      <c r="DNS367" s="120"/>
      <c r="DNT367" s="120"/>
      <c r="DNU367" s="120"/>
      <c r="DNV367" s="120"/>
      <c r="DNW367" s="120"/>
      <c r="DNX367" s="120"/>
      <c r="DNY367" s="120"/>
      <c r="DNZ367" s="120"/>
      <c r="DOA367" s="120"/>
      <c r="DOB367" s="120"/>
      <c r="DOC367" s="120"/>
      <c r="DOD367" s="120"/>
      <c r="DOE367" s="120"/>
      <c r="DOF367" s="120"/>
      <c r="DOG367" s="120"/>
      <c r="DOH367" s="120"/>
      <c r="DOI367" s="120"/>
      <c r="DOJ367" s="120"/>
      <c r="DOK367" s="120"/>
      <c r="DOL367" s="120"/>
      <c r="DOM367" s="120"/>
      <c r="DON367" s="120"/>
      <c r="DOO367" s="120"/>
      <c r="DOP367" s="120"/>
      <c r="DOQ367" s="120"/>
      <c r="DOR367" s="120"/>
      <c r="DOS367" s="120"/>
      <c r="DOT367" s="120"/>
      <c r="DOU367" s="120"/>
      <c r="DOV367" s="120"/>
      <c r="DOW367" s="120"/>
      <c r="DOX367" s="120"/>
      <c r="DOY367" s="120"/>
      <c r="DOZ367" s="120"/>
      <c r="DPA367" s="120"/>
      <c r="DPB367" s="120"/>
      <c r="DPC367" s="120"/>
      <c r="DPD367" s="120"/>
      <c r="DPE367" s="120"/>
      <c r="DPF367" s="120"/>
      <c r="DPG367" s="120"/>
      <c r="DPH367" s="120"/>
      <c r="DPI367" s="120"/>
      <c r="DPJ367" s="120"/>
      <c r="DPK367" s="120"/>
      <c r="DPL367" s="120"/>
      <c r="DPM367" s="120"/>
      <c r="DPN367" s="120"/>
      <c r="DPO367" s="120"/>
      <c r="DPP367" s="120"/>
      <c r="DPQ367" s="120"/>
      <c r="DPR367" s="120"/>
      <c r="DPS367" s="120"/>
      <c r="DPT367" s="120"/>
      <c r="DPU367" s="120"/>
      <c r="DPV367" s="120"/>
      <c r="DPW367" s="120"/>
      <c r="DPX367" s="120"/>
      <c r="DPY367" s="120"/>
      <c r="DPZ367" s="120"/>
      <c r="DQA367" s="120"/>
      <c r="DQB367" s="120"/>
      <c r="DQC367" s="120"/>
      <c r="DQD367" s="120"/>
      <c r="DQE367" s="120"/>
      <c r="DQF367" s="120"/>
      <c r="DQG367" s="120"/>
      <c r="DQH367" s="120"/>
      <c r="DQI367" s="120"/>
      <c r="DQJ367" s="120"/>
      <c r="DQK367" s="120"/>
      <c r="DQL367" s="120"/>
      <c r="DQM367" s="120"/>
      <c r="DQN367" s="120"/>
      <c r="DQO367" s="120"/>
      <c r="DQP367" s="120"/>
      <c r="DQQ367" s="120"/>
      <c r="DQR367" s="120"/>
      <c r="DQS367" s="120"/>
      <c r="DQT367" s="120"/>
      <c r="DQU367" s="120"/>
      <c r="DQV367" s="120"/>
      <c r="DQW367" s="120"/>
      <c r="DQX367" s="120"/>
      <c r="DQY367" s="120"/>
      <c r="DQZ367" s="120"/>
      <c r="DRA367" s="120"/>
      <c r="DRB367" s="120"/>
      <c r="DRC367" s="120"/>
      <c r="DRD367" s="120"/>
      <c r="DRE367" s="120"/>
      <c r="DRF367" s="120"/>
      <c r="DRG367" s="120"/>
      <c r="DRH367" s="120"/>
      <c r="DRI367" s="120"/>
      <c r="DRJ367" s="120"/>
      <c r="DRK367" s="120"/>
      <c r="DRL367" s="120"/>
      <c r="DRM367" s="120"/>
      <c r="DRN367" s="120"/>
      <c r="DRO367" s="120"/>
      <c r="DRP367" s="120"/>
      <c r="DRQ367" s="120"/>
      <c r="DRR367" s="120"/>
      <c r="DRS367" s="120"/>
      <c r="DRT367" s="120"/>
      <c r="DRU367" s="120"/>
      <c r="DRV367" s="120"/>
      <c r="DRW367" s="120"/>
      <c r="DRX367" s="120"/>
      <c r="DRY367" s="120"/>
      <c r="DRZ367" s="120"/>
      <c r="DSA367" s="120"/>
      <c r="DSB367" s="120"/>
      <c r="DSC367" s="120"/>
      <c r="DSD367" s="120"/>
      <c r="DSE367" s="120"/>
      <c r="DSF367" s="120"/>
      <c r="DSG367" s="120"/>
      <c r="DSH367" s="120"/>
      <c r="DSI367" s="120"/>
      <c r="DSJ367" s="120"/>
      <c r="DSK367" s="120"/>
      <c r="DSL367" s="120"/>
      <c r="DSM367" s="120"/>
      <c r="DSN367" s="120"/>
      <c r="DSO367" s="120"/>
      <c r="DSP367" s="120"/>
      <c r="DSQ367" s="120"/>
      <c r="DSR367" s="120"/>
      <c r="DSS367" s="120"/>
      <c r="DST367" s="120"/>
      <c r="DSU367" s="120"/>
      <c r="DSV367" s="120"/>
      <c r="DSW367" s="120"/>
      <c r="DSX367" s="120"/>
      <c r="DSY367" s="120"/>
      <c r="DSZ367" s="120"/>
      <c r="DTA367" s="120"/>
      <c r="DTB367" s="120"/>
      <c r="DTC367" s="120"/>
      <c r="DTD367" s="120"/>
      <c r="DTE367" s="120"/>
      <c r="DTF367" s="120"/>
      <c r="DTG367" s="120"/>
      <c r="DTH367" s="120"/>
      <c r="DTI367" s="120"/>
      <c r="DTJ367" s="120"/>
      <c r="DTK367" s="120"/>
      <c r="DTL367" s="120"/>
      <c r="DTM367" s="120"/>
      <c r="DTN367" s="120"/>
      <c r="DTO367" s="120"/>
      <c r="DTP367" s="120"/>
      <c r="DTQ367" s="120"/>
      <c r="DTR367" s="120"/>
      <c r="DTS367" s="120"/>
      <c r="DTT367" s="120"/>
      <c r="DTU367" s="120"/>
      <c r="DTV367" s="120"/>
      <c r="DTW367" s="120"/>
      <c r="DTX367" s="120"/>
      <c r="DTY367" s="120"/>
      <c r="DTZ367" s="120"/>
      <c r="DUA367" s="120"/>
      <c r="DUB367" s="120"/>
      <c r="DUC367" s="120"/>
      <c r="DUD367" s="120"/>
      <c r="DUE367" s="120"/>
      <c r="DUF367" s="120"/>
      <c r="DUG367" s="120"/>
      <c r="DUH367" s="120"/>
      <c r="DUI367" s="120"/>
      <c r="DUJ367" s="120"/>
      <c r="DUK367" s="120"/>
      <c r="DUL367" s="120"/>
      <c r="DUM367" s="120"/>
      <c r="DUN367" s="120"/>
      <c r="DUO367" s="120"/>
      <c r="DUP367" s="120"/>
      <c r="DUQ367" s="120"/>
      <c r="DUR367" s="120"/>
      <c r="DUS367" s="120"/>
      <c r="DUT367" s="120"/>
      <c r="DUU367" s="120"/>
      <c r="DUV367" s="120"/>
      <c r="DUW367" s="120"/>
      <c r="DUX367" s="120"/>
      <c r="DUY367" s="120"/>
      <c r="DUZ367" s="120"/>
      <c r="DVA367" s="120"/>
      <c r="DVB367" s="120"/>
      <c r="DVC367" s="120"/>
      <c r="DVD367" s="120"/>
      <c r="DVE367" s="120"/>
      <c r="DVF367" s="120"/>
      <c r="DVG367" s="120"/>
      <c r="DVH367" s="120"/>
      <c r="DVI367" s="120"/>
      <c r="DVJ367" s="120"/>
      <c r="DVK367" s="120"/>
      <c r="DVL367" s="120"/>
      <c r="DVM367" s="120"/>
      <c r="DVN367" s="120"/>
      <c r="DVO367" s="120"/>
      <c r="DVP367" s="120"/>
      <c r="DVQ367" s="120"/>
      <c r="DVR367" s="120"/>
      <c r="DVS367" s="120"/>
      <c r="DVT367" s="120"/>
      <c r="DVU367" s="120"/>
      <c r="DVV367" s="120"/>
      <c r="DVW367" s="120"/>
      <c r="DVX367" s="120"/>
      <c r="DVY367" s="120"/>
      <c r="DVZ367" s="120"/>
      <c r="DWA367" s="120"/>
      <c r="DWB367" s="120"/>
      <c r="DWC367" s="120"/>
      <c r="DWD367" s="120"/>
      <c r="DWE367" s="120"/>
      <c r="DWF367" s="120"/>
      <c r="DWG367" s="120"/>
      <c r="DWH367" s="120"/>
      <c r="DWI367" s="120"/>
      <c r="DWJ367" s="120"/>
      <c r="DWK367" s="120"/>
      <c r="DWL367" s="120"/>
      <c r="DWM367" s="120"/>
      <c r="DWN367" s="120"/>
      <c r="DWO367" s="120"/>
      <c r="DWP367" s="120"/>
      <c r="DWQ367" s="120"/>
      <c r="DWR367" s="120"/>
      <c r="DWS367" s="120"/>
      <c r="DWT367" s="120"/>
      <c r="DWU367" s="120"/>
      <c r="DWV367" s="120"/>
      <c r="DWW367" s="120"/>
      <c r="DWX367" s="120"/>
      <c r="DWY367" s="120"/>
      <c r="DWZ367" s="120"/>
      <c r="DXA367" s="120"/>
      <c r="DXB367" s="120"/>
      <c r="DXC367" s="120"/>
      <c r="DXD367" s="120"/>
      <c r="DXE367" s="120"/>
      <c r="DXF367" s="120"/>
      <c r="DXG367" s="120"/>
      <c r="DXH367" s="120"/>
      <c r="DXI367" s="120"/>
      <c r="DXJ367" s="120"/>
      <c r="DXK367" s="120"/>
      <c r="DXL367" s="120"/>
      <c r="DXM367" s="120"/>
      <c r="DXN367" s="120"/>
      <c r="DXO367" s="120"/>
      <c r="DXP367" s="120"/>
      <c r="DXQ367" s="120"/>
      <c r="DXR367" s="120"/>
      <c r="DXS367" s="120"/>
      <c r="DXT367" s="120"/>
      <c r="DXU367" s="120"/>
      <c r="DXV367" s="120"/>
      <c r="DXW367" s="120"/>
      <c r="DXX367" s="120"/>
      <c r="DXY367" s="120"/>
      <c r="DXZ367" s="120"/>
      <c r="DYA367" s="120"/>
      <c r="DYB367" s="120"/>
      <c r="DYC367" s="120"/>
      <c r="DYD367" s="120"/>
      <c r="DYE367" s="120"/>
      <c r="DYF367" s="120"/>
      <c r="DYG367" s="120"/>
      <c r="DYH367" s="120"/>
      <c r="DYI367" s="120"/>
      <c r="DYJ367" s="120"/>
      <c r="DYK367" s="120"/>
      <c r="DYL367" s="120"/>
      <c r="DYM367" s="120"/>
      <c r="DYN367" s="120"/>
      <c r="DYO367" s="120"/>
      <c r="DYP367" s="120"/>
      <c r="DYQ367" s="120"/>
      <c r="DYR367" s="120"/>
      <c r="DYS367" s="120"/>
      <c r="DYT367" s="120"/>
      <c r="DYU367" s="120"/>
      <c r="DYV367" s="120"/>
      <c r="DYW367" s="120"/>
      <c r="DYX367" s="120"/>
      <c r="DYY367" s="120"/>
      <c r="DYZ367" s="120"/>
      <c r="DZA367" s="120"/>
      <c r="DZB367" s="120"/>
      <c r="DZC367" s="120"/>
      <c r="DZD367" s="120"/>
      <c r="DZE367" s="120"/>
      <c r="DZF367" s="120"/>
      <c r="DZG367" s="120"/>
      <c r="DZH367" s="120"/>
      <c r="DZI367" s="120"/>
      <c r="DZJ367" s="120"/>
      <c r="DZK367" s="120"/>
      <c r="DZL367" s="120"/>
      <c r="DZM367" s="120"/>
      <c r="DZN367" s="120"/>
      <c r="DZO367" s="120"/>
      <c r="DZP367" s="120"/>
      <c r="DZQ367" s="120"/>
      <c r="DZR367" s="120"/>
      <c r="DZS367" s="120"/>
      <c r="DZT367" s="120"/>
      <c r="DZU367" s="120"/>
      <c r="DZV367" s="120"/>
      <c r="DZW367" s="120"/>
      <c r="DZX367" s="120"/>
      <c r="DZY367" s="120"/>
      <c r="DZZ367" s="120"/>
      <c r="EAA367" s="120"/>
      <c r="EAB367" s="120"/>
      <c r="EAC367" s="120"/>
      <c r="EAD367" s="120"/>
      <c r="EAE367" s="120"/>
      <c r="EAF367" s="120"/>
      <c r="EAG367" s="120"/>
      <c r="EAH367" s="120"/>
      <c r="EAI367" s="120"/>
      <c r="EAJ367" s="120"/>
      <c r="EAK367" s="120"/>
      <c r="EAL367" s="120"/>
      <c r="EAM367" s="120"/>
      <c r="EAN367" s="120"/>
      <c r="EAO367" s="120"/>
      <c r="EAP367" s="120"/>
      <c r="EAQ367" s="120"/>
      <c r="EAR367" s="120"/>
      <c r="EAS367" s="120"/>
      <c r="EAT367" s="120"/>
      <c r="EAU367" s="120"/>
      <c r="EAV367" s="120"/>
      <c r="EAW367" s="120"/>
      <c r="EAX367" s="120"/>
      <c r="EAY367" s="120"/>
      <c r="EAZ367" s="120"/>
      <c r="EBA367" s="120"/>
      <c r="EBB367" s="120"/>
      <c r="EBC367" s="120"/>
      <c r="EBD367" s="120"/>
      <c r="EBE367" s="120"/>
      <c r="EBF367" s="120"/>
      <c r="EBG367" s="120"/>
      <c r="EBH367" s="120"/>
      <c r="EBI367" s="120"/>
      <c r="EBJ367" s="120"/>
      <c r="EBK367" s="120"/>
      <c r="EBL367" s="120"/>
      <c r="EBM367" s="120"/>
      <c r="EBN367" s="120"/>
      <c r="EBO367" s="120"/>
      <c r="EBP367" s="120"/>
      <c r="EBQ367" s="120"/>
      <c r="EBR367" s="120"/>
      <c r="EBS367" s="120"/>
      <c r="EBT367" s="120"/>
      <c r="EBU367" s="120"/>
      <c r="EBV367" s="120"/>
      <c r="EBW367" s="120"/>
      <c r="EBX367" s="120"/>
      <c r="EBY367" s="120"/>
      <c r="EBZ367" s="120"/>
      <c r="ECA367" s="120"/>
      <c r="ECB367" s="120"/>
      <c r="ECC367" s="120"/>
      <c r="ECD367" s="120"/>
      <c r="ECE367" s="120"/>
      <c r="ECF367" s="120"/>
      <c r="ECG367" s="120"/>
      <c r="ECH367" s="120"/>
      <c r="ECI367" s="120"/>
      <c r="ECJ367" s="120"/>
      <c r="ECK367" s="120"/>
      <c r="ECL367" s="120"/>
      <c r="ECM367" s="120"/>
      <c r="ECN367" s="120"/>
      <c r="ECO367" s="120"/>
      <c r="ECP367" s="120"/>
      <c r="ECQ367" s="120"/>
      <c r="ECR367" s="120"/>
      <c r="ECS367" s="120"/>
      <c r="ECT367" s="120"/>
      <c r="ECU367" s="120"/>
      <c r="ECV367" s="120"/>
      <c r="ECW367" s="120"/>
      <c r="ECX367" s="120"/>
      <c r="ECY367" s="120"/>
      <c r="ECZ367" s="120"/>
      <c r="EDA367" s="120"/>
      <c r="EDB367" s="120"/>
      <c r="EDC367" s="120"/>
      <c r="EDD367" s="120"/>
      <c r="EDE367" s="120"/>
      <c r="EDF367" s="120"/>
      <c r="EDG367" s="120"/>
      <c r="EDH367" s="120"/>
      <c r="EDI367" s="120"/>
      <c r="EDJ367" s="120"/>
      <c r="EDK367" s="120"/>
      <c r="EDL367" s="120"/>
      <c r="EDM367" s="120"/>
      <c r="EDN367" s="120"/>
      <c r="EDO367" s="120"/>
      <c r="EDP367" s="120"/>
      <c r="EDQ367" s="120"/>
      <c r="EDR367" s="120"/>
      <c r="EDS367" s="120"/>
      <c r="EDT367" s="120"/>
      <c r="EDU367" s="120"/>
      <c r="EDV367" s="120"/>
      <c r="EDW367" s="120"/>
      <c r="EDX367" s="120"/>
      <c r="EDY367" s="120"/>
      <c r="EDZ367" s="120"/>
      <c r="EEA367" s="120"/>
      <c r="EEB367" s="120"/>
      <c r="EEC367" s="120"/>
      <c r="EED367" s="120"/>
      <c r="EEE367" s="120"/>
      <c r="EEF367" s="120"/>
      <c r="EEG367" s="120"/>
      <c r="EEH367" s="120"/>
      <c r="EEI367" s="120"/>
      <c r="EEJ367" s="120"/>
      <c r="EEK367" s="120"/>
      <c r="EEL367" s="120"/>
      <c r="EEM367" s="120"/>
      <c r="EEN367" s="120"/>
      <c r="EEO367" s="120"/>
      <c r="EEP367" s="120"/>
      <c r="EEQ367" s="120"/>
      <c r="EER367" s="120"/>
      <c r="EES367" s="120"/>
      <c r="EET367" s="120"/>
      <c r="EEU367" s="120"/>
      <c r="EEV367" s="120"/>
      <c r="EEW367" s="120"/>
      <c r="EEX367" s="120"/>
      <c r="EEY367" s="120"/>
      <c r="EEZ367" s="120"/>
      <c r="EFA367" s="120"/>
      <c r="EFB367" s="120"/>
      <c r="EFC367" s="120"/>
      <c r="EFD367" s="120"/>
      <c r="EFE367" s="120"/>
      <c r="EFF367" s="120"/>
      <c r="EFG367" s="120"/>
      <c r="EFH367" s="120"/>
      <c r="EFI367" s="120"/>
      <c r="EFJ367" s="120"/>
      <c r="EFK367" s="120"/>
      <c r="EFL367" s="120"/>
      <c r="EFM367" s="120"/>
      <c r="EFN367" s="120"/>
      <c r="EFO367" s="120"/>
      <c r="EFP367" s="120"/>
      <c r="EFQ367" s="120"/>
      <c r="EFR367" s="120"/>
      <c r="EFS367" s="120"/>
      <c r="EFT367" s="120"/>
      <c r="EFU367" s="120"/>
      <c r="EFV367" s="120"/>
      <c r="EFW367" s="120"/>
      <c r="EFX367" s="120"/>
      <c r="EFY367" s="120"/>
      <c r="EFZ367" s="120"/>
      <c r="EGA367" s="120"/>
      <c r="EGB367" s="120"/>
      <c r="EGC367" s="120"/>
      <c r="EGD367" s="120"/>
      <c r="EGE367" s="120"/>
      <c r="EGF367" s="120"/>
      <c r="EGG367" s="120"/>
      <c r="EGH367" s="120"/>
      <c r="EGI367" s="120"/>
      <c r="EGJ367" s="120"/>
      <c r="EGK367" s="120"/>
      <c r="EGL367" s="120"/>
      <c r="EGM367" s="120"/>
      <c r="EGN367" s="120"/>
      <c r="EGO367" s="120"/>
      <c r="EGP367" s="120"/>
      <c r="EGQ367" s="120"/>
      <c r="EGR367" s="120"/>
      <c r="EGS367" s="120"/>
      <c r="EGT367" s="120"/>
      <c r="EGU367" s="120"/>
      <c r="EGV367" s="120"/>
      <c r="EGW367" s="120"/>
      <c r="EGX367" s="120"/>
      <c r="EGY367" s="120"/>
      <c r="EGZ367" s="120"/>
      <c r="EHA367" s="120"/>
      <c r="EHB367" s="120"/>
      <c r="EHC367" s="120"/>
      <c r="EHD367" s="120"/>
      <c r="EHE367" s="120"/>
      <c r="EHF367" s="120"/>
      <c r="EHG367" s="120"/>
      <c r="EHH367" s="120"/>
      <c r="EHI367" s="120"/>
      <c r="EHJ367" s="120"/>
      <c r="EHK367" s="120"/>
      <c r="EHL367" s="120"/>
      <c r="EHM367" s="120"/>
      <c r="EHN367" s="120"/>
      <c r="EHO367" s="120"/>
      <c r="EHP367" s="120"/>
      <c r="EHQ367" s="120"/>
      <c r="EHR367" s="120"/>
      <c r="EHS367" s="120"/>
      <c r="EHT367" s="120"/>
      <c r="EHU367" s="120"/>
      <c r="EHV367" s="120"/>
      <c r="EHW367" s="120"/>
      <c r="EHX367" s="120"/>
      <c r="EHY367" s="120"/>
      <c r="EHZ367" s="120"/>
      <c r="EIA367" s="120"/>
      <c r="EIB367" s="120"/>
      <c r="EIC367" s="120"/>
      <c r="EID367" s="120"/>
      <c r="EIE367" s="120"/>
      <c r="EIF367" s="120"/>
      <c r="EIG367" s="120"/>
      <c r="EIH367" s="120"/>
      <c r="EII367" s="120"/>
      <c r="EIJ367" s="120"/>
      <c r="EIK367" s="120"/>
      <c r="EIL367" s="120"/>
      <c r="EIM367" s="120"/>
      <c r="EIN367" s="120"/>
      <c r="EIO367" s="120"/>
      <c r="EIP367" s="120"/>
      <c r="EIQ367" s="120"/>
      <c r="EIR367" s="120"/>
      <c r="EIS367" s="120"/>
      <c r="EIT367" s="120"/>
      <c r="EIU367" s="120"/>
      <c r="EIV367" s="120"/>
      <c r="EIW367" s="120"/>
      <c r="EIX367" s="120"/>
      <c r="EIY367" s="120"/>
      <c r="EIZ367" s="120"/>
      <c r="EJA367" s="120"/>
      <c r="EJB367" s="120"/>
      <c r="EJC367" s="120"/>
      <c r="EJD367" s="120"/>
      <c r="EJE367" s="120"/>
      <c r="EJF367" s="120"/>
      <c r="EJG367" s="120"/>
      <c r="EJH367" s="120"/>
      <c r="EJI367" s="120"/>
      <c r="EJJ367" s="120"/>
      <c r="EJK367" s="120"/>
      <c r="EJL367" s="120"/>
      <c r="EJM367" s="120"/>
      <c r="EJN367" s="120"/>
      <c r="EJO367" s="120"/>
      <c r="EJP367" s="120"/>
      <c r="EJQ367" s="120"/>
      <c r="EJR367" s="120"/>
      <c r="EJS367" s="120"/>
      <c r="EJT367" s="120"/>
      <c r="EJU367" s="120"/>
      <c r="EJV367" s="120"/>
      <c r="EJW367" s="120"/>
      <c r="EJX367" s="120"/>
      <c r="EJY367" s="120"/>
      <c r="EJZ367" s="120"/>
      <c r="EKA367" s="120"/>
      <c r="EKB367" s="120"/>
      <c r="EKC367" s="120"/>
      <c r="EKD367" s="120"/>
      <c r="EKE367" s="120"/>
      <c r="EKF367" s="120"/>
      <c r="EKG367" s="120"/>
      <c r="EKH367" s="120"/>
      <c r="EKI367" s="120"/>
      <c r="EKJ367" s="120"/>
      <c r="EKK367" s="120"/>
      <c r="EKL367" s="120"/>
      <c r="EKM367" s="120"/>
      <c r="EKN367" s="120"/>
      <c r="EKO367" s="120"/>
      <c r="EKP367" s="120"/>
      <c r="EKQ367" s="120"/>
      <c r="EKR367" s="120"/>
      <c r="EKS367" s="120"/>
      <c r="EKT367" s="120"/>
      <c r="EKU367" s="120"/>
      <c r="EKV367" s="120"/>
      <c r="EKW367" s="120"/>
      <c r="EKX367" s="120"/>
      <c r="EKY367" s="120"/>
      <c r="EKZ367" s="120"/>
      <c r="ELA367" s="120"/>
      <c r="ELB367" s="120"/>
      <c r="ELC367" s="120"/>
      <c r="ELD367" s="120"/>
      <c r="ELE367" s="120"/>
      <c r="ELF367" s="120"/>
      <c r="ELG367" s="120"/>
      <c r="ELH367" s="120"/>
      <c r="ELI367" s="120"/>
      <c r="ELJ367" s="120"/>
      <c r="ELK367" s="120"/>
      <c r="ELL367" s="120"/>
      <c r="ELM367" s="120"/>
      <c r="ELN367" s="120"/>
      <c r="ELO367" s="120"/>
      <c r="ELP367" s="120"/>
      <c r="ELQ367" s="120"/>
      <c r="ELR367" s="120"/>
      <c r="ELS367" s="120"/>
      <c r="ELT367" s="120"/>
      <c r="ELU367" s="120"/>
      <c r="ELV367" s="120"/>
      <c r="ELW367" s="120"/>
      <c r="ELX367" s="120"/>
      <c r="ELY367" s="120"/>
      <c r="ELZ367" s="120"/>
      <c r="EMA367" s="120"/>
      <c r="EMB367" s="120"/>
      <c r="EMC367" s="120"/>
      <c r="EMD367" s="120"/>
      <c r="EME367" s="120"/>
      <c r="EMF367" s="120"/>
      <c r="EMG367" s="120"/>
      <c r="EMH367" s="120"/>
      <c r="EMI367" s="120"/>
      <c r="EMJ367" s="120"/>
      <c r="EMK367" s="120"/>
      <c r="EML367" s="120"/>
      <c r="EMM367" s="120"/>
      <c r="EMN367" s="120"/>
      <c r="EMO367" s="120"/>
      <c r="EMP367" s="120"/>
      <c r="EMQ367" s="120"/>
      <c r="EMR367" s="120"/>
      <c r="EMS367" s="120"/>
      <c r="EMT367" s="120"/>
      <c r="EMU367" s="120"/>
      <c r="EMV367" s="120"/>
      <c r="EMW367" s="120"/>
      <c r="EMX367" s="120"/>
      <c r="EMY367" s="120"/>
      <c r="EMZ367" s="120"/>
      <c r="ENA367" s="120"/>
      <c r="ENB367" s="120"/>
      <c r="ENC367" s="120"/>
      <c r="END367" s="120"/>
      <c r="ENE367" s="120"/>
      <c r="ENF367" s="120"/>
      <c r="ENG367" s="120"/>
      <c r="ENH367" s="120"/>
      <c r="ENI367" s="120"/>
      <c r="ENJ367" s="120"/>
      <c r="ENK367" s="120"/>
      <c r="ENL367" s="120"/>
      <c r="ENM367" s="120"/>
      <c r="ENN367" s="120"/>
      <c r="ENO367" s="120"/>
      <c r="ENP367" s="120"/>
      <c r="ENQ367" s="120"/>
      <c r="ENR367" s="120"/>
      <c r="ENS367" s="120"/>
      <c r="ENT367" s="120"/>
      <c r="ENU367" s="120"/>
      <c r="ENV367" s="120"/>
      <c r="ENW367" s="120"/>
      <c r="ENX367" s="120"/>
      <c r="ENY367" s="120"/>
      <c r="ENZ367" s="120"/>
      <c r="EOA367" s="120"/>
      <c r="EOB367" s="120"/>
      <c r="EOC367" s="120"/>
      <c r="EOD367" s="120"/>
      <c r="EOE367" s="120"/>
      <c r="EOF367" s="120"/>
      <c r="EOG367" s="120"/>
      <c r="EOH367" s="120"/>
      <c r="EOI367" s="120"/>
      <c r="EOJ367" s="120"/>
      <c r="EOK367" s="120"/>
      <c r="EOL367" s="120"/>
      <c r="EOM367" s="120"/>
      <c r="EON367" s="120"/>
      <c r="EOO367" s="120"/>
      <c r="EOP367" s="120"/>
      <c r="EOQ367" s="120"/>
      <c r="EOR367" s="120"/>
      <c r="EOS367" s="120"/>
      <c r="EOT367" s="120"/>
      <c r="EOU367" s="120"/>
      <c r="EOV367" s="120"/>
      <c r="EOW367" s="120"/>
      <c r="EOX367" s="120"/>
      <c r="EOY367" s="120"/>
      <c r="EOZ367" s="120"/>
      <c r="EPA367" s="120"/>
      <c r="EPB367" s="120"/>
      <c r="EPC367" s="120"/>
      <c r="EPD367" s="120"/>
      <c r="EPE367" s="120"/>
      <c r="EPF367" s="120"/>
      <c r="EPG367" s="120"/>
      <c r="EPH367" s="120"/>
      <c r="EPI367" s="120"/>
      <c r="EPJ367" s="120"/>
      <c r="EPK367" s="120"/>
      <c r="EPL367" s="120"/>
      <c r="EPM367" s="120"/>
      <c r="EPN367" s="120"/>
      <c r="EPO367" s="120"/>
      <c r="EPP367" s="120"/>
      <c r="EPQ367" s="120"/>
      <c r="EPR367" s="120"/>
      <c r="EPS367" s="120"/>
      <c r="EPT367" s="120"/>
      <c r="EPU367" s="120"/>
      <c r="EPV367" s="120"/>
      <c r="EPW367" s="120"/>
      <c r="EPX367" s="120"/>
      <c r="EPY367" s="120"/>
      <c r="EPZ367" s="120"/>
      <c r="EQA367" s="120"/>
      <c r="EQB367" s="120"/>
      <c r="EQC367" s="120"/>
      <c r="EQD367" s="120"/>
      <c r="EQE367" s="120"/>
      <c r="EQF367" s="120"/>
      <c r="EQG367" s="120"/>
      <c r="EQH367" s="120"/>
      <c r="EQI367" s="120"/>
      <c r="EQJ367" s="120"/>
      <c r="EQK367" s="120"/>
      <c r="EQL367" s="120"/>
      <c r="EQM367" s="120"/>
      <c r="EQN367" s="120"/>
      <c r="EQO367" s="120"/>
      <c r="EQP367" s="120"/>
      <c r="EQQ367" s="120"/>
      <c r="EQR367" s="120"/>
      <c r="EQS367" s="120"/>
      <c r="EQT367" s="120"/>
      <c r="EQU367" s="120"/>
      <c r="EQV367" s="120"/>
      <c r="EQW367" s="120"/>
      <c r="EQX367" s="120"/>
      <c r="EQY367" s="120"/>
      <c r="EQZ367" s="120"/>
      <c r="ERA367" s="120"/>
      <c r="ERB367" s="120"/>
      <c r="ERC367" s="120"/>
      <c r="ERD367" s="120"/>
      <c r="ERE367" s="120"/>
      <c r="ERF367" s="120"/>
      <c r="ERG367" s="120"/>
      <c r="ERH367" s="120"/>
      <c r="ERI367" s="120"/>
      <c r="ERJ367" s="120"/>
      <c r="ERK367" s="120"/>
      <c r="ERL367" s="120"/>
      <c r="ERM367" s="120"/>
      <c r="ERN367" s="120"/>
      <c r="ERO367" s="120"/>
      <c r="ERP367" s="120"/>
      <c r="ERQ367" s="120"/>
      <c r="ERR367" s="120"/>
      <c r="ERS367" s="120"/>
      <c r="ERT367" s="120"/>
      <c r="ERU367" s="120"/>
      <c r="ERV367" s="120"/>
      <c r="ERW367" s="120"/>
      <c r="ERX367" s="120"/>
      <c r="ERY367" s="120"/>
      <c r="ERZ367" s="120"/>
      <c r="ESA367" s="120"/>
      <c r="ESB367" s="120"/>
      <c r="ESC367" s="120"/>
      <c r="ESD367" s="120"/>
      <c r="ESE367" s="120"/>
      <c r="ESF367" s="120"/>
      <c r="ESG367" s="120"/>
      <c r="ESH367" s="120"/>
      <c r="ESI367" s="120"/>
      <c r="ESJ367" s="120"/>
      <c r="ESK367" s="120"/>
      <c r="ESL367" s="120"/>
      <c r="ESM367" s="120"/>
      <c r="ESN367" s="120"/>
      <c r="ESO367" s="120"/>
      <c r="ESP367" s="120"/>
      <c r="ESQ367" s="120"/>
      <c r="ESR367" s="120"/>
      <c r="ESS367" s="120"/>
      <c r="EST367" s="120"/>
      <c r="ESU367" s="120"/>
      <c r="ESV367" s="120"/>
      <c r="ESW367" s="120"/>
      <c r="ESX367" s="120"/>
      <c r="ESY367" s="120"/>
      <c r="ESZ367" s="120"/>
      <c r="ETA367" s="120"/>
      <c r="ETB367" s="120"/>
      <c r="ETC367" s="120"/>
      <c r="ETD367" s="120"/>
      <c r="ETE367" s="120"/>
      <c r="ETF367" s="120"/>
      <c r="ETG367" s="120"/>
      <c r="ETH367" s="120"/>
      <c r="ETI367" s="120"/>
      <c r="ETJ367" s="120"/>
      <c r="ETK367" s="120"/>
      <c r="ETL367" s="120"/>
      <c r="ETM367" s="120"/>
      <c r="ETN367" s="120"/>
      <c r="ETO367" s="120"/>
      <c r="ETP367" s="120"/>
      <c r="ETQ367" s="120"/>
      <c r="ETR367" s="120"/>
      <c r="ETS367" s="120"/>
      <c r="ETT367" s="120"/>
      <c r="ETU367" s="120"/>
      <c r="ETV367" s="120"/>
      <c r="ETW367" s="120"/>
      <c r="ETX367" s="120"/>
      <c r="ETY367" s="120"/>
      <c r="ETZ367" s="120"/>
      <c r="EUA367" s="120"/>
      <c r="EUB367" s="120"/>
      <c r="EUC367" s="120"/>
      <c r="EUD367" s="120"/>
      <c r="EUE367" s="120"/>
      <c r="EUF367" s="120"/>
      <c r="EUG367" s="120"/>
      <c r="EUH367" s="120"/>
      <c r="EUI367" s="120"/>
      <c r="EUJ367" s="120"/>
      <c r="EUK367" s="120"/>
      <c r="EUL367" s="120"/>
      <c r="EUM367" s="120"/>
      <c r="EUN367" s="120"/>
      <c r="EUO367" s="120"/>
      <c r="EUP367" s="120"/>
      <c r="EUQ367" s="120"/>
      <c r="EUR367" s="120"/>
      <c r="EUS367" s="120"/>
      <c r="EUT367" s="120"/>
      <c r="EUU367" s="120"/>
      <c r="EUV367" s="120"/>
      <c r="EUW367" s="120"/>
      <c r="EUX367" s="120"/>
      <c r="EUY367" s="120"/>
      <c r="EUZ367" s="120"/>
      <c r="EVA367" s="120"/>
      <c r="EVB367" s="120"/>
      <c r="EVC367" s="120"/>
      <c r="EVD367" s="120"/>
      <c r="EVE367" s="120"/>
      <c r="EVF367" s="120"/>
      <c r="EVG367" s="120"/>
      <c r="EVH367" s="120"/>
      <c r="EVI367" s="120"/>
      <c r="EVJ367" s="120"/>
      <c r="EVK367" s="120"/>
      <c r="EVL367" s="120"/>
      <c r="EVM367" s="120"/>
      <c r="EVN367" s="120"/>
      <c r="EVO367" s="120"/>
      <c r="EVP367" s="120"/>
      <c r="EVQ367" s="120"/>
      <c r="EVR367" s="120"/>
      <c r="EVS367" s="120"/>
      <c r="EVT367" s="120"/>
      <c r="EVU367" s="120"/>
      <c r="EVV367" s="120"/>
      <c r="EVW367" s="120"/>
      <c r="EVX367" s="120"/>
      <c r="EVY367" s="120"/>
      <c r="EVZ367" s="120"/>
      <c r="EWA367" s="120"/>
      <c r="EWB367" s="120"/>
      <c r="EWC367" s="120"/>
      <c r="EWD367" s="120"/>
      <c r="EWE367" s="120"/>
      <c r="EWF367" s="120"/>
      <c r="EWG367" s="120"/>
      <c r="EWH367" s="120"/>
      <c r="EWI367" s="120"/>
      <c r="EWJ367" s="120"/>
      <c r="EWK367" s="120"/>
      <c r="EWL367" s="120"/>
      <c r="EWM367" s="120"/>
      <c r="EWN367" s="120"/>
      <c r="EWO367" s="120"/>
      <c r="EWP367" s="120"/>
      <c r="EWQ367" s="120"/>
      <c r="EWR367" s="120"/>
      <c r="EWS367" s="120"/>
      <c r="EWT367" s="120"/>
      <c r="EWU367" s="120"/>
      <c r="EWV367" s="120"/>
      <c r="EWW367" s="120"/>
      <c r="EWX367" s="120"/>
      <c r="EWY367" s="120"/>
      <c r="EWZ367" s="120"/>
      <c r="EXA367" s="120"/>
      <c r="EXB367" s="120"/>
      <c r="EXC367" s="120"/>
      <c r="EXD367" s="120"/>
      <c r="EXE367" s="120"/>
      <c r="EXF367" s="120"/>
      <c r="EXG367" s="120"/>
      <c r="EXH367" s="120"/>
      <c r="EXI367" s="120"/>
      <c r="EXJ367" s="120"/>
      <c r="EXK367" s="120"/>
      <c r="EXL367" s="120"/>
      <c r="EXM367" s="120"/>
      <c r="EXN367" s="120"/>
      <c r="EXO367" s="120"/>
      <c r="EXP367" s="120"/>
      <c r="EXQ367" s="120"/>
      <c r="EXR367" s="120"/>
      <c r="EXS367" s="120"/>
      <c r="EXT367" s="120"/>
      <c r="EXU367" s="120"/>
      <c r="EXV367" s="120"/>
      <c r="EXW367" s="120"/>
      <c r="EXX367" s="120"/>
      <c r="EXY367" s="120"/>
      <c r="EXZ367" s="120"/>
      <c r="EYA367" s="120"/>
      <c r="EYB367" s="120"/>
      <c r="EYC367" s="120"/>
      <c r="EYD367" s="120"/>
      <c r="EYE367" s="120"/>
      <c r="EYF367" s="120"/>
      <c r="EYG367" s="120"/>
      <c r="EYH367" s="120"/>
      <c r="EYI367" s="120"/>
      <c r="EYJ367" s="120"/>
      <c r="EYK367" s="120"/>
      <c r="EYL367" s="120"/>
      <c r="EYM367" s="120"/>
      <c r="EYN367" s="120"/>
      <c r="EYO367" s="120"/>
      <c r="EYP367" s="120"/>
      <c r="EYQ367" s="120"/>
      <c r="EYR367" s="120"/>
      <c r="EYS367" s="120"/>
      <c r="EYT367" s="120"/>
      <c r="EYU367" s="120"/>
      <c r="EYV367" s="120"/>
      <c r="EYW367" s="120"/>
      <c r="EYX367" s="120"/>
      <c r="EYY367" s="120"/>
      <c r="EYZ367" s="120"/>
      <c r="EZA367" s="120"/>
      <c r="EZB367" s="120"/>
      <c r="EZC367" s="120"/>
      <c r="EZD367" s="120"/>
      <c r="EZE367" s="120"/>
      <c r="EZF367" s="120"/>
      <c r="EZG367" s="120"/>
      <c r="EZH367" s="120"/>
      <c r="EZI367" s="120"/>
      <c r="EZJ367" s="120"/>
      <c r="EZK367" s="120"/>
      <c r="EZL367" s="120"/>
      <c r="EZM367" s="120"/>
      <c r="EZN367" s="120"/>
      <c r="EZO367" s="120"/>
      <c r="EZP367" s="120"/>
      <c r="EZQ367" s="120"/>
      <c r="EZR367" s="120"/>
      <c r="EZS367" s="120"/>
      <c r="EZT367" s="120"/>
      <c r="EZU367" s="120"/>
      <c r="EZV367" s="120"/>
      <c r="EZW367" s="120"/>
      <c r="EZX367" s="120"/>
      <c r="EZY367" s="120"/>
      <c r="EZZ367" s="120"/>
      <c r="FAA367" s="120"/>
      <c r="FAB367" s="120"/>
      <c r="FAC367" s="120"/>
      <c r="FAD367" s="120"/>
      <c r="FAE367" s="120"/>
      <c r="FAF367" s="120"/>
      <c r="FAG367" s="120"/>
      <c r="FAH367" s="120"/>
      <c r="FAI367" s="120"/>
      <c r="FAJ367" s="120"/>
      <c r="FAK367" s="120"/>
      <c r="FAL367" s="120"/>
      <c r="FAM367" s="120"/>
      <c r="FAN367" s="120"/>
      <c r="FAO367" s="120"/>
      <c r="FAP367" s="120"/>
      <c r="FAQ367" s="120"/>
      <c r="FAR367" s="120"/>
      <c r="FAS367" s="120"/>
      <c r="FAT367" s="120"/>
      <c r="FAU367" s="120"/>
      <c r="FAV367" s="120"/>
      <c r="FAW367" s="120"/>
      <c r="FAX367" s="120"/>
      <c r="FAY367" s="120"/>
      <c r="FAZ367" s="120"/>
      <c r="FBA367" s="120"/>
      <c r="FBB367" s="120"/>
      <c r="FBC367" s="120"/>
      <c r="FBD367" s="120"/>
      <c r="FBE367" s="120"/>
      <c r="FBF367" s="120"/>
      <c r="FBG367" s="120"/>
      <c r="FBH367" s="120"/>
      <c r="FBI367" s="120"/>
      <c r="FBJ367" s="120"/>
      <c r="FBK367" s="120"/>
      <c r="FBL367" s="120"/>
      <c r="FBM367" s="120"/>
      <c r="FBN367" s="120"/>
      <c r="FBO367" s="120"/>
      <c r="FBP367" s="120"/>
      <c r="FBQ367" s="120"/>
      <c r="FBR367" s="120"/>
      <c r="FBS367" s="120"/>
      <c r="FBT367" s="120"/>
      <c r="FBU367" s="120"/>
      <c r="FBV367" s="120"/>
      <c r="FBW367" s="120"/>
      <c r="FBX367" s="120"/>
      <c r="FBY367" s="120"/>
      <c r="FBZ367" s="120"/>
      <c r="FCA367" s="120"/>
      <c r="FCB367" s="120"/>
      <c r="FCC367" s="120"/>
      <c r="FCD367" s="120"/>
      <c r="FCE367" s="120"/>
      <c r="FCF367" s="120"/>
      <c r="FCG367" s="120"/>
      <c r="FCH367" s="120"/>
      <c r="FCI367" s="120"/>
      <c r="FCJ367" s="120"/>
      <c r="FCK367" s="120"/>
      <c r="FCL367" s="120"/>
      <c r="FCM367" s="120"/>
      <c r="FCN367" s="120"/>
      <c r="FCO367" s="120"/>
      <c r="FCP367" s="120"/>
      <c r="FCQ367" s="120"/>
      <c r="FCR367" s="120"/>
      <c r="FCS367" s="120"/>
      <c r="FCT367" s="120"/>
      <c r="FCU367" s="120"/>
      <c r="FCV367" s="120"/>
      <c r="FCW367" s="120"/>
      <c r="FCX367" s="120"/>
      <c r="FCY367" s="120"/>
      <c r="FCZ367" s="120"/>
      <c r="FDA367" s="120"/>
      <c r="FDB367" s="120"/>
      <c r="FDC367" s="120"/>
      <c r="FDD367" s="120"/>
      <c r="FDE367" s="120"/>
      <c r="FDF367" s="120"/>
      <c r="FDG367" s="120"/>
      <c r="FDH367" s="120"/>
      <c r="FDI367" s="120"/>
      <c r="FDJ367" s="120"/>
      <c r="FDK367" s="120"/>
      <c r="FDL367" s="120"/>
      <c r="FDM367" s="120"/>
      <c r="FDN367" s="120"/>
      <c r="FDO367" s="120"/>
      <c r="FDP367" s="120"/>
      <c r="FDQ367" s="120"/>
      <c r="FDR367" s="120"/>
      <c r="FDS367" s="120"/>
      <c r="FDT367" s="120"/>
      <c r="FDU367" s="120"/>
      <c r="FDV367" s="120"/>
      <c r="FDW367" s="120"/>
      <c r="FDX367" s="120"/>
      <c r="FDY367" s="120"/>
      <c r="FDZ367" s="120"/>
      <c r="FEA367" s="120"/>
      <c r="FEB367" s="120"/>
      <c r="FEC367" s="120"/>
      <c r="FED367" s="120"/>
      <c r="FEE367" s="120"/>
      <c r="FEF367" s="120"/>
      <c r="FEG367" s="120"/>
      <c r="FEH367" s="120"/>
      <c r="FEI367" s="120"/>
      <c r="FEJ367" s="120"/>
      <c r="FEK367" s="120"/>
      <c r="FEL367" s="120"/>
      <c r="FEM367" s="120"/>
      <c r="FEN367" s="120"/>
      <c r="FEO367" s="120"/>
      <c r="FEP367" s="120"/>
      <c r="FEQ367" s="120"/>
      <c r="FER367" s="120"/>
      <c r="FES367" s="120"/>
      <c r="FET367" s="120"/>
      <c r="FEU367" s="120"/>
      <c r="FEV367" s="120"/>
      <c r="FEW367" s="120"/>
      <c r="FEX367" s="120"/>
      <c r="FEY367" s="120"/>
      <c r="FEZ367" s="120"/>
      <c r="FFA367" s="120"/>
      <c r="FFB367" s="120"/>
      <c r="FFC367" s="120"/>
      <c r="FFD367" s="120"/>
      <c r="FFE367" s="120"/>
      <c r="FFF367" s="120"/>
      <c r="FFG367" s="120"/>
      <c r="FFH367" s="120"/>
      <c r="FFI367" s="120"/>
      <c r="FFJ367" s="120"/>
      <c r="FFK367" s="120"/>
      <c r="FFL367" s="120"/>
      <c r="FFM367" s="120"/>
      <c r="FFN367" s="120"/>
      <c r="FFO367" s="120"/>
      <c r="FFP367" s="120"/>
      <c r="FFQ367" s="120"/>
      <c r="FFR367" s="120"/>
      <c r="FFS367" s="120"/>
      <c r="FFT367" s="120"/>
      <c r="FFU367" s="120"/>
      <c r="FFV367" s="120"/>
      <c r="FFW367" s="120"/>
      <c r="FFX367" s="120"/>
      <c r="FFY367" s="120"/>
      <c r="FFZ367" s="120"/>
      <c r="FGA367" s="120"/>
      <c r="FGB367" s="120"/>
      <c r="FGC367" s="120"/>
      <c r="FGD367" s="120"/>
      <c r="FGE367" s="120"/>
      <c r="FGF367" s="120"/>
      <c r="FGG367" s="120"/>
      <c r="FGH367" s="120"/>
      <c r="FGI367" s="120"/>
      <c r="FGJ367" s="120"/>
      <c r="FGK367" s="120"/>
      <c r="FGL367" s="120"/>
      <c r="FGM367" s="120"/>
      <c r="FGN367" s="120"/>
      <c r="FGO367" s="120"/>
      <c r="FGP367" s="120"/>
      <c r="FGQ367" s="120"/>
      <c r="FGR367" s="120"/>
      <c r="FGS367" s="120"/>
      <c r="FGT367" s="120"/>
      <c r="FGU367" s="120"/>
      <c r="FGV367" s="120"/>
      <c r="FGW367" s="120"/>
      <c r="FGX367" s="120"/>
      <c r="FGY367" s="120"/>
      <c r="FGZ367" s="120"/>
      <c r="FHA367" s="120"/>
      <c r="FHB367" s="120"/>
      <c r="FHC367" s="120"/>
      <c r="FHD367" s="120"/>
      <c r="FHE367" s="120"/>
      <c r="FHF367" s="120"/>
      <c r="FHG367" s="120"/>
      <c r="FHH367" s="120"/>
      <c r="FHI367" s="120"/>
      <c r="FHJ367" s="120"/>
      <c r="FHK367" s="120"/>
      <c r="FHL367" s="120"/>
      <c r="FHM367" s="120"/>
      <c r="FHN367" s="120"/>
      <c r="FHO367" s="120"/>
      <c r="FHP367" s="120"/>
      <c r="FHQ367" s="120"/>
      <c r="FHR367" s="120"/>
      <c r="FHS367" s="120"/>
      <c r="FHT367" s="120"/>
      <c r="FHU367" s="120"/>
      <c r="FHV367" s="120"/>
      <c r="FHW367" s="120"/>
      <c r="FHX367" s="120"/>
      <c r="FHY367" s="120"/>
      <c r="FHZ367" s="120"/>
      <c r="FIA367" s="120"/>
      <c r="FIB367" s="120"/>
      <c r="FIC367" s="120"/>
      <c r="FID367" s="120"/>
      <c r="FIE367" s="120"/>
      <c r="FIF367" s="120"/>
      <c r="FIG367" s="120"/>
      <c r="FIH367" s="120"/>
      <c r="FII367" s="120"/>
      <c r="FIJ367" s="120"/>
      <c r="FIK367" s="120"/>
      <c r="FIL367" s="120"/>
      <c r="FIM367" s="120"/>
      <c r="FIN367" s="120"/>
      <c r="FIO367" s="120"/>
      <c r="FIP367" s="120"/>
      <c r="FIQ367" s="120"/>
      <c r="FIR367" s="120"/>
      <c r="FIS367" s="120"/>
      <c r="FIT367" s="120"/>
      <c r="FIU367" s="120"/>
      <c r="FIV367" s="120"/>
      <c r="FIW367" s="120"/>
      <c r="FIX367" s="120"/>
      <c r="FIY367" s="120"/>
      <c r="FIZ367" s="120"/>
      <c r="FJA367" s="120"/>
      <c r="FJB367" s="120"/>
      <c r="FJC367" s="120"/>
      <c r="FJD367" s="120"/>
      <c r="FJE367" s="120"/>
      <c r="FJF367" s="120"/>
      <c r="FJG367" s="120"/>
      <c r="FJH367" s="120"/>
      <c r="FJI367" s="120"/>
      <c r="FJJ367" s="120"/>
      <c r="FJK367" s="120"/>
      <c r="FJL367" s="120"/>
      <c r="FJM367" s="120"/>
      <c r="FJN367" s="120"/>
      <c r="FJO367" s="120"/>
      <c r="FJP367" s="120"/>
      <c r="FJQ367" s="120"/>
      <c r="FJR367" s="120"/>
      <c r="FJS367" s="120"/>
      <c r="FJT367" s="120"/>
      <c r="FJU367" s="120"/>
      <c r="FJV367" s="120"/>
      <c r="FJW367" s="120"/>
      <c r="FJX367" s="120"/>
      <c r="FJY367" s="120"/>
      <c r="FJZ367" s="120"/>
      <c r="FKA367" s="120"/>
      <c r="FKB367" s="120"/>
      <c r="FKC367" s="120"/>
      <c r="FKD367" s="120"/>
      <c r="FKE367" s="120"/>
      <c r="FKF367" s="120"/>
      <c r="FKG367" s="120"/>
      <c r="FKH367" s="120"/>
      <c r="FKI367" s="120"/>
      <c r="FKJ367" s="120"/>
      <c r="FKK367" s="120"/>
      <c r="FKL367" s="120"/>
      <c r="FKM367" s="120"/>
      <c r="FKN367" s="120"/>
      <c r="FKO367" s="120"/>
      <c r="FKP367" s="120"/>
      <c r="FKQ367" s="120"/>
      <c r="FKR367" s="120"/>
      <c r="FKS367" s="120"/>
      <c r="FKT367" s="120"/>
      <c r="FKU367" s="120"/>
      <c r="FKV367" s="120"/>
      <c r="FKW367" s="120"/>
      <c r="FKX367" s="120"/>
      <c r="FKY367" s="120"/>
      <c r="FKZ367" s="120"/>
      <c r="FLA367" s="120"/>
      <c r="FLB367" s="120"/>
      <c r="FLC367" s="120"/>
      <c r="FLD367" s="120"/>
      <c r="FLE367" s="120"/>
      <c r="FLF367" s="120"/>
      <c r="FLG367" s="120"/>
      <c r="FLH367" s="120"/>
      <c r="FLI367" s="120"/>
      <c r="FLJ367" s="120"/>
      <c r="FLK367" s="120"/>
      <c r="FLL367" s="120"/>
      <c r="FLM367" s="120"/>
      <c r="FLN367" s="120"/>
      <c r="FLO367" s="120"/>
      <c r="FLP367" s="120"/>
      <c r="FLQ367" s="120"/>
      <c r="FLR367" s="120"/>
      <c r="FLS367" s="120"/>
      <c r="FLT367" s="120"/>
      <c r="FLU367" s="120"/>
      <c r="FLV367" s="120"/>
      <c r="FLW367" s="120"/>
      <c r="FLX367" s="120"/>
      <c r="FLY367" s="120"/>
      <c r="FLZ367" s="120"/>
      <c r="FMA367" s="120"/>
      <c r="FMB367" s="120"/>
      <c r="FMC367" s="120"/>
      <c r="FMD367" s="120"/>
      <c r="FME367" s="120"/>
      <c r="FMF367" s="120"/>
      <c r="FMG367" s="120"/>
      <c r="FMH367" s="120"/>
      <c r="FMI367" s="120"/>
      <c r="FMJ367" s="120"/>
      <c r="FMK367" s="120"/>
      <c r="FML367" s="120"/>
      <c r="FMM367" s="120"/>
      <c r="FMN367" s="120"/>
      <c r="FMO367" s="120"/>
      <c r="FMP367" s="120"/>
      <c r="FMQ367" s="120"/>
      <c r="FMR367" s="120"/>
      <c r="FMS367" s="120"/>
      <c r="FMT367" s="120"/>
      <c r="FMU367" s="120"/>
      <c r="FMV367" s="120"/>
      <c r="FMW367" s="120"/>
      <c r="FMX367" s="120"/>
      <c r="FMY367" s="120"/>
      <c r="FMZ367" s="120"/>
      <c r="FNA367" s="120"/>
      <c r="FNB367" s="120"/>
      <c r="FNC367" s="120"/>
      <c r="FND367" s="120"/>
      <c r="FNE367" s="120"/>
      <c r="FNF367" s="120"/>
      <c r="FNG367" s="120"/>
      <c r="FNH367" s="120"/>
      <c r="FNI367" s="120"/>
      <c r="FNJ367" s="120"/>
      <c r="FNK367" s="120"/>
      <c r="FNL367" s="120"/>
      <c r="FNM367" s="120"/>
      <c r="FNN367" s="120"/>
      <c r="FNO367" s="120"/>
      <c r="FNP367" s="120"/>
      <c r="FNQ367" s="120"/>
      <c r="FNR367" s="120"/>
      <c r="FNS367" s="120"/>
      <c r="FNT367" s="120"/>
      <c r="FNU367" s="120"/>
      <c r="FNV367" s="120"/>
      <c r="FNW367" s="120"/>
      <c r="FNX367" s="120"/>
      <c r="FNY367" s="120"/>
      <c r="FNZ367" s="120"/>
      <c r="FOA367" s="120"/>
      <c r="FOB367" s="120"/>
      <c r="FOC367" s="120"/>
      <c r="FOD367" s="120"/>
      <c r="FOE367" s="120"/>
      <c r="FOF367" s="120"/>
      <c r="FOG367" s="120"/>
      <c r="FOH367" s="120"/>
      <c r="FOI367" s="120"/>
      <c r="FOJ367" s="120"/>
      <c r="FOK367" s="120"/>
      <c r="FOL367" s="120"/>
      <c r="FOM367" s="120"/>
      <c r="FON367" s="120"/>
      <c r="FOO367" s="120"/>
      <c r="FOP367" s="120"/>
      <c r="FOQ367" s="120"/>
      <c r="FOR367" s="120"/>
      <c r="FOS367" s="120"/>
      <c r="FOT367" s="120"/>
      <c r="FOU367" s="120"/>
      <c r="FOV367" s="120"/>
      <c r="FOW367" s="120"/>
      <c r="FOX367" s="120"/>
      <c r="FOY367" s="120"/>
      <c r="FOZ367" s="120"/>
      <c r="FPA367" s="120"/>
      <c r="FPB367" s="120"/>
      <c r="FPC367" s="120"/>
      <c r="FPD367" s="120"/>
      <c r="FPE367" s="120"/>
      <c r="FPF367" s="120"/>
      <c r="FPG367" s="120"/>
      <c r="FPH367" s="120"/>
      <c r="FPI367" s="120"/>
      <c r="FPJ367" s="120"/>
      <c r="FPK367" s="120"/>
      <c r="FPL367" s="120"/>
      <c r="FPM367" s="120"/>
      <c r="FPN367" s="120"/>
      <c r="FPO367" s="120"/>
      <c r="FPP367" s="120"/>
      <c r="FPQ367" s="120"/>
      <c r="FPR367" s="120"/>
      <c r="FPS367" s="120"/>
      <c r="FPT367" s="120"/>
      <c r="FPU367" s="120"/>
      <c r="FPV367" s="120"/>
      <c r="FPW367" s="120"/>
      <c r="FPX367" s="120"/>
      <c r="FPY367" s="120"/>
      <c r="FPZ367" s="120"/>
      <c r="FQA367" s="120"/>
      <c r="FQB367" s="120"/>
      <c r="FQC367" s="120"/>
      <c r="FQD367" s="120"/>
      <c r="FQE367" s="120"/>
      <c r="FQF367" s="120"/>
      <c r="FQG367" s="120"/>
      <c r="FQH367" s="120"/>
      <c r="FQI367" s="120"/>
      <c r="FQJ367" s="120"/>
      <c r="FQK367" s="120"/>
      <c r="FQL367" s="120"/>
      <c r="FQM367" s="120"/>
      <c r="FQN367" s="120"/>
      <c r="FQO367" s="120"/>
      <c r="FQP367" s="120"/>
      <c r="FQQ367" s="120"/>
      <c r="FQR367" s="120"/>
      <c r="FQS367" s="120"/>
      <c r="FQT367" s="120"/>
      <c r="FQU367" s="120"/>
      <c r="FQV367" s="120"/>
      <c r="FQW367" s="120"/>
      <c r="FQX367" s="120"/>
      <c r="FQY367" s="120"/>
      <c r="FQZ367" s="120"/>
      <c r="FRA367" s="120"/>
      <c r="FRB367" s="120"/>
      <c r="FRC367" s="120"/>
      <c r="FRD367" s="120"/>
      <c r="FRE367" s="120"/>
      <c r="FRF367" s="120"/>
      <c r="FRG367" s="120"/>
      <c r="FRH367" s="120"/>
      <c r="FRI367" s="120"/>
      <c r="FRJ367" s="120"/>
      <c r="FRK367" s="120"/>
      <c r="FRL367" s="120"/>
      <c r="FRM367" s="120"/>
      <c r="FRN367" s="120"/>
      <c r="FRO367" s="120"/>
      <c r="FRP367" s="120"/>
      <c r="FRQ367" s="120"/>
      <c r="FRR367" s="120"/>
      <c r="FRS367" s="120"/>
      <c r="FRT367" s="120"/>
      <c r="FRU367" s="120"/>
      <c r="FRV367" s="120"/>
      <c r="FRW367" s="120"/>
      <c r="FRX367" s="120"/>
      <c r="FRY367" s="120"/>
      <c r="FRZ367" s="120"/>
      <c r="FSA367" s="120"/>
      <c r="FSB367" s="120"/>
      <c r="FSC367" s="120"/>
      <c r="FSD367" s="120"/>
      <c r="FSE367" s="120"/>
      <c r="FSF367" s="120"/>
      <c r="FSG367" s="120"/>
      <c r="FSH367" s="120"/>
      <c r="FSI367" s="120"/>
      <c r="FSJ367" s="120"/>
      <c r="FSK367" s="120"/>
      <c r="FSL367" s="120"/>
      <c r="FSM367" s="120"/>
      <c r="FSN367" s="120"/>
      <c r="FSO367" s="120"/>
      <c r="FSP367" s="120"/>
      <c r="FSQ367" s="120"/>
      <c r="FSR367" s="120"/>
      <c r="FSS367" s="120"/>
      <c r="FST367" s="120"/>
      <c r="FSU367" s="120"/>
      <c r="FSV367" s="120"/>
      <c r="FSW367" s="120"/>
      <c r="FSX367" s="120"/>
      <c r="FSY367" s="120"/>
      <c r="FSZ367" s="120"/>
      <c r="FTA367" s="120"/>
      <c r="FTB367" s="120"/>
      <c r="FTC367" s="120"/>
      <c r="FTD367" s="120"/>
      <c r="FTE367" s="120"/>
      <c r="FTF367" s="120"/>
      <c r="FTG367" s="120"/>
      <c r="FTH367" s="120"/>
      <c r="FTI367" s="120"/>
      <c r="FTJ367" s="120"/>
      <c r="FTK367" s="120"/>
      <c r="FTL367" s="120"/>
      <c r="FTM367" s="120"/>
      <c r="FTN367" s="120"/>
      <c r="FTO367" s="120"/>
      <c r="FTP367" s="120"/>
      <c r="FTQ367" s="120"/>
      <c r="FTR367" s="120"/>
      <c r="FTS367" s="120"/>
      <c r="FTT367" s="120"/>
      <c r="FTU367" s="120"/>
      <c r="FTV367" s="120"/>
      <c r="FTW367" s="120"/>
      <c r="FTX367" s="120"/>
      <c r="FTY367" s="120"/>
      <c r="FTZ367" s="120"/>
      <c r="FUA367" s="120"/>
      <c r="FUB367" s="120"/>
      <c r="FUC367" s="120"/>
      <c r="FUD367" s="120"/>
      <c r="FUE367" s="120"/>
      <c r="FUF367" s="120"/>
      <c r="FUG367" s="120"/>
      <c r="FUH367" s="120"/>
      <c r="FUI367" s="120"/>
      <c r="FUJ367" s="120"/>
      <c r="FUK367" s="120"/>
      <c r="FUL367" s="120"/>
      <c r="FUM367" s="120"/>
      <c r="FUN367" s="120"/>
      <c r="FUO367" s="120"/>
      <c r="FUP367" s="120"/>
      <c r="FUQ367" s="120"/>
      <c r="FUR367" s="120"/>
      <c r="FUS367" s="120"/>
      <c r="FUT367" s="120"/>
      <c r="FUU367" s="120"/>
      <c r="FUV367" s="120"/>
      <c r="FUW367" s="120"/>
      <c r="FUX367" s="120"/>
      <c r="FUY367" s="120"/>
      <c r="FUZ367" s="120"/>
      <c r="FVA367" s="120"/>
      <c r="FVB367" s="120"/>
      <c r="FVC367" s="120"/>
      <c r="FVD367" s="120"/>
      <c r="FVE367" s="120"/>
      <c r="FVF367" s="120"/>
      <c r="FVG367" s="120"/>
      <c r="FVH367" s="120"/>
      <c r="FVI367" s="120"/>
      <c r="FVJ367" s="120"/>
      <c r="FVK367" s="120"/>
      <c r="FVL367" s="120"/>
      <c r="FVM367" s="120"/>
      <c r="FVN367" s="120"/>
      <c r="FVO367" s="120"/>
      <c r="FVP367" s="120"/>
      <c r="FVQ367" s="120"/>
      <c r="FVR367" s="120"/>
      <c r="FVS367" s="120"/>
      <c r="FVT367" s="120"/>
      <c r="FVU367" s="120"/>
      <c r="FVV367" s="120"/>
      <c r="FVW367" s="120"/>
      <c r="FVX367" s="120"/>
      <c r="FVY367" s="120"/>
      <c r="FVZ367" s="120"/>
      <c r="FWA367" s="120"/>
      <c r="FWB367" s="120"/>
      <c r="FWC367" s="120"/>
      <c r="FWD367" s="120"/>
      <c r="FWE367" s="120"/>
      <c r="FWF367" s="120"/>
      <c r="FWG367" s="120"/>
      <c r="FWH367" s="120"/>
      <c r="FWI367" s="120"/>
      <c r="FWJ367" s="120"/>
      <c r="FWK367" s="120"/>
      <c r="FWL367" s="120"/>
      <c r="FWM367" s="120"/>
      <c r="FWN367" s="120"/>
      <c r="FWO367" s="120"/>
      <c r="FWP367" s="120"/>
      <c r="FWQ367" s="120"/>
      <c r="FWR367" s="120"/>
      <c r="FWS367" s="120"/>
      <c r="FWT367" s="120"/>
      <c r="FWU367" s="120"/>
      <c r="FWV367" s="120"/>
      <c r="FWW367" s="120"/>
      <c r="FWX367" s="120"/>
      <c r="FWY367" s="120"/>
      <c r="FWZ367" s="120"/>
      <c r="FXA367" s="120"/>
      <c r="FXB367" s="120"/>
      <c r="FXC367" s="120"/>
      <c r="FXD367" s="120"/>
      <c r="FXE367" s="120"/>
      <c r="FXF367" s="120"/>
      <c r="FXG367" s="120"/>
      <c r="FXH367" s="120"/>
      <c r="FXI367" s="120"/>
      <c r="FXJ367" s="120"/>
      <c r="FXK367" s="120"/>
      <c r="FXL367" s="120"/>
      <c r="FXM367" s="120"/>
      <c r="FXN367" s="120"/>
      <c r="FXO367" s="120"/>
      <c r="FXP367" s="120"/>
      <c r="FXQ367" s="120"/>
      <c r="FXR367" s="120"/>
      <c r="FXS367" s="120"/>
      <c r="FXT367" s="120"/>
      <c r="FXU367" s="120"/>
      <c r="FXV367" s="120"/>
      <c r="FXW367" s="120"/>
      <c r="FXX367" s="120"/>
      <c r="FXY367" s="120"/>
      <c r="FXZ367" s="120"/>
      <c r="FYA367" s="120"/>
      <c r="FYB367" s="120"/>
      <c r="FYC367" s="120"/>
      <c r="FYD367" s="120"/>
      <c r="FYE367" s="120"/>
      <c r="FYF367" s="120"/>
      <c r="FYG367" s="120"/>
      <c r="FYH367" s="120"/>
      <c r="FYI367" s="120"/>
      <c r="FYJ367" s="120"/>
      <c r="FYK367" s="120"/>
      <c r="FYL367" s="120"/>
      <c r="FYM367" s="120"/>
      <c r="FYN367" s="120"/>
      <c r="FYO367" s="120"/>
      <c r="FYP367" s="120"/>
      <c r="FYQ367" s="120"/>
      <c r="FYR367" s="120"/>
      <c r="FYS367" s="120"/>
      <c r="FYT367" s="120"/>
      <c r="FYU367" s="120"/>
      <c r="FYV367" s="120"/>
      <c r="FYW367" s="120"/>
      <c r="FYX367" s="120"/>
      <c r="FYY367" s="120"/>
      <c r="FYZ367" s="120"/>
      <c r="FZA367" s="120"/>
      <c r="FZB367" s="120"/>
      <c r="FZC367" s="120"/>
      <c r="FZD367" s="120"/>
      <c r="FZE367" s="120"/>
      <c r="FZF367" s="120"/>
      <c r="FZG367" s="120"/>
      <c r="FZH367" s="120"/>
      <c r="FZI367" s="120"/>
      <c r="FZJ367" s="120"/>
      <c r="FZK367" s="120"/>
      <c r="FZL367" s="120"/>
      <c r="FZM367" s="120"/>
      <c r="FZN367" s="120"/>
      <c r="FZO367" s="120"/>
      <c r="FZP367" s="120"/>
      <c r="FZQ367" s="120"/>
      <c r="FZR367" s="120"/>
      <c r="FZS367" s="120"/>
      <c r="FZT367" s="120"/>
      <c r="FZU367" s="120"/>
      <c r="FZV367" s="120"/>
      <c r="FZW367" s="120"/>
      <c r="FZX367" s="120"/>
      <c r="FZY367" s="120"/>
      <c r="FZZ367" s="120"/>
      <c r="GAA367" s="120"/>
      <c r="GAB367" s="120"/>
      <c r="GAC367" s="120"/>
      <c r="GAD367" s="120"/>
      <c r="GAE367" s="120"/>
      <c r="GAF367" s="120"/>
      <c r="GAG367" s="120"/>
      <c r="GAH367" s="120"/>
      <c r="GAI367" s="120"/>
      <c r="GAJ367" s="120"/>
      <c r="GAK367" s="120"/>
      <c r="GAL367" s="120"/>
      <c r="GAM367" s="120"/>
      <c r="GAN367" s="120"/>
      <c r="GAO367" s="120"/>
      <c r="GAP367" s="120"/>
      <c r="GAQ367" s="120"/>
      <c r="GAR367" s="120"/>
      <c r="GAS367" s="120"/>
      <c r="GAT367" s="120"/>
      <c r="GAU367" s="120"/>
      <c r="GAV367" s="120"/>
      <c r="GAW367" s="120"/>
      <c r="GAX367" s="120"/>
      <c r="GAY367" s="120"/>
      <c r="GAZ367" s="120"/>
      <c r="GBA367" s="120"/>
      <c r="GBB367" s="120"/>
      <c r="GBC367" s="120"/>
      <c r="GBD367" s="120"/>
      <c r="GBE367" s="120"/>
      <c r="GBF367" s="120"/>
      <c r="GBG367" s="120"/>
      <c r="GBH367" s="120"/>
      <c r="GBI367" s="120"/>
      <c r="GBJ367" s="120"/>
      <c r="GBK367" s="120"/>
      <c r="GBL367" s="120"/>
      <c r="GBM367" s="120"/>
      <c r="GBN367" s="120"/>
      <c r="GBO367" s="120"/>
      <c r="GBP367" s="120"/>
      <c r="GBQ367" s="120"/>
      <c r="GBR367" s="120"/>
      <c r="GBS367" s="120"/>
      <c r="GBT367" s="120"/>
      <c r="GBU367" s="120"/>
      <c r="GBV367" s="120"/>
      <c r="GBW367" s="120"/>
      <c r="GBX367" s="120"/>
      <c r="GBY367" s="120"/>
      <c r="GBZ367" s="120"/>
      <c r="GCA367" s="120"/>
      <c r="GCB367" s="120"/>
      <c r="GCC367" s="120"/>
      <c r="GCD367" s="120"/>
      <c r="GCE367" s="120"/>
      <c r="GCF367" s="120"/>
      <c r="GCG367" s="120"/>
      <c r="GCH367" s="120"/>
      <c r="GCI367" s="120"/>
      <c r="GCJ367" s="120"/>
      <c r="GCK367" s="120"/>
      <c r="GCL367" s="120"/>
      <c r="GCM367" s="120"/>
      <c r="GCN367" s="120"/>
      <c r="GCO367" s="120"/>
      <c r="GCP367" s="120"/>
      <c r="GCQ367" s="120"/>
      <c r="GCR367" s="120"/>
      <c r="GCS367" s="120"/>
      <c r="GCT367" s="120"/>
      <c r="GCU367" s="120"/>
      <c r="GCV367" s="120"/>
      <c r="GCW367" s="120"/>
      <c r="GCX367" s="120"/>
      <c r="GCY367" s="120"/>
      <c r="GCZ367" s="120"/>
      <c r="GDA367" s="120"/>
      <c r="GDB367" s="120"/>
      <c r="GDC367" s="120"/>
      <c r="GDD367" s="120"/>
      <c r="GDE367" s="120"/>
      <c r="GDF367" s="120"/>
      <c r="GDG367" s="120"/>
      <c r="GDH367" s="120"/>
      <c r="GDI367" s="120"/>
      <c r="GDJ367" s="120"/>
      <c r="GDK367" s="120"/>
      <c r="GDL367" s="120"/>
      <c r="GDM367" s="120"/>
      <c r="GDN367" s="120"/>
      <c r="GDO367" s="120"/>
      <c r="GDP367" s="120"/>
      <c r="GDQ367" s="120"/>
      <c r="GDR367" s="120"/>
      <c r="GDS367" s="120"/>
      <c r="GDT367" s="120"/>
      <c r="GDU367" s="120"/>
      <c r="GDV367" s="120"/>
      <c r="GDW367" s="120"/>
      <c r="GDX367" s="120"/>
      <c r="GDY367" s="120"/>
      <c r="GDZ367" s="120"/>
      <c r="GEA367" s="120"/>
      <c r="GEB367" s="120"/>
      <c r="GEC367" s="120"/>
      <c r="GED367" s="120"/>
      <c r="GEE367" s="120"/>
      <c r="GEF367" s="120"/>
      <c r="GEG367" s="120"/>
      <c r="GEH367" s="120"/>
      <c r="GEI367" s="120"/>
      <c r="GEJ367" s="120"/>
      <c r="GEK367" s="120"/>
      <c r="GEL367" s="120"/>
      <c r="GEM367" s="120"/>
      <c r="GEN367" s="120"/>
      <c r="GEO367" s="120"/>
      <c r="GEP367" s="120"/>
      <c r="GEQ367" s="120"/>
      <c r="GER367" s="120"/>
      <c r="GES367" s="120"/>
      <c r="GET367" s="120"/>
      <c r="GEU367" s="120"/>
      <c r="GEV367" s="120"/>
      <c r="GEW367" s="120"/>
      <c r="GEX367" s="120"/>
      <c r="GEY367" s="120"/>
      <c r="GEZ367" s="120"/>
      <c r="GFA367" s="120"/>
      <c r="GFB367" s="120"/>
      <c r="GFC367" s="120"/>
      <c r="GFD367" s="120"/>
      <c r="GFE367" s="120"/>
      <c r="GFF367" s="120"/>
      <c r="GFG367" s="120"/>
      <c r="GFH367" s="120"/>
      <c r="GFI367" s="120"/>
      <c r="GFJ367" s="120"/>
      <c r="GFK367" s="120"/>
      <c r="GFL367" s="120"/>
      <c r="GFM367" s="120"/>
      <c r="GFN367" s="120"/>
      <c r="GFO367" s="120"/>
      <c r="GFP367" s="120"/>
      <c r="GFQ367" s="120"/>
      <c r="GFR367" s="120"/>
      <c r="GFS367" s="120"/>
      <c r="GFT367" s="120"/>
      <c r="GFU367" s="120"/>
      <c r="GFV367" s="120"/>
      <c r="GFW367" s="120"/>
      <c r="GFX367" s="120"/>
      <c r="GFY367" s="120"/>
      <c r="GFZ367" s="120"/>
      <c r="GGA367" s="120"/>
      <c r="GGB367" s="120"/>
      <c r="GGC367" s="120"/>
      <c r="GGD367" s="120"/>
      <c r="GGE367" s="120"/>
      <c r="GGF367" s="120"/>
      <c r="GGG367" s="120"/>
      <c r="GGH367" s="120"/>
      <c r="GGI367" s="120"/>
      <c r="GGJ367" s="120"/>
      <c r="GGK367" s="120"/>
      <c r="GGL367" s="120"/>
      <c r="GGM367" s="120"/>
      <c r="GGN367" s="120"/>
      <c r="GGO367" s="120"/>
      <c r="GGP367" s="120"/>
      <c r="GGQ367" s="120"/>
      <c r="GGR367" s="120"/>
      <c r="GGS367" s="120"/>
      <c r="GGT367" s="120"/>
      <c r="GGU367" s="120"/>
      <c r="GGV367" s="120"/>
      <c r="GGW367" s="120"/>
      <c r="GGX367" s="120"/>
      <c r="GGY367" s="120"/>
      <c r="GGZ367" s="120"/>
      <c r="GHA367" s="120"/>
      <c r="GHB367" s="120"/>
      <c r="GHC367" s="120"/>
      <c r="GHD367" s="120"/>
      <c r="GHE367" s="120"/>
      <c r="GHF367" s="120"/>
      <c r="GHG367" s="120"/>
      <c r="GHH367" s="120"/>
      <c r="GHI367" s="120"/>
      <c r="GHJ367" s="120"/>
      <c r="GHK367" s="120"/>
      <c r="GHL367" s="120"/>
      <c r="GHM367" s="120"/>
      <c r="GHN367" s="120"/>
      <c r="GHO367" s="120"/>
      <c r="GHP367" s="120"/>
      <c r="GHQ367" s="120"/>
      <c r="GHR367" s="120"/>
      <c r="GHS367" s="120"/>
      <c r="GHT367" s="120"/>
      <c r="GHU367" s="120"/>
      <c r="GHV367" s="120"/>
      <c r="GHW367" s="120"/>
      <c r="GHX367" s="120"/>
      <c r="GHY367" s="120"/>
      <c r="GHZ367" s="120"/>
      <c r="GIA367" s="120"/>
      <c r="GIB367" s="120"/>
      <c r="GIC367" s="120"/>
      <c r="GID367" s="120"/>
      <c r="GIE367" s="120"/>
      <c r="GIF367" s="120"/>
      <c r="GIG367" s="120"/>
      <c r="GIH367" s="120"/>
      <c r="GII367" s="120"/>
      <c r="GIJ367" s="120"/>
      <c r="GIK367" s="120"/>
      <c r="GIL367" s="120"/>
      <c r="GIM367" s="120"/>
      <c r="GIN367" s="120"/>
      <c r="GIO367" s="120"/>
      <c r="GIP367" s="120"/>
      <c r="GIQ367" s="120"/>
      <c r="GIR367" s="120"/>
      <c r="GIS367" s="120"/>
      <c r="GIT367" s="120"/>
      <c r="GIU367" s="120"/>
      <c r="GIV367" s="120"/>
      <c r="GIW367" s="120"/>
      <c r="GIX367" s="120"/>
      <c r="GIY367" s="120"/>
      <c r="GIZ367" s="120"/>
      <c r="GJA367" s="120"/>
      <c r="GJB367" s="120"/>
      <c r="GJC367" s="120"/>
      <c r="GJD367" s="120"/>
      <c r="GJE367" s="120"/>
      <c r="GJF367" s="120"/>
      <c r="GJG367" s="120"/>
      <c r="GJH367" s="120"/>
      <c r="GJI367" s="120"/>
      <c r="GJJ367" s="120"/>
      <c r="GJK367" s="120"/>
      <c r="GJL367" s="120"/>
      <c r="GJM367" s="120"/>
      <c r="GJN367" s="120"/>
      <c r="GJO367" s="120"/>
      <c r="GJP367" s="120"/>
      <c r="GJQ367" s="120"/>
      <c r="GJR367" s="120"/>
      <c r="GJS367" s="120"/>
      <c r="GJT367" s="120"/>
      <c r="GJU367" s="120"/>
      <c r="GJV367" s="120"/>
      <c r="GJW367" s="120"/>
      <c r="GJX367" s="120"/>
      <c r="GJY367" s="120"/>
      <c r="GJZ367" s="120"/>
      <c r="GKA367" s="120"/>
      <c r="GKB367" s="120"/>
      <c r="GKC367" s="120"/>
      <c r="GKD367" s="120"/>
      <c r="GKE367" s="120"/>
      <c r="GKF367" s="120"/>
      <c r="GKG367" s="120"/>
      <c r="GKH367" s="120"/>
      <c r="GKI367" s="120"/>
      <c r="GKJ367" s="120"/>
      <c r="GKK367" s="120"/>
      <c r="GKL367" s="120"/>
      <c r="GKM367" s="120"/>
      <c r="GKN367" s="120"/>
      <c r="GKO367" s="120"/>
      <c r="GKP367" s="120"/>
      <c r="GKQ367" s="120"/>
      <c r="GKR367" s="120"/>
      <c r="GKS367" s="120"/>
      <c r="GKT367" s="120"/>
      <c r="GKU367" s="120"/>
      <c r="GKV367" s="120"/>
      <c r="GKW367" s="120"/>
      <c r="GKX367" s="120"/>
      <c r="GKY367" s="120"/>
      <c r="GKZ367" s="120"/>
      <c r="GLA367" s="120"/>
      <c r="GLB367" s="120"/>
      <c r="GLC367" s="120"/>
      <c r="GLD367" s="120"/>
      <c r="GLE367" s="120"/>
      <c r="GLF367" s="120"/>
      <c r="GLG367" s="120"/>
      <c r="GLH367" s="120"/>
      <c r="GLI367" s="120"/>
      <c r="GLJ367" s="120"/>
      <c r="GLK367" s="120"/>
      <c r="GLL367" s="120"/>
      <c r="GLM367" s="120"/>
      <c r="GLN367" s="120"/>
      <c r="GLO367" s="120"/>
      <c r="GLP367" s="120"/>
      <c r="GLQ367" s="120"/>
      <c r="GLR367" s="120"/>
      <c r="GLS367" s="120"/>
      <c r="GLT367" s="120"/>
      <c r="GLU367" s="120"/>
      <c r="GLV367" s="120"/>
      <c r="GLW367" s="120"/>
      <c r="GLX367" s="120"/>
      <c r="GLY367" s="120"/>
      <c r="GLZ367" s="120"/>
      <c r="GMA367" s="120"/>
      <c r="GMB367" s="120"/>
      <c r="GMC367" s="120"/>
      <c r="GMD367" s="120"/>
      <c r="GME367" s="120"/>
      <c r="GMF367" s="120"/>
      <c r="GMG367" s="120"/>
      <c r="GMH367" s="120"/>
      <c r="GMI367" s="120"/>
      <c r="GMJ367" s="120"/>
      <c r="GMK367" s="120"/>
      <c r="GML367" s="120"/>
      <c r="GMM367" s="120"/>
      <c r="GMN367" s="120"/>
      <c r="GMO367" s="120"/>
      <c r="GMP367" s="120"/>
      <c r="GMQ367" s="120"/>
      <c r="GMR367" s="120"/>
      <c r="GMS367" s="120"/>
      <c r="GMT367" s="120"/>
      <c r="GMU367" s="120"/>
      <c r="GMV367" s="120"/>
      <c r="GMW367" s="120"/>
      <c r="GMX367" s="120"/>
      <c r="GMY367" s="120"/>
      <c r="GMZ367" s="120"/>
      <c r="GNA367" s="120"/>
      <c r="GNB367" s="120"/>
      <c r="GNC367" s="120"/>
      <c r="GND367" s="120"/>
      <c r="GNE367" s="120"/>
      <c r="GNF367" s="120"/>
      <c r="GNG367" s="120"/>
      <c r="GNH367" s="120"/>
      <c r="GNI367" s="120"/>
      <c r="GNJ367" s="120"/>
      <c r="GNK367" s="120"/>
      <c r="GNL367" s="120"/>
      <c r="GNM367" s="120"/>
      <c r="GNN367" s="120"/>
      <c r="GNO367" s="120"/>
      <c r="GNP367" s="120"/>
      <c r="GNQ367" s="120"/>
      <c r="GNR367" s="120"/>
      <c r="GNS367" s="120"/>
      <c r="GNT367" s="120"/>
      <c r="GNU367" s="120"/>
      <c r="GNV367" s="120"/>
      <c r="GNW367" s="120"/>
      <c r="GNX367" s="120"/>
      <c r="GNY367" s="120"/>
      <c r="GNZ367" s="120"/>
      <c r="GOA367" s="120"/>
      <c r="GOB367" s="120"/>
      <c r="GOC367" s="120"/>
      <c r="GOD367" s="120"/>
      <c r="GOE367" s="120"/>
      <c r="GOF367" s="120"/>
      <c r="GOG367" s="120"/>
      <c r="GOH367" s="120"/>
      <c r="GOI367" s="120"/>
      <c r="GOJ367" s="120"/>
      <c r="GOK367" s="120"/>
      <c r="GOL367" s="120"/>
      <c r="GOM367" s="120"/>
      <c r="GON367" s="120"/>
      <c r="GOO367" s="120"/>
      <c r="GOP367" s="120"/>
      <c r="GOQ367" s="120"/>
      <c r="GOR367" s="120"/>
      <c r="GOS367" s="120"/>
      <c r="GOT367" s="120"/>
      <c r="GOU367" s="120"/>
      <c r="GOV367" s="120"/>
      <c r="GOW367" s="120"/>
      <c r="GOX367" s="120"/>
      <c r="GOY367" s="120"/>
      <c r="GOZ367" s="120"/>
      <c r="GPA367" s="120"/>
      <c r="GPB367" s="120"/>
      <c r="GPC367" s="120"/>
      <c r="GPD367" s="120"/>
      <c r="GPE367" s="120"/>
      <c r="GPF367" s="120"/>
      <c r="GPG367" s="120"/>
      <c r="GPH367" s="120"/>
      <c r="GPI367" s="120"/>
      <c r="GPJ367" s="120"/>
      <c r="GPK367" s="120"/>
      <c r="GPL367" s="120"/>
      <c r="GPM367" s="120"/>
      <c r="GPN367" s="120"/>
      <c r="GPO367" s="120"/>
      <c r="GPP367" s="120"/>
      <c r="GPQ367" s="120"/>
      <c r="GPR367" s="120"/>
      <c r="GPS367" s="120"/>
      <c r="GPT367" s="120"/>
      <c r="GPU367" s="120"/>
      <c r="GPV367" s="120"/>
      <c r="GPW367" s="120"/>
      <c r="GPX367" s="120"/>
      <c r="GPY367" s="120"/>
      <c r="GPZ367" s="120"/>
      <c r="GQA367" s="120"/>
      <c r="GQB367" s="120"/>
      <c r="GQC367" s="120"/>
      <c r="GQD367" s="120"/>
      <c r="GQE367" s="120"/>
      <c r="GQF367" s="120"/>
      <c r="GQG367" s="120"/>
      <c r="GQH367" s="120"/>
      <c r="GQI367" s="120"/>
      <c r="GQJ367" s="120"/>
      <c r="GQK367" s="120"/>
      <c r="GQL367" s="120"/>
      <c r="GQM367" s="120"/>
      <c r="GQN367" s="120"/>
      <c r="GQO367" s="120"/>
      <c r="GQP367" s="120"/>
      <c r="GQQ367" s="120"/>
      <c r="GQR367" s="120"/>
      <c r="GQS367" s="120"/>
      <c r="GQT367" s="120"/>
      <c r="GQU367" s="120"/>
      <c r="GQV367" s="120"/>
      <c r="GQW367" s="120"/>
      <c r="GQX367" s="120"/>
      <c r="GQY367" s="120"/>
      <c r="GQZ367" s="120"/>
      <c r="GRA367" s="120"/>
      <c r="GRB367" s="120"/>
      <c r="GRC367" s="120"/>
      <c r="GRD367" s="120"/>
      <c r="GRE367" s="120"/>
      <c r="GRF367" s="120"/>
      <c r="GRG367" s="120"/>
      <c r="GRH367" s="120"/>
      <c r="GRI367" s="120"/>
      <c r="GRJ367" s="120"/>
      <c r="GRK367" s="120"/>
      <c r="GRL367" s="120"/>
      <c r="GRM367" s="120"/>
      <c r="GRN367" s="120"/>
      <c r="GRO367" s="120"/>
      <c r="GRP367" s="120"/>
      <c r="GRQ367" s="120"/>
      <c r="GRR367" s="120"/>
      <c r="GRS367" s="120"/>
      <c r="GRT367" s="120"/>
      <c r="GRU367" s="120"/>
      <c r="GRV367" s="120"/>
      <c r="GRW367" s="120"/>
      <c r="GRX367" s="120"/>
      <c r="GRY367" s="120"/>
      <c r="GRZ367" s="120"/>
      <c r="GSA367" s="120"/>
      <c r="GSB367" s="120"/>
      <c r="GSC367" s="120"/>
      <c r="GSD367" s="120"/>
      <c r="GSE367" s="120"/>
      <c r="GSF367" s="120"/>
      <c r="GSG367" s="120"/>
      <c r="GSH367" s="120"/>
      <c r="GSI367" s="120"/>
      <c r="GSJ367" s="120"/>
      <c r="GSK367" s="120"/>
      <c r="GSL367" s="120"/>
      <c r="GSM367" s="120"/>
      <c r="GSN367" s="120"/>
      <c r="GSO367" s="120"/>
      <c r="GSP367" s="120"/>
      <c r="GSQ367" s="120"/>
      <c r="GSR367" s="120"/>
      <c r="GSS367" s="120"/>
      <c r="GST367" s="120"/>
      <c r="GSU367" s="120"/>
      <c r="GSV367" s="120"/>
      <c r="GSW367" s="120"/>
      <c r="GSX367" s="120"/>
      <c r="GSY367" s="120"/>
      <c r="GSZ367" s="120"/>
      <c r="GTA367" s="120"/>
      <c r="GTB367" s="120"/>
      <c r="GTC367" s="120"/>
      <c r="GTD367" s="120"/>
      <c r="GTE367" s="120"/>
      <c r="GTF367" s="120"/>
      <c r="GTG367" s="120"/>
      <c r="GTH367" s="120"/>
      <c r="GTI367" s="120"/>
      <c r="GTJ367" s="120"/>
      <c r="GTK367" s="120"/>
      <c r="GTL367" s="120"/>
      <c r="GTM367" s="120"/>
      <c r="GTN367" s="120"/>
      <c r="GTO367" s="120"/>
      <c r="GTP367" s="120"/>
      <c r="GTQ367" s="120"/>
      <c r="GTR367" s="120"/>
      <c r="GTS367" s="120"/>
      <c r="GTT367" s="120"/>
      <c r="GTU367" s="120"/>
      <c r="GTV367" s="120"/>
      <c r="GTW367" s="120"/>
      <c r="GTX367" s="120"/>
      <c r="GTY367" s="120"/>
      <c r="GTZ367" s="120"/>
      <c r="GUA367" s="120"/>
      <c r="GUB367" s="120"/>
      <c r="GUC367" s="120"/>
      <c r="GUD367" s="120"/>
      <c r="GUE367" s="120"/>
      <c r="GUF367" s="120"/>
      <c r="GUG367" s="120"/>
      <c r="GUH367" s="120"/>
      <c r="GUI367" s="120"/>
      <c r="GUJ367" s="120"/>
      <c r="GUK367" s="120"/>
      <c r="GUL367" s="120"/>
      <c r="GUM367" s="120"/>
      <c r="GUN367" s="120"/>
      <c r="GUO367" s="120"/>
      <c r="GUP367" s="120"/>
      <c r="GUQ367" s="120"/>
      <c r="GUR367" s="120"/>
      <c r="GUS367" s="120"/>
      <c r="GUT367" s="120"/>
      <c r="GUU367" s="120"/>
      <c r="GUV367" s="120"/>
      <c r="GUW367" s="120"/>
      <c r="GUX367" s="120"/>
      <c r="GUY367" s="120"/>
      <c r="GUZ367" s="120"/>
      <c r="GVA367" s="120"/>
      <c r="GVB367" s="120"/>
      <c r="GVC367" s="120"/>
      <c r="GVD367" s="120"/>
      <c r="GVE367" s="120"/>
      <c r="GVF367" s="120"/>
      <c r="GVG367" s="120"/>
      <c r="GVH367" s="120"/>
      <c r="GVI367" s="120"/>
      <c r="GVJ367" s="120"/>
      <c r="GVK367" s="120"/>
      <c r="GVL367" s="120"/>
      <c r="GVM367" s="120"/>
      <c r="GVN367" s="120"/>
      <c r="GVO367" s="120"/>
      <c r="GVP367" s="120"/>
      <c r="GVQ367" s="120"/>
      <c r="GVR367" s="120"/>
      <c r="GVS367" s="120"/>
      <c r="GVT367" s="120"/>
      <c r="GVU367" s="120"/>
      <c r="GVV367" s="120"/>
      <c r="GVW367" s="120"/>
      <c r="GVX367" s="120"/>
      <c r="GVY367" s="120"/>
      <c r="GVZ367" s="120"/>
      <c r="GWA367" s="120"/>
      <c r="GWB367" s="120"/>
      <c r="GWC367" s="120"/>
      <c r="GWD367" s="120"/>
      <c r="GWE367" s="120"/>
      <c r="GWF367" s="120"/>
      <c r="GWG367" s="120"/>
      <c r="GWH367" s="120"/>
      <c r="GWI367" s="120"/>
      <c r="GWJ367" s="120"/>
      <c r="GWK367" s="120"/>
      <c r="GWL367" s="120"/>
      <c r="GWM367" s="120"/>
      <c r="GWN367" s="120"/>
      <c r="GWO367" s="120"/>
      <c r="GWP367" s="120"/>
      <c r="GWQ367" s="120"/>
      <c r="GWR367" s="120"/>
      <c r="GWS367" s="120"/>
      <c r="GWT367" s="120"/>
      <c r="GWU367" s="120"/>
      <c r="GWV367" s="120"/>
      <c r="GWW367" s="120"/>
      <c r="GWX367" s="120"/>
      <c r="GWY367" s="120"/>
      <c r="GWZ367" s="120"/>
      <c r="GXA367" s="120"/>
      <c r="GXB367" s="120"/>
      <c r="GXC367" s="120"/>
      <c r="GXD367" s="120"/>
      <c r="GXE367" s="120"/>
      <c r="GXF367" s="120"/>
      <c r="GXG367" s="120"/>
      <c r="GXH367" s="120"/>
      <c r="GXI367" s="120"/>
      <c r="GXJ367" s="120"/>
      <c r="GXK367" s="120"/>
      <c r="GXL367" s="120"/>
      <c r="GXM367" s="120"/>
      <c r="GXN367" s="120"/>
      <c r="GXO367" s="120"/>
      <c r="GXP367" s="120"/>
      <c r="GXQ367" s="120"/>
      <c r="GXR367" s="120"/>
      <c r="GXS367" s="120"/>
      <c r="GXT367" s="120"/>
      <c r="GXU367" s="120"/>
      <c r="GXV367" s="120"/>
      <c r="GXW367" s="120"/>
      <c r="GXX367" s="120"/>
      <c r="GXY367" s="120"/>
      <c r="GXZ367" s="120"/>
      <c r="GYA367" s="120"/>
      <c r="GYB367" s="120"/>
      <c r="GYC367" s="120"/>
      <c r="GYD367" s="120"/>
      <c r="GYE367" s="120"/>
      <c r="GYF367" s="120"/>
      <c r="GYG367" s="120"/>
      <c r="GYH367" s="120"/>
      <c r="GYI367" s="120"/>
      <c r="GYJ367" s="120"/>
      <c r="GYK367" s="120"/>
      <c r="GYL367" s="120"/>
      <c r="GYM367" s="120"/>
      <c r="GYN367" s="120"/>
      <c r="GYO367" s="120"/>
      <c r="GYP367" s="120"/>
      <c r="GYQ367" s="120"/>
      <c r="GYR367" s="120"/>
      <c r="GYS367" s="120"/>
      <c r="GYT367" s="120"/>
      <c r="GYU367" s="120"/>
      <c r="GYV367" s="120"/>
      <c r="GYW367" s="120"/>
      <c r="GYX367" s="120"/>
      <c r="GYY367" s="120"/>
      <c r="GYZ367" s="120"/>
      <c r="GZA367" s="120"/>
      <c r="GZB367" s="120"/>
      <c r="GZC367" s="120"/>
      <c r="GZD367" s="120"/>
      <c r="GZE367" s="120"/>
      <c r="GZF367" s="120"/>
      <c r="GZG367" s="120"/>
      <c r="GZH367" s="120"/>
      <c r="GZI367" s="120"/>
      <c r="GZJ367" s="120"/>
      <c r="GZK367" s="120"/>
      <c r="GZL367" s="120"/>
      <c r="GZM367" s="120"/>
      <c r="GZN367" s="120"/>
      <c r="GZO367" s="120"/>
      <c r="GZP367" s="120"/>
      <c r="GZQ367" s="120"/>
      <c r="GZR367" s="120"/>
      <c r="GZS367" s="120"/>
      <c r="GZT367" s="120"/>
      <c r="GZU367" s="120"/>
      <c r="GZV367" s="120"/>
      <c r="GZW367" s="120"/>
      <c r="GZX367" s="120"/>
      <c r="GZY367" s="120"/>
      <c r="GZZ367" s="120"/>
      <c r="HAA367" s="120"/>
      <c r="HAB367" s="120"/>
      <c r="HAC367" s="120"/>
      <c r="HAD367" s="120"/>
      <c r="HAE367" s="120"/>
      <c r="HAF367" s="120"/>
      <c r="HAG367" s="120"/>
      <c r="HAH367" s="120"/>
      <c r="HAI367" s="120"/>
      <c r="HAJ367" s="120"/>
      <c r="HAK367" s="120"/>
      <c r="HAL367" s="120"/>
      <c r="HAM367" s="120"/>
      <c r="HAN367" s="120"/>
      <c r="HAO367" s="120"/>
      <c r="HAP367" s="120"/>
      <c r="HAQ367" s="120"/>
      <c r="HAR367" s="120"/>
      <c r="HAS367" s="120"/>
      <c r="HAT367" s="120"/>
      <c r="HAU367" s="120"/>
      <c r="HAV367" s="120"/>
      <c r="HAW367" s="120"/>
      <c r="HAX367" s="120"/>
      <c r="HAY367" s="120"/>
      <c r="HAZ367" s="120"/>
      <c r="HBA367" s="120"/>
      <c r="HBB367" s="120"/>
      <c r="HBC367" s="120"/>
      <c r="HBD367" s="120"/>
      <c r="HBE367" s="120"/>
      <c r="HBF367" s="120"/>
      <c r="HBG367" s="120"/>
      <c r="HBH367" s="120"/>
      <c r="HBI367" s="120"/>
      <c r="HBJ367" s="120"/>
      <c r="HBK367" s="120"/>
      <c r="HBL367" s="120"/>
      <c r="HBM367" s="120"/>
      <c r="HBN367" s="120"/>
      <c r="HBO367" s="120"/>
      <c r="HBP367" s="120"/>
      <c r="HBQ367" s="120"/>
      <c r="HBR367" s="120"/>
      <c r="HBS367" s="120"/>
      <c r="HBT367" s="120"/>
      <c r="HBU367" s="120"/>
      <c r="HBV367" s="120"/>
      <c r="HBW367" s="120"/>
      <c r="HBX367" s="120"/>
      <c r="HBY367" s="120"/>
      <c r="HBZ367" s="120"/>
      <c r="HCA367" s="120"/>
      <c r="HCB367" s="120"/>
      <c r="HCC367" s="120"/>
      <c r="HCD367" s="120"/>
      <c r="HCE367" s="120"/>
      <c r="HCF367" s="120"/>
      <c r="HCG367" s="120"/>
      <c r="HCH367" s="120"/>
      <c r="HCI367" s="120"/>
      <c r="HCJ367" s="120"/>
      <c r="HCK367" s="120"/>
      <c r="HCL367" s="120"/>
      <c r="HCM367" s="120"/>
      <c r="HCN367" s="120"/>
      <c r="HCO367" s="120"/>
      <c r="HCP367" s="120"/>
      <c r="HCQ367" s="120"/>
      <c r="HCR367" s="120"/>
      <c r="HCS367" s="120"/>
      <c r="HCT367" s="120"/>
      <c r="HCU367" s="120"/>
      <c r="HCV367" s="120"/>
      <c r="HCW367" s="120"/>
      <c r="HCX367" s="120"/>
      <c r="HCY367" s="120"/>
      <c r="HCZ367" s="120"/>
      <c r="HDA367" s="120"/>
      <c r="HDB367" s="120"/>
      <c r="HDC367" s="120"/>
      <c r="HDD367" s="120"/>
      <c r="HDE367" s="120"/>
      <c r="HDF367" s="120"/>
      <c r="HDG367" s="120"/>
      <c r="HDH367" s="120"/>
      <c r="HDI367" s="120"/>
      <c r="HDJ367" s="120"/>
      <c r="HDK367" s="120"/>
      <c r="HDL367" s="120"/>
      <c r="HDM367" s="120"/>
      <c r="HDN367" s="120"/>
      <c r="HDO367" s="120"/>
      <c r="HDP367" s="120"/>
      <c r="HDQ367" s="120"/>
      <c r="HDR367" s="120"/>
      <c r="HDS367" s="120"/>
      <c r="HDT367" s="120"/>
      <c r="HDU367" s="120"/>
      <c r="HDV367" s="120"/>
      <c r="HDW367" s="120"/>
      <c r="HDX367" s="120"/>
      <c r="HDY367" s="120"/>
      <c r="HDZ367" s="120"/>
      <c r="HEA367" s="120"/>
      <c r="HEB367" s="120"/>
      <c r="HEC367" s="120"/>
      <c r="HED367" s="120"/>
      <c r="HEE367" s="120"/>
      <c r="HEF367" s="120"/>
      <c r="HEG367" s="120"/>
      <c r="HEH367" s="120"/>
      <c r="HEI367" s="120"/>
      <c r="HEJ367" s="120"/>
      <c r="HEK367" s="120"/>
      <c r="HEL367" s="120"/>
      <c r="HEM367" s="120"/>
      <c r="HEN367" s="120"/>
      <c r="HEO367" s="120"/>
      <c r="HEP367" s="120"/>
      <c r="HEQ367" s="120"/>
      <c r="HER367" s="120"/>
      <c r="HES367" s="120"/>
      <c r="HET367" s="120"/>
      <c r="HEU367" s="120"/>
      <c r="HEV367" s="120"/>
      <c r="HEW367" s="120"/>
      <c r="HEX367" s="120"/>
      <c r="HEY367" s="120"/>
      <c r="HEZ367" s="120"/>
      <c r="HFA367" s="120"/>
      <c r="HFB367" s="120"/>
      <c r="HFC367" s="120"/>
      <c r="HFD367" s="120"/>
      <c r="HFE367" s="120"/>
      <c r="HFF367" s="120"/>
      <c r="HFG367" s="120"/>
      <c r="HFH367" s="120"/>
      <c r="HFI367" s="120"/>
      <c r="HFJ367" s="120"/>
      <c r="HFK367" s="120"/>
      <c r="HFL367" s="120"/>
      <c r="HFM367" s="120"/>
      <c r="HFN367" s="120"/>
      <c r="HFO367" s="120"/>
      <c r="HFP367" s="120"/>
      <c r="HFQ367" s="120"/>
      <c r="HFR367" s="120"/>
      <c r="HFS367" s="120"/>
      <c r="HFT367" s="120"/>
      <c r="HFU367" s="120"/>
      <c r="HFV367" s="120"/>
      <c r="HFW367" s="120"/>
      <c r="HFX367" s="120"/>
      <c r="HFY367" s="120"/>
      <c r="HFZ367" s="120"/>
      <c r="HGA367" s="120"/>
      <c r="HGB367" s="120"/>
      <c r="HGC367" s="120"/>
      <c r="HGD367" s="120"/>
      <c r="HGE367" s="120"/>
      <c r="HGF367" s="120"/>
      <c r="HGG367" s="120"/>
      <c r="HGH367" s="120"/>
      <c r="HGI367" s="120"/>
      <c r="HGJ367" s="120"/>
      <c r="HGK367" s="120"/>
      <c r="HGL367" s="120"/>
      <c r="HGM367" s="120"/>
      <c r="HGN367" s="120"/>
      <c r="HGO367" s="120"/>
      <c r="HGP367" s="120"/>
      <c r="HGQ367" s="120"/>
      <c r="HGR367" s="120"/>
      <c r="HGS367" s="120"/>
      <c r="HGT367" s="120"/>
      <c r="HGU367" s="120"/>
      <c r="HGV367" s="120"/>
      <c r="HGW367" s="120"/>
      <c r="HGX367" s="120"/>
      <c r="HGY367" s="120"/>
      <c r="HGZ367" s="120"/>
      <c r="HHA367" s="120"/>
      <c r="HHB367" s="120"/>
      <c r="HHC367" s="120"/>
      <c r="HHD367" s="120"/>
      <c r="HHE367" s="120"/>
      <c r="HHF367" s="120"/>
      <c r="HHG367" s="120"/>
      <c r="HHH367" s="120"/>
      <c r="HHI367" s="120"/>
      <c r="HHJ367" s="120"/>
      <c r="HHK367" s="120"/>
      <c r="HHL367" s="120"/>
      <c r="HHM367" s="120"/>
      <c r="HHN367" s="120"/>
      <c r="HHO367" s="120"/>
      <c r="HHP367" s="120"/>
      <c r="HHQ367" s="120"/>
      <c r="HHR367" s="120"/>
      <c r="HHS367" s="120"/>
      <c r="HHT367" s="120"/>
      <c r="HHU367" s="120"/>
      <c r="HHV367" s="120"/>
      <c r="HHW367" s="120"/>
      <c r="HHX367" s="120"/>
      <c r="HHY367" s="120"/>
      <c r="HHZ367" s="120"/>
      <c r="HIA367" s="120"/>
      <c r="HIB367" s="120"/>
      <c r="HIC367" s="120"/>
      <c r="HID367" s="120"/>
      <c r="HIE367" s="120"/>
      <c r="HIF367" s="120"/>
      <c r="HIG367" s="120"/>
      <c r="HIH367" s="120"/>
      <c r="HII367" s="120"/>
      <c r="HIJ367" s="120"/>
      <c r="HIK367" s="120"/>
      <c r="HIL367" s="120"/>
      <c r="HIM367" s="120"/>
      <c r="HIN367" s="120"/>
      <c r="HIO367" s="120"/>
      <c r="HIP367" s="120"/>
      <c r="HIQ367" s="120"/>
      <c r="HIR367" s="120"/>
      <c r="HIS367" s="120"/>
      <c r="HIT367" s="120"/>
      <c r="HIU367" s="120"/>
      <c r="HIV367" s="120"/>
      <c r="HIW367" s="120"/>
      <c r="HIX367" s="120"/>
      <c r="HIY367" s="120"/>
      <c r="HIZ367" s="120"/>
      <c r="HJA367" s="120"/>
      <c r="HJB367" s="120"/>
      <c r="HJC367" s="120"/>
      <c r="HJD367" s="120"/>
      <c r="HJE367" s="120"/>
      <c r="HJF367" s="120"/>
      <c r="HJG367" s="120"/>
      <c r="HJH367" s="120"/>
      <c r="HJI367" s="120"/>
      <c r="HJJ367" s="120"/>
      <c r="HJK367" s="120"/>
      <c r="HJL367" s="120"/>
      <c r="HJM367" s="120"/>
      <c r="HJN367" s="120"/>
      <c r="HJO367" s="120"/>
      <c r="HJP367" s="120"/>
      <c r="HJQ367" s="120"/>
      <c r="HJR367" s="120"/>
      <c r="HJS367" s="120"/>
      <c r="HJT367" s="120"/>
      <c r="HJU367" s="120"/>
      <c r="HJV367" s="120"/>
      <c r="HJW367" s="120"/>
      <c r="HJX367" s="120"/>
      <c r="HJY367" s="120"/>
      <c r="HJZ367" s="120"/>
      <c r="HKA367" s="120"/>
      <c r="HKB367" s="120"/>
      <c r="HKC367" s="120"/>
      <c r="HKD367" s="120"/>
      <c r="HKE367" s="120"/>
      <c r="HKF367" s="120"/>
      <c r="HKG367" s="120"/>
      <c r="HKH367" s="120"/>
      <c r="HKI367" s="120"/>
      <c r="HKJ367" s="120"/>
      <c r="HKK367" s="120"/>
      <c r="HKL367" s="120"/>
      <c r="HKM367" s="120"/>
      <c r="HKN367" s="120"/>
      <c r="HKO367" s="120"/>
      <c r="HKP367" s="120"/>
      <c r="HKQ367" s="120"/>
      <c r="HKR367" s="120"/>
      <c r="HKS367" s="120"/>
      <c r="HKT367" s="120"/>
      <c r="HKU367" s="120"/>
      <c r="HKV367" s="120"/>
      <c r="HKW367" s="120"/>
      <c r="HKX367" s="120"/>
      <c r="HKY367" s="120"/>
      <c r="HKZ367" s="120"/>
      <c r="HLA367" s="120"/>
      <c r="HLB367" s="120"/>
      <c r="HLC367" s="120"/>
      <c r="HLD367" s="120"/>
      <c r="HLE367" s="120"/>
      <c r="HLF367" s="120"/>
      <c r="HLG367" s="120"/>
      <c r="HLH367" s="120"/>
      <c r="HLI367" s="120"/>
      <c r="HLJ367" s="120"/>
      <c r="HLK367" s="120"/>
      <c r="HLL367" s="120"/>
      <c r="HLM367" s="120"/>
      <c r="HLN367" s="120"/>
      <c r="HLO367" s="120"/>
      <c r="HLP367" s="120"/>
      <c r="HLQ367" s="120"/>
      <c r="HLR367" s="120"/>
      <c r="HLS367" s="120"/>
      <c r="HLT367" s="120"/>
      <c r="HLU367" s="120"/>
      <c r="HLV367" s="120"/>
      <c r="HLW367" s="120"/>
      <c r="HLX367" s="120"/>
      <c r="HLY367" s="120"/>
      <c r="HLZ367" s="120"/>
      <c r="HMA367" s="120"/>
      <c r="HMB367" s="120"/>
      <c r="HMC367" s="120"/>
      <c r="HMD367" s="120"/>
      <c r="HME367" s="120"/>
      <c r="HMF367" s="120"/>
      <c r="HMG367" s="120"/>
      <c r="HMH367" s="120"/>
      <c r="HMI367" s="120"/>
      <c r="HMJ367" s="120"/>
      <c r="HMK367" s="120"/>
      <c r="HML367" s="120"/>
      <c r="HMM367" s="120"/>
      <c r="HMN367" s="120"/>
      <c r="HMO367" s="120"/>
      <c r="HMP367" s="120"/>
      <c r="HMQ367" s="120"/>
      <c r="HMR367" s="120"/>
      <c r="HMS367" s="120"/>
      <c r="HMT367" s="120"/>
      <c r="HMU367" s="120"/>
      <c r="HMV367" s="120"/>
      <c r="HMW367" s="120"/>
      <c r="HMX367" s="120"/>
      <c r="HMY367" s="120"/>
      <c r="HMZ367" s="120"/>
      <c r="HNA367" s="120"/>
      <c r="HNB367" s="120"/>
      <c r="HNC367" s="120"/>
      <c r="HND367" s="120"/>
      <c r="HNE367" s="120"/>
      <c r="HNF367" s="120"/>
      <c r="HNG367" s="120"/>
      <c r="HNH367" s="120"/>
      <c r="HNI367" s="120"/>
      <c r="HNJ367" s="120"/>
      <c r="HNK367" s="120"/>
      <c r="HNL367" s="120"/>
      <c r="HNM367" s="120"/>
      <c r="HNN367" s="120"/>
      <c r="HNO367" s="120"/>
      <c r="HNP367" s="120"/>
      <c r="HNQ367" s="120"/>
      <c r="HNR367" s="120"/>
      <c r="HNS367" s="120"/>
      <c r="HNT367" s="120"/>
      <c r="HNU367" s="120"/>
      <c r="HNV367" s="120"/>
      <c r="HNW367" s="120"/>
      <c r="HNX367" s="120"/>
      <c r="HNY367" s="120"/>
      <c r="HNZ367" s="120"/>
      <c r="HOA367" s="120"/>
      <c r="HOB367" s="120"/>
      <c r="HOC367" s="120"/>
      <c r="HOD367" s="120"/>
      <c r="HOE367" s="120"/>
      <c r="HOF367" s="120"/>
      <c r="HOG367" s="120"/>
      <c r="HOH367" s="120"/>
      <c r="HOI367" s="120"/>
      <c r="HOJ367" s="120"/>
      <c r="HOK367" s="120"/>
      <c r="HOL367" s="120"/>
      <c r="HOM367" s="120"/>
      <c r="HON367" s="120"/>
      <c r="HOO367" s="120"/>
      <c r="HOP367" s="120"/>
      <c r="HOQ367" s="120"/>
      <c r="HOR367" s="120"/>
      <c r="HOS367" s="120"/>
      <c r="HOT367" s="120"/>
      <c r="HOU367" s="120"/>
      <c r="HOV367" s="120"/>
      <c r="HOW367" s="120"/>
      <c r="HOX367" s="120"/>
      <c r="HOY367" s="120"/>
      <c r="HOZ367" s="120"/>
      <c r="HPA367" s="120"/>
      <c r="HPB367" s="120"/>
      <c r="HPC367" s="120"/>
      <c r="HPD367" s="120"/>
      <c r="HPE367" s="120"/>
      <c r="HPF367" s="120"/>
      <c r="HPG367" s="120"/>
      <c r="HPH367" s="120"/>
      <c r="HPI367" s="120"/>
      <c r="HPJ367" s="120"/>
      <c r="HPK367" s="120"/>
      <c r="HPL367" s="120"/>
      <c r="HPM367" s="120"/>
      <c r="HPN367" s="120"/>
      <c r="HPO367" s="120"/>
      <c r="HPP367" s="120"/>
      <c r="HPQ367" s="120"/>
      <c r="HPR367" s="120"/>
      <c r="HPS367" s="120"/>
      <c r="HPT367" s="120"/>
      <c r="HPU367" s="120"/>
      <c r="HPV367" s="120"/>
      <c r="HPW367" s="120"/>
      <c r="HPX367" s="120"/>
      <c r="HPY367" s="120"/>
      <c r="HPZ367" s="120"/>
      <c r="HQA367" s="120"/>
      <c r="HQB367" s="120"/>
      <c r="HQC367" s="120"/>
      <c r="HQD367" s="120"/>
      <c r="HQE367" s="120"/>
      <c r="HQF367" s="120"/>
      <c r="HQG367" s="120"/>
      <c r="HQH367" s="120"/>
      <c r="HQI367" s="120"/>
      <c r="HQJ367" s="120"/>
      <c r="HQK367" s="120"/>
      <c r="HQL367" s="120"/>
      <c r="HQM367" s="120"/>
      <c r="HQN367" s="120"/>
      <c r="HQO367" s="120"/>
      <c r="HQP367" s="120"/>
      <c r="HQQ367" s="120"/>
      <c r="HQR367" s="120"/>
      <c r="HQS367" s="120"/>
      <c r="HQT367" s="120"/>
      <c r="HQU367" s="120"/>
      <c r="HQV367" s="120"/>
      <c r="HQW367" s="120"/>
      <c r="HQX367" s="120"/>
      <c r="HQY367" s="120"/>
      <c r="HQZ367" s="120"/>
      <c r="HRA367" s="120"/>
      <c r="HRB367" s="120"/>
      <c r="HRC367" s="120"/>
      <c r="HRD367" s="120"/>
      <c r="HRE367" s="120"/>
      <c r="HRF367" s="120"/>
      <c r="HRG367" s="120"/>
      <c r="HRH367" s="120"/>
      <c r="HRI367" s="120"/>
      <c r="HRJ367" s="120"/>
      <c r="HRK367" s="120"/>
      <c r="HRL367" s="120"/>
      <c r="HRM367" s="120"/>
      <c r="HRN367" s="120"/>
      <c r="HRO367" s="120"/>
      <c r="HRP367" s="120"/>
      <c r="HRQ367" s="120"/>
      <c r="HRR367" s="120"/>
      <c r="HRS367" s="120"/>
      <c r="HRT367" s="120"/>
      <c r="HRU367" s="120"/>
      <c r="HRV367" s="120"/>
      <c r="HRW367" s="120"/>
      <c r="HRX367" s="120"/>
      <c r="HRY367" s="120"/>
      <c r="HRZ367" s="120"/>
      <c r="HSA367" s="120"/>
      <c r="HSB367" s="120"/>
      <c r="HSC367" s="120"/>
      <c r="HSD367" s="120"/>
      <c r="HSE367" s="120"/>
      <c r="HSF367" s="120"/>
      <c r="HSG367" s="120"/>
      <c r="HSH367" s="120"/>
      <c r="HSI367" s="120"/>
      <c r="HSJ367" s="120"/>
      <c r="HSK367" s="120"/>
      <c r="HSL367" s="120"/>
      <c r="HSM367" s="120"/>
      <c r="HSN367" s="120"/>
      <c r="HSO367" s="120"/>
      <c r="HSP367" s="120"/>
      <c r="HSQ367" s="120"/>
      <c r="HSR367" s="120"/>
      <c r="HSS367" s="120"/>
      <c r="HST367" s="120"/>
      <c r="HSU367" s="120"/>
      <c r="HSV367" s="120"/>
      <c r="HSW367" s="120"/>
      <c r="HSX367" s="120"/>
      <c r="HSY367" s="120"/>
      <c r="HSZ367" s="120"/>
      <c r="HTA367" s="120"/>
      <c r="HTB367" s="120"/>
      <c r="HTC367" s="120"/>
      <c r="HTD367" s="120"/>
      <c r="HTE367" s="120"/>
      <c r="HTF367" s="120"/>
      <c r="HTG367" s="120"/>
      <c r="HTH367" s="120"/>
      <c r="HTI367" s="120"/>
      <c r="HTJ367" s="120"/>
      <c r="HTK367" s="120"/>
      <c r="HTL367" s="120"/>
      <c r="HTM367" s="120"/>
      <c r="HTN367" s="120"/>
      <c r="HTO367" s="120"/>
      <c r="HTP367" s="120"/>
      <c r="HTQ367" s="120"/>
      <c r="HTR367" s="120"/>
      <c r="HTS367" s="120"/>
      <c r="HTT367" s="120"/>
      <c r="HTU367" s="120"/>
      <c r="HTV367" s="120"/>
      <c r="HTW367" s="120"/>
      <c r="HTX367" s="120"/>
      <c r="HTY367" s="120"/>
      <c r="HTZ367" s="120"/>
      <c r="HUA367" s="120"/>
      <c r="HUB367" s="120"/>
      <c r="HUC367" s="120"/>
      <c r="HUD367" s="120"/>
      <c r="HUE367" s="120"/>
      <c r="HUF367" s="120"/>
      <c r="HUG367" s="120"/>
      <c r="HUH367" s="120"/>
      <c r="HUI367" s="120"/>
      <c r="HUJ367" s="120"/>
      <c r="HUK367" s="120"/>
      <c r="HUL367" s="120"/>
      <c r="HUM367" s="120"/>
      <c r="HUN367" s="120"/>
      <c r="HUO367" s="120"/>
      <c r="HUP367" s="120"/>
      <c r="HUQ367" s="120"/>
      <c r="HUR367" s="120"/>
      <c r="HUS367" s="120"/>
      <c r="HUT367" s="120"/>
      <c r="HUU367" s="120"/>
      <c r="HUV367" s="120"/>
      <c r="HUW367" s="120"/>
      <c r="HUX367" s="120"/>
      <c r="HUY367" s="120"/>
      <c r="HUZ367" s="120"/>
      <c r="HVA367" s="120"/>
      <c r="HVB367" s="120"/>
      <c r="HVC367" s="120"/>
      <c r="HVD367" s="120"/>
      <c r="HVE367" s="120"/>
      <c r="HVF367" s="120"/>
      <c r="HVG367" s="120"/>
      <c r="HVH367" s="120"/>
      <c r="HVI367" s="120"/>
      <c r="HVJ367" s="120"/>
      <c r="HVK367" s="120"/>
      <c r="HVL367" s="120"/>
      <c r="HVM367" s="120"/>
      <c r="HVN367" s="120"/>
      <c r="HVO367" s="120"/>
      <c r="HVP367" s="120"/>
      <c r="HVQ367" s="120"/>
      <c r="HVR367" s="120"/>
      <c r="HVS367" s="120"/>
      <c r="HVT367" s="120"/>
      <c r="HVU367" s="120"/>
      <c r="HVV367" s="120"/>
      <c r="HVW367" s="120"/>
      <c r="HVX367" s="120"/>
      <c r="HVY367" s="120"/>
      <c r="HVZ367" s="120"/>
      <c r="HWA367" s="120"/>
      <c r="HWB367" s="120"/>
      <c r="HWC367" s="120"/>
      <c r="HWD367" s="120"/>
      <c r="HWE367" s="120"/>
      <c r="HWF367" s="120"/>
      <c r="HWG367" s="120"/>
      <c r="HWH367" s="120"/>
      <c r="HWI367" s="120"/>
      <c r="HWJ367" s="120"/>
      <c r="HWK367" s="120"/>
      <c r="HWL367" s="120"/>
      <c r="HWM367" s="120"/>
      <c r="HWN367" s="120"/>
      <c r="HWO367" s="120"/>
      <c r="HWP367" s="120"/>
      <c r="HWQ367" s="120"/>
      <c r="HWR367" s="120"/>
      <c r="HWS367" s="120"/>
      <c r="HWT367" s="120"/>
      <c r="HWU367" s="120"/>
      <c r="HWV367" s="120"/>
      <c r="HWW367" s="120"/>
      <c r="HWX367" s="120"/>
      <c r="HWY367" s="120"/>
      <c r="HWZ367" s="120"/>
      <c r="HXA367" s="120"/>
      <c r="HXB367" s="120"/>
      <c r="HXC367" s="120"/>
      <c r="HXD367" s="120"/>
      <c r="HXE367" s="120"/>
      <c r="HXF367" s="120"/>
      <c r="HXG367" s="120"/>
      <c r="HXH367" s="120"/>
      <c r="HXI367" s="120"/>
      <c r="HXJ367" s="120"/>
      <c r="HXK367" s="120"/>
      <c r="HXL367" s="120"/>
      <c r="HXM367" s="120"/>
      <c r="HXN367" s="120"/>
      <c r="HXO367" s="120"/>
      <c r="HXP367" s="120"/>
      <c r="HXQ367" s="120"/>
      <c r="HXR367" s="120"/>
      <c r="HXS367" s="120"/>
      <c r="HXT367" s="120"/>
      <c r="HXU367" s="120"/>
      <c r="HXV367" s="120"/>
      <c r="HXW367" s="120"/>
      <c r="HXX367" s="120"/>
      <c r="HXY367" s="120"/>
      <c r="HXZ367" s="120"/>
      <c r="HYA367" s="120"/>
      <c r="HYB367" s="120"/>
      <c r="HYC367" s="120"/>
      <c r="HYD367" s="120"/>
      <c r="HYE367" s="120"/>
      <c r="HYF367" s="120"/>
      <c r="HYG367" s="120"/>
      <c r="HYH367" s="120"/>
      <c r="HYI367" s="120"/>
      <c r="HYJ367" s="120"/>
      <c r="HYK367" s="120"/>
      <c r="HYL367" s="120"/>
      <c r="HYM367" s="120"/>
      <c r="HYN367" s="120"/>
      <c r="HYO367" s="120"/>
      <c r="HYP367" s="120"/>
      <c r="HYQ367" s="120"/>
      <c r="HYR367" s="120"/>
      <c r="HYS367" s="120"/>
      <c r="HYT367" s="120"/>
      <c r="HYU367" s="120"/>
      <c r="HYV367" s="120"/>
      <c r="HYW367" s="120"/>
      <c r="HYX367" s="120"/>
      <c r="HYY367" s="120"/>
      <c r="HYZ367" s="120"/>
      <c r="HZA367" s="120"/>
      <c r="HZB367" s="120"/>
      <c r="HZC367" s="120"/>
      <c r="HZD367" s="120"/>
      <c r="HZE367" s="120"/>
      <c r="HZF367" s="120"/>
      <c r="HZG367" s="120"/>
      <c r="HZH367" s="120"/>
      <c r="HZI367" s="120"/>
      <c r="HZJ367" s="120"/>
      <c r="HZK367" s="120"/>
      <c r="HZL367" s="120"/>
      <c r="HZM367" s="120"/>
      <c r="HZN367" s="120"/>
      <c r="HZO367" s="120"/>
      <c r="HZP367" s="120"/>
      <c r="HZQ367" s="120"/>
      <c r="HZR367" s="120"/>
      <c r="HZS367" s="120"/>
      <c r="HZT367" s="120"/>
      <c r="HZU367" s="120"/>
      <c r="HZV367" s="120"/>
      <c r="HZW367" s="120"/>
      <c r="HZX367" s="120"/>
      <c r="HZY367" s="120"/>
      <c r="HZZ367" s="120"/>
      <c r="IAA367" s="120"/>
      <c r="IAB367" s="120"/>
      <c r="IAC367" s="120"/>
      <c r="IAD367" s="120"/>
      <c r="IAE367" s="120"/>
      <c r="IAF367" s="120"/>
      <c r="IAG367" s="120"/>
      <c r="IAH367" s="120"/>
      <c r="IAI367" s="120"/>
      <c r="IAJ367" s="120"/>
      <c r="IAK367" s="120"/>
      <c r="IAL367" s="120"/>
      <c r="IAM367" s="120"/>
      <c r="IAN367" s="120"/>
      <c r="IAO367" s="120"/>
      <c r="IAP367" s="120"/>
      <c r="IAQ367" s="120"/>
      <c r="IAR367" s="120"/>
      <c r="IAS367" s="120"/>
      <c r="IAT367" s="120"/>
      <c r="IAU367" s="120"/>
      <c r="IAV367" s="120"/>
      <c r="IAW367" s="120"/>
      <c r="IAX367" s="120"/>
      <c r="IAY367" s="120"/>
      <c r="IAZ367" s="120"/>
      <c r="IBA367" s="120"/>
      <c r="IBB367" s="120"/>
      <c r="IBC367" s="120"/>
      <c r="IBD367" s="120"/>
      <c r="IBE367" s="120"/>
      <c r="IBF367" s="120"/>
      <c r="IBG367" s="120"/>
      <c r="IBH367" s="120"/>
      <c r="IBI367" s="120"/>
      <c r="IBJ367" s="120"/>
      <c r="IBK367" s="120"/>
      <c r="IBL367" s="120"/>
      <c r="IBM367" s="120"/>
      <c r="IBN367" s="120"/>
      <c r="IBO367" s="120"/>
      <c r="IBP367" s="120"/>
      <c r="IBQ367" s="120"/>
      <c r="IBR367" s="120"/>
      <c r="IBS367" s="120"/>
      <c r="IBT367" s="120"/>
      <c r="IBU367" s="120"/>
      <c r="IBV367" s="120"/>
      <c r="IBW367" s="120"/>
      <c r="IBX367" s="120"/>
      <c r="IBY367" s="120"/>
      <c r="IBZ367" s="120"/>
      <c r="ICA367" s="120"/>
      <c r="ICB367" s="120"/>
      <c r="ICC367" s="120"/>
      <c r="ICD367" s="120"/>
      <c r="ICE367" s="120"/>
      <c r="ICF367" s="120"/>
      <c r="ICG367" s="120"/>
      <c r="ICH367" s="120"/>
      <c r="ICI367" s="120"/>
      <c r="ICJ367" s="120"/>
      <c r="ICK367" s="120"/>
      <c r="ICL367" s="120"/>
      <c r="ICM367" s="120"/>
      <c r="ICN367" s="120"/>
      <c r="ICO367" s="120"/>
      <c r="ICP367" s="120"/>
      <c r="ICQ367" s="120"/>
      <c r="ICR367" s="120"/>
      <c r="ICS367" s="120"/>
      <c r="ICT367" s="120"/>
      <c r="ICU367" s="120"/>
      <c r="ICV367" s="120"/>
      <c r="ICW367" s="120"/>
      <c r="ICX367" s="120"/>
      <c r="ICY367" s="120"/>
      <c r="ICZ367" s="120"/>
      <c r="IDA367" s="120"/>
      <c r="IDB367" s="120"/>
      <c r="IDC367" s="120"/>
      <c r="IDD367" s="120"/>
      <c r="IDE367" s="120"/>
      <c r="IDF367" s="120"/>
      <c r="IDG367" s="120"/>
      <c r="IDH367" s="120"/>
      <c r="IDI367" s="120"/>
      <c r="IDJ367" s="120"/>
      <c r="IDK367" s="120"/>
      <c r="IDL367" s="120"/>
      <c r="IDM367" s="120"/>
      <c r="IDN367" s="120"/>
      <c r="IDO367" s="120"/>
      <c r="IDP367" s="120"/>
      <c r="IDQ367" s="120"/>
      <c r="IDR367" s="120"/>
      <c r="IDS367" s="120"/>
      <c r="IDT367" s="120"/>
      <c r="IDU367" s="120"/>
      <c r="IDV367" s="120"/>
      <c r="IDW367" s="120"/>
      <c r="IDX367" s="120"/>
      <c r="IDY367" s="120"/>
      <c r="IDZ367" s="120"/>
      <c r="IEA367" s="120"/>
      <c r="IEB367" s="120"/>
      <c r="IEC367" s="120"/>
      <c r="IED367" s="120"/>
      <c r="IEE367" s="120"/>
      <c r="IEF367" s="120"/>
      <c r="IEG367" s="120"/>
      <c r="IEH367" s="120"/>
      <c r="IEI367" s="120"/>
      <c r="IEJ367" s="120"/>
      <c r="IEK367" s="120"/>
      <c r="IEL367" s="120"/>
      <c r="IEM367" s="120"/>
      <c r="IEN367" s="120"/>
      <c r="IEO367" s="120"/>
      <c r="IEP367" s="120"/>
      <c r="IEQ367" s="120"/>
      <c r="IER367" s="120"/>
      <c r="IES367" s="120"/>
      <c r="IET367" s="120"/>
      <c r="IEU367" s="120"/>
      <c r="IEV367" s="120"/>
      <c r="IEW367" s="120"/>
      <c r="IEX367" s="120"/>
      <c r="IEY367" s="120"/>
      <c r="IEZ367" s="120"/>
      <c r="IFA367" s="120"/>
      <c r="IFB367" s="120"/>
      <c r="IFC367" s="120"/>
      <c r="IFD367" s="120"/>
      <c r="IFE367" s="120"/>
      <c r="IFF367" s="120"/>
      <c r="IFG367" s="120"/>
      <c r="IFH367" s="120"/>
      <c r="IFI367" s="120"/>
      <c r="IFJ367" s="120"/>
      <c r="IFK367" s="120"/>
      <c r="IFL367" s="120"/>
      <c r="IFM367" s="120"/>
      <c r="IFN367" s="120"/>
      <c r="IFO367" s="120"/>
      <c r="IFP367" s="120"/>
      <c r="IFQ367" s="120"/>
      <c r="IFR367" s="120"/>
      <c r="IFS367" s="120"/>
      <c r="IFT367" s="120"/>
      <c r="IFU367" s="120"/>
      <c r="IFV367" s="120"/>
      <c r="IFW367" s="120"/>
      <c r="IFX367" s="120"/>
      <c r="IFY367" s="120"/>
      <c r="IFZ367" s="120"/>
      <c r="IGA367" s="120"/>
      <c r="IGB367" s="120"/>
      <c r="IGC367" s="120"/>
      <c r="IGD367" s="120"/>
      <c r="IGE367" s="120"/>
      <c r="IGF367" s="120"/>
      <c r="IGG367" s="120"/>
      <c r="IGH367" s="120"/>
      <c r="IGI367" s="120"/>
      <c r="IGJ367" s="120"/>
      <c r="IGK367" s="120"/>
      <c r="IGL367" s="120"/>
      <c r="IGM367" s="120"/>
      <c r="IGN367" s="120"/>
      <c r="IGO367" s="120"/>
      <c r="IGP367" s="120"/>
      <c r="IGQ367" s="120"/>
      <c r="IGR367" s="120"/>
      <c r="IGS367" s="120"/>
      <c r="IGT367" s="120"/>
      <c r="IGU367" s="120"/>
      <c r="IGV367" s="120"/>
      <c r="IGW367" s="120"/>
      <c r="IGX367" s="120"/>
      <c r="IGY367" s="120"/>
      <c r="IGZ367" s="120"/>
      <c r="IHA367" s="120"/>
      <c r="IHB367" s="120"/>
      <c r="IHC367" s="120"/>
      <c r="IHD367" s="120"/>
      <c r="IHE367" s="120"/>
      <c r="IHF367" s="120"/>
      <c r="IHG367" s="120"/>
      <c r="IHH367" s="120"/>
      <c r="IHI367" s="120"/>
      <c r="IHJ367" s="120"/>
      <c r="IHK367" s="120"/>
      <c r="IHL367" s="120"/>
      <c r="IHM367" s="120"/>
      <c r="IHN367" s="120"/>
      <c r="IHO367" s="120"/>
      <c r="IHP367" s="120"/>
      <c r="IHQ367" s="120"/>
      <c r="IHR367" s="120"/>
      <c r="IHS367" s="120"/>
      <c r="IHT367" s="120"/>
      <c r="IHU367" s="120"/>
      <c r="IHV367" s="120"/>
      <c r="IHW367" s="120"/>
      <c r="IHX367" s="120"/>
      <c r="IHY367" s="120"/>
      <c r="IHZ367" s="120"/>
      <c r="IIA367" s="120"/>
      <c r="IIB367" s="120"/>
      <c r="IIC367" s="120"/>
      <c r="IID367" s="120"/>
      <c r="IIE367" s="120"/>
      <c r="IIF367" s="120"/>
      <c r="IIG367" s="120"/>
      <c r="IIH367" s="120"/>
      <c r="III367" s="120"/>
      <c r="IIJ367" s="120"/>
      <c r="IIK367" s="120"/>
      <c r="IIL367" s="120"/>
      <c r="IIM367" s="120"/>
      <c r="IIN367" s="120"/>
      <c r="IIO367" s="120"/>
      <c r="IIP367" s="120"/>
      <c r="IIQ367" s="120"/>
      <c r="IIR367" s="120"/>
      <c r="IIS367" s="120"/>
      <c r="IIT367" s="120"/>
      <c r="IIU367" s="120"/>
      <c r="IIV367" s="120"/>
      <c r="IIW367" s="120"/>
      <c r="IIX367" s="120"/>
      <c r="IIY367" s="120"/>
      <c r="IIZ367" s="120"/>
      <c r="IJA367" s="120"/>
      <c r="IJB367" s="120"/>
      <c r="IJC367" s="120"/>
      <c r="IJD367" s="120"/>
      <c r="IJE367" s="120"/>
      <c r="IJF367" s="120"/>
      <c r="IJG367" s="120"/>
      <c r="IJH367" s="120"/>
      <c r="IJI367" s="120"/>
      <c r="IJJ367" s="120"/>
      <c r="IJK367" s="120"/>
      <c r="IJL367" s="120"/>
      <c r="IJM367" s="120"/>
      <c r="IJN367" s="120"/>
      <c r="IJO367" s="120"/>
      <c r="IJP367" s="120"/>
      <c r="IJQ367" s="120"/>
      <c r="IJR367" s="120"/>
      <c r="IJS367" s="120"/>
      <c r="IJT367" s="120"/>
      <c r="IJU367" s="120"/>
      <c r="IJV367" s="120"/>
      <c r="IJW367" s="120"/>
      <c r="IJX367" s="120"/>
      <c r="IJY367" s="120"/>
      <c r="IJZ367" s="120"/>
      <c r="IKA367" s="120"/>
      <c r="IKB367" s="120"/>
      <c r="IKC367" s="120"/>
      <c r="IKD367" s="120"/>
      <c r="IKE367" s="120"/>
      <c r="IKF367" s="120"/>
      <c r="IKG367" s="120"/>
      <c r="IKH367" s="120"/>
      <c r="IKI367" s="120"/>
      <c r="IKJ367" s="120"/>
      <c r="IKK367" s="120"/>
      <c r="IKL367" s="120"/>
      <c r="IKM367" s="120"/>
      <c r="IKN367" s="120"/>
      <c r="IKO367" s="120"/>
      <c r="IKP367" s="120"/>
      <c r="IKQ367" s="120"/>
      <c r="IKR367" s="120"/>
      <c r="IKS367" s="120"/>
      <c r="IKT367" s="120"/>
      <c r="IKU367" s="120"/>
      <c r="IKV367" s="120"/>
      <c r="IKW367" s="120"/>
      <c r="IKX367" s="120"/>
      <c r="IKY367" s="120"/>
      <c r="IKZ367" s="120"/>
      <c r="ILA367" s="120"/>
      <c r="ILB367" s="120"/>
      <c r="ILC367" s="120"/>
      <c r="ILD367" s="120"/>
      <c r="ILE367" s="120"/>
      <c r="ILF367" s="120"/>
      <c r="ILG367" s="120"/>
      <c r="ILH367" s="120"/>
      <c r="ILI367" s="120"/>
      <c r="ILJ367" s="120"/>
      <c r="ILK367" s="120"/>
      <c r="ILL367" s="120"/>
      <c r="ILM367" s="120"/>
      <c r="ILN367" s="120"/>
      <c r="ILO367" s="120"/>
      <c r="ILP367" s="120"/>
      <c r="ILQ367" s="120"/>
      <c r="ILR367" s="120"/>
      <c r="ILS367" s="120"/>
      <c r="ILT367" s="120"/>
      <c r="ILU367" s="120"/>
      <c r="ILV367" s="120"/>
      <c r="ILW367" s="120"/>
      <c r="ILX367" s="120"/>
      <c r="ILY367" s="120"/>
      <c r="ILZ367" s="120"/>
      <c r="IMA367" s="120"/>
      <c r="IMB367" s="120"/>
      <c r="IMC367" s="120"/>
      <c r="IMD367" s="120"/>
      <c r="IME367" s="120"/>
      <c r="IMF367" s="120"/>
      <c r="IMG367" s="120"/>
      <c r="IMH367" s="120"/>
      <c r="IMI367" s="120"/>
      <c r="IMJ367" s="120"/>
      <c r="IMK367" s="120"/>
      <c r="IML367" s="120"/>
      <c r="IMM367" s="120"/>
      <c r="IMN367" s="120"/>
      <c r="IMO367" s="120"/>
      <c r="IMP367" s="120"/>
      <c r="IMQ367" s="120"/>
      <c r="IMR367" s="120"/>
      <c r="IMS367" s="120"/>
      <c r="IMT367" s="120"/>
      <c r="IMU367" s="120"/>
      <c r="IMV367" s="120"/>
      <c r="IMW367" s="120"/>
      <c r="IMX367" s="120"/>
      <c r="IMY367" s="120"/>
      <c r="IMZ367" s="120"/>
      <c r="INA367" s="120"/>
      <c r="INB367" s="120"/>
      <c r="INC367" s="120"/>
      <c r="IND367" s="120"/>
      <c r="INE367" s="120"/>
      <c r="INF367" s="120"/>
      <c r="ING367" s="120"/>
      <c r="INH367" s="120"/>
      <c r="INI367" s="120"/>
      <c r="INJ367" s="120"/>
      <c r="INK367" s="120"/>
      <c r="INL367" s="120"/>
      <c r="INM367" s="120"/>
      <c r="INN367" s="120"/>
      <c r="INO367" s="120"/>
      <c r="INP367" s="120"/>
      <c r="INQ367" s="120"/>
      <c r="INR367" s="120"/>
      <c r="INS367" s="120"/>
      <c r="INT367" s="120"/>
      <c r="INU367" s="120"/>
      <c r="INV367" s="120"/>
      <c r="INW367" s="120"/>
      <c r="INX367" s="120"/>
      <c r="INY367" s="120"/>
      <c r="INZ367" s="120"/>
      <c r="IOA367" s="120"/>
      <c r="IOB367" s="120"/>
      <c r="IOC367" s="120"/>
      <c r="IOD367" s="120"/>
      <c r="IOE367" s="120"/>
      <c r="IOF367" s="120"/>
      <c r="IOG367" s="120"/>
      <c r="IOH367" s="120"/>
      <c r="IOI367" s="120"/>
      <c r="IOJ367" s="120"/>
      <c r="IOK367" s="120"/>
      <c r="IOL367" s="120"/>
      <c r="IOM367" s="120"/>
      <c r="ION367" s="120"/>
      <c r="IOO367" s="120"/>
      <c r="IOP367" s="120"/>
      <c r="IOQ367" s="120"/>
      <c r="IOR367" s="120"/>
      <c r="IOS367" s="120"/>
      <c r="IOT367" s="120"/>
      <c r="IOU367" s="120"/>
      <c r="IOV367" s="120"/>
      <c r="IOW367" s="120"/>
      <c r="IOX367" s="120"/>
      <c r="IOY367" s="120"/>
      <c r="IOZ367" s="120"/>
      <c r="IPA367" s="120"/>
      <c r="IPB367" s="120"/>
      <c r="IPC367" s="120"/>
      <c r="IPD367" s="120"/>
      <c r="IPE367" s="120"/>
      <c r="IPF367" s="120"/>
      <c r="IPG367" s="120"/>
      <c r="IPH367" s="120"/>
      <c r="IPI367" s="120"/>
      <c r="IPJ367" s="120"/>
      <c r="IPK367" s="120"/>
      <c r="IPL367" s="120"/>
      <c r="IPM367" s="120"/>
      <c r="IPN367" s="120"/>
      <c r="IPO367" s="120"/>
      <c r="IPP367" s="120"/>
      <c r="IPQ367" s="120"/>
      <c r="IPR367" s="120"/>
      <c r="IPS367" s="120"/>
      <c r="IPT367" s="120"/>
      <c r="IPU367" s="120"/>
      <c r="IPV367" s="120"/>
      <c r="IPW367" s="120"/>
      <c r="IPX367" s="120"/>
      <c r="IPY367" s="120"/>
      <c r="IPZ367" s="120"/>
      <c r="IQA367" s="120"/>
      <c r="IQB367" s="120"/>
      <c r="IQC367" s="120"/>
      <c r="IQD367" s="120"/>
      <c r="IQE367" s="120"/>
      <c r="IQF367" s="120"/>
      <c r="IQG367" s="120"/>
      <c r="IQH367" s="120"/>
      <c r="IQI367" s="120"/>
      <c r="IQJ367" s="120"/>
      <c r="IQK367" s="120"/>
      <c r="IQL367" s="120"/>
      <c r="IQM367" s="120"/>
      <c r="IQN367" s="120"/>
      <c r="IQO367" s="120"/>
      <c r="IQP367" s="120"/>
      <c r="IQQ367" s="120"/>
      <c r="IQR367" s="120"/>
      <c r="IQS367" s="120"/>
      <c r="IQT367" s="120"/>
      <c r="IQU367" s="120"/>
      <c r="IQV367" s="120"/>
      <c r="IQW367" s="120"/>
      <c r="IQX367" s="120"/>
      <c r="IQY367" s="120"/>
      <c r="IQZ367" s="120"/>
      <c r="IRA367" s="120"/>
      <c r="IRB367" s="120"/>
      <c r="IRC367" s="120"/>
      <c r="IRD367" s="120"/>
      <c r="IRE367" s="120"/>
      <c r="IRF367" s="120"/>
      <c r="IRG367" s="120"/>
      <c r="IRH367" s="120"/>
      <c r="IRI367" s="120"/>
      <c r="IRJ367" s="120"/>
      <c r="IRK367" s="120"/>
      <c r="IRL367" s="120"/>
      <c r="IRM367" s="120"/>
      <c r="IRN367" s="120"/>
      <c r="IRO367" s="120"/>
      <c r="IRP367" s="120"/>
      <c r="IRQ367" s="120"/>
      <c r="IRR367" s="120"/>
      <c r="IRS367" s="120"/>
      <c r="IRT367" s="120"/>
      <c r="IRU367" s="120"/>
      <c r="IRV367" s="120"/>
      <c r="IRW367" s="120"/>
      <c r="IRX367" s="120"/>
      <c r="IRY367" s="120"/>
      <c r="IRZ367" s="120"/>
      <c r="ISA367" s="120"/>
      <c r="ISB367" s="120"/>
      <c r="ISC367" s="120"/>
      <c r="ISD367" s="120"/>
      <c r="ISE367" s="120"/>
      <c r="ISF367" s="120"/>
      <c r="ISG367" s="120"/>
      <c r="ISH367" s="120"/>
      <c r="ISI367" s="120"/>
      <c r="ISJ367" s="120"/>
      <c r="ISK367" s="120"/>
      <c r="ISL367" s="120"/>
      <c r="ISM367" s="120"/>
      <c r="ISN367" s="120"/>
      <c r="ISO367" s="120"/>
      <c r="ISP367" s="120"/>
      <c r="ISQ367" s="120"/>
      <c r="ISR367" s="120"/>
      <c r="ISS367" s="120"/>
      <c r="IST367" s="120"/>
      <c r="ISU367" s="120"/>
      <c r="ISV367" s="120"/>
      <c r="ISW367" s="120"/>
      <c r="ISX367" s="120"/>
      <c r="ISY367" s="120"/>
      <c r="ISZ367" s="120"/>
      <c r="ITA367" s="120"/>
      <c r="ITB367" s="120"/>
      <c r="ITC367" s="120"/>
      <c r="ITD367" s="120"/>
      <c r="ITE367" s="120"/>
      <c r="ITF367" s="120"/>
      <c r="ITG367" s="120"/>
      <c r="ITH367" s="120"/>
      <c r="ITI367" s="120"/>
      <c r="ITJ367" s="120"/>
      <c r="ITK367" s="120"/>
      <c r="ITL367" s="120"/>
      <c r="ITM367" s="120"/>
      <c r="ITN367" s="120"/>
      <c r="ITO367" s="120"/>
      <c r="ITP367" s="120"/>
      <c r="ITQ367" s="120"/>
      <c r="ITR367" s="120"/>
      <c r="ITS367" s="120"/>
      <c r="ITT367" s="120"/>
      <c r="ITU367" s="120"/>
      <c r="ITV367" s="120"/>
      <c r="ITW367" s="120"/>
      <c r="ITX367" s="120"/>
      <c r="ITY367" s="120"/>
      <c r="ITZ367" s="120"/>
      <c r="IUA367" s="120"/>
      <c r="IUB367" s="120"/>
      <c r="IUC367" s="120"/>
      <c r="IUD367" s="120"/>
      <c r="IUE367" s="120"/>
      <c r="IUF367" s="120"/>
      <c r="IUG367" s="120"/>
      <c r="IUH367" s="120"/>
      <c r="IUI367" s="120"/>
      <c r="IUJ367" s="120"/>
      <c r="IUK367" s="120"/>
      <c r="IUL367" s="120"/>
      <c r="IUM367" s="120"/>
      <c r="IUN367" s="120"/>
      <c r="IUO367" s="120"/>
      <c r="IUP367" s="120"/>
      <c r="IUQ367" s="120"/>
      <c r="IUR367" s="120"/>
      <c r="IUS367" s="120"/>
      <c r="IUT367" s="120"/>
      <c r="IUU367" s="120"/>
      <c r="IUV367" s="120"/>
      <c r="IUW367" s="120"/>
      <c r="IUX367" s="120"/>
      <c r="IUY367" s="120"/>
      <c r="IUZ367" s="120"/>
      <c r="IVA367" s="120"/>
      <c r="IVB367" s="120"/>
      <c r="IVC367" s="120"/>
      <c r="IVD367" s="120"/>
      <c r="IVE367" s="120"/>
      <c r="IVF367" s="120"/>
      <c r="IVG367" s="120"/>
      <c r="IVH367" s="120"/>
      <c r="IVI367" s="120"/>
      <c r="IVJ367" s="120"/>
      <c r="IVK367" s="120"/>
      <c r="IVL367" s="120"/>
      <c r="IVM367" s="120"/>
      <c r="IVN367" s="120"/>
      <c r="IVO367" s="120"/>
      <c r="IVP367" s="120"/>
      <c r="IVQ367" s="120"/>
      <c r="IVR367" s="120"/>
      <c r="IVS367" s="120"/>
      <c r="IVT367" s="120"/>
      <c r="IVU367" s="120"/>
      <c r="IVV367" s="120"/>
      <c r="IVW367" s="120"/>
      <c r="IVX367" s="120"/>
      <c r="IVY367" s="120"/>
      <c r="IVZ367" s="120"/>
      <c r="IWA367" s="120"/>
      <c r="IWB367" s="120"/>
      <c r="IWC367" s="120"/>
      <c r="IWD367" s="120"/>
      <c r="IWE367" s="120"/>
      <c r="IWF367" s="120"/>
      <c r="IWG367" s="120"/>
      <c r="IWH367" s="120"/>
      <c r="IWI367" s="120"/>
      <c r="IWJ367" s="120"/>
      <c r="IWK367" s="120"/>
      <c r="IWL367" s="120"/>
      <c r="IWM367" s="120"/>
      <c r="IWN367" s="120"/>
      <c r="IWO367" s="120"/>
      <c r="IWP367" s="120"/>
      <c r="IWQ367" s="120"/>
      <c r="IWR367" s="120"/>
      <c r="IWS367" s="120"/>
      <c r="IWT367" s="120"/>
      <c r="IWU367" s="120"/>
      <c r="IWV367" s="120"/>
      <c r="IWW367" s="120"/>
      <c r="IWX367" s="120"/>
      <c r="IWY367" s="120"/>
      <c r="IWZ367" s="120"/>
      <c r="IXA367" s="120"/>
      <c r="IXB367" s="120"/>
      <c r="IXC367" s="120"/>
      <c r="IXD367" s="120"/>
      <c r="IXE367" s="120"/>
      <c r="IXF367" s="120"/>
      <c r="IXG367" s="120"/>
      <c r="IXH367" s="120"/>
      <c r="IXI367" s="120"/>
      <c r="IXJ367" s="120"/>
      <c r="IXK367" s="120"/>
      <c r="IXL367" s="120"/>
      <c r="IXM367" s="120"/>
      <c r="IXN367" s="120"/>
      <c r="IXO367" s="120"/>
      <c r="IXP367" s="120"/>
      <c r="IXQ367" s="120"/>
      <c r="IXR367" s="120"/>
      <c r="IXS367" s="120"/>
      <c r="IXT367" s="120"/>
      <c r="IXU367" s="120"/>
      <c r="IXV367" s="120"/>
      <c r="IXW367" s="120"/>
      <c r="IXX367" s="120"/>
      <c r="IXY367" s="120"/>
      <c r="IXZ367" s="120"/>
      <c r="IYA367" s="120"/>
      <c r="IYB367" s="120"/>
      <c r="IYC367" s="120"/>
      <c r="IYD367" s="120"/>
      <c r="IYE367" s="120"/>
      <c r="IYF367" s="120"/>
      <c r="IYG367" s="120"/>
      <c r="IYH367" s="120"/>
      <c r="IYI367" s="120"/>
      <c r="IYJ367" s="120"/>
      <c r="IYK367" s="120"/>
      <c r="IYL367" s="120"/>
      <c r="IYM367" s="120"/>
      <c r="IYN367" s="120"/>
      <c r="IYO367" s="120"/>
      <c r="IYP367" s="120"/>
      <c r="IYQ367" s="120"/>
      <c r="IYR367" s="120"/>
      <c r="IYS367" s="120"/>
      <c r="IYT367" s="120"/>
      <c r="IYU367" s="120"/>
      <c r="IYV367" s="120"/>
      <c r="IYW367" s="120"/>
      <c r="IYX367" s="120"/>
      <c r="IYY367" s="120"/>
      <c r="IYZ367" s="120"/>
      <c r="IZA367" s="120"/>
      <c r="IZB367" s="120"/>
      <c r="IZC367" s="120"/>
      <c r="IZD367" s="120"/>
      <c r="IZE367" s="120"/>
      <c r="IZF367" s="120"/>
      <c r="IZG367" s="120"/>
      <c r="IZH367" s="120"/>
      <c r="IZI367" s="120"/>
      <c r="IZJ367" s="120"/>
      <c r="IZK367" s="120"/>
      <c r="IZL367" s="120"/>
      <c r="IZM367" s="120"/>
      <c r="IZN367" s="120"/>
      <c r="IZO367" s="120"/>
      <c r="IZP367" s="120"/>
      <c r="IZQ367" s="120"/>
      <c r="IZR367" s="120"/>
      <c r="IZS367" s="120"/>
      <c r="IZT367" s="120"/>
      <c r="IZU367" s="120"/>
      <c r="IZV367" s="120"/>
      <c r="IZW367" s="120"/>
      <c r="IZX367" s="120"/>
      <c r="IZY367" s="120"/>
      <c r="IZZ367" s="120"/>
      <c r="JAA367" s="120"/>
      <c r="JAB367" s="120"/>
      <c r="JAC367" s="120"/>
      <c r="JAD367" s="120"/>
      <c r="JAE367" s="120"/>
      <c r="JAF367" s="120"/>
      <c r="JAG367" s="120"/>
      <c r="JAH367" s="120"/>
      <c r="JAI367" s="120"/>
      <c r="JAJ367" s="120"/>
      <c r="JAK367" s="120"/>
      <c r="JAL367" s="120"/>
      <c r="JAM367" s="120"/>
      <c r="JAN367" s="120"/>
      <c r="JAO367" s="120"/>
      <c r="JAP367" s="120"/>
      <c r="JAQ367" s="120"/>
      <c r="JAR367" s="120"/>
      <c r="JAS367" s="120"/>
      <c r="JAT367" s="120"/>
      <c r="JAU367" s="120"/>
      <c r="JAV367" s="120"/>
      <c r="JAW367" s="120"/>
      <c r="JAX367" s="120"/>
      <c r="JAY367" s="120"/>
      <c r="JAZ367" s="120"/>
      <c r="JBA367" s="120"/>
      <c r="JBB367" s="120"/>
      <c r="JBC367" s="120"/>
      <c r="JBD367" s="120"/>
      <c r="JBE367" s="120"/>
      <c r="JBF367" s="120"/>
      <c r="JBG367" s="120"/>
      <c r="JBH367" s="120"/>
      <c r="JBI367" s="120"/>
      <c r="JBJ367" s="120"/>
      <c r="JBK367" s="120"/>
      <c r="JBL367" s="120"/>
      <c r="JBM367" s="120"/>
      <c r="JBN367" s="120"/>
      <c r="JBO367" s="120"/>
      <c r="JBP367" s="120"/>
      <c r="JBQ367" s="120"/>
      <c r="JBR367" s="120"/>
      <c r="JBS367" s="120"/>
      <c r="JBT367" s="120"/>
      <c r="JBU367" s="120"/>
      <c r="JBV367" s="120"/>
      <c r="JBW367" s="120"/>
      <c r="JBX367" s="120"/>
      <c r="JBY367" s="120"/>
      <c r="JBZ367" s="120"/>
      <c r="JCA367" s="120"/>
      <c r="JCB367" s="120"/>
      <c r="JCC367" s="120"/>
      <c r="JCD367" s="120"/>
      <c r="JCE367" s="120"/>
      <c r="JCF367" s="120"/>
      <c r="JCG367" s="120"/>
      <c r="JCH367" s="120"/>
      <c r="JCI367" s="120"/>
      <c r="JCJ367" s="120"/>
      <c r="JCK367" s="120"/>
      <c r="JCL367" s="120"/>
      <c r="JCM367" s="120"/>
      <c r="JCN367" s="120"/>
      <c r="JCO367" s="120"/>
      <c r="JCP367" s="120"/>
      <c r="JCQ367" s="120"/>
      <c r="JCR367" s="120"/>
      <c r="JCS367" s="120"/>
      <c r="JCT367" s="120"/>
      <c r="JCU367" s="120"/>
      <c r="JCV367" s="120"/>
      <c r="JCW367" s="120"/>
      <c r="JCX367" s="120"/>
      <c r="JCY367" s="120"/>
      <c r="JCZ367" s="120"/>
      <c r="JDA367" s="120"/>
      <c r="JDB367" s="120"/>
      <c r="JDC367" s="120"/>
      <c r="JDD367" s="120"/>
      <c r="JDE367" s="120"/>
      <c r="JDF367" s="120"/>
      <c r="JDG367" s="120"/>
      <c r="JDH367" s="120"/>
      <c r="JDI367" s="120"/>
      <c r="JDJ367" s="120"/>
      <c r="JDK367" s="120"/>
      <c r="JDL367" s="120"/>
      <c r="JDM367" s="120"/>
      <c r="JDN367" s="120"/>
      <c r="JDO367" s="120"/>
      <c r="JDP367" s="120"/>
      <c r="JDQ367" s="120"/>
      <c r="JDR367" s="120"/>
      <c r="JDS367" s="120"/>
      <c r="JDT367" s="120"/>
      <c r="JDU367" s="120"/>
      <c r="JDV367" s="120"/>
      <c r="JDW367" s="120"/>
      <c r="JDX367" s="120"/>
      <c r="JDY367" s="120"/>
      <c r="JDZ367" s="120"/>
      <c r="JEA367" s="120"/>
      <c r="JEB367" s="120"/>
      <c r="JEC367" s="120"/>
      <c r="JED367" s="120"/>
      <c r="JEE367" s="120"/>
      <c r="JEF367" s="120"/>
      <c r="JEG367" s="120"/>
      <c r="JEH367" s="120"/>
      <c r="JEI367" s="120"/>
      <c r="JEJ367" s="120"/>
      <c r="JEK367" s="120"/>
      <c r="JEL367" s="120"/>
      <c r="JEM367" s="120"/>
      <c r="JEN367" s="120"/>
      <c r="JEO367" s="120"/>
      <c r="JEP367" s="120"/>
      <c r="JEQ367" s="120"/>
      <c r="JER367" s="120"/>
      <c r="JES367" s="120"/>
      <c r="JET367" s="120"/>
      <c r="JEU367" s="120"/>
      <c r="JEV367" s="120"/>
      <c r="JEW367" s="120"/>
      <c r="JEX367" s="120"/>
      <c r="JEY367" s="120"/>
      <c r="JEZ367" s="120"/>
      <c r="JFA367" s="120"/>
      <c r="JFB367" s="120"/>
      <c r="JFC367" s="120"/>
      <c r="JFD367" s="120"/>
      <c r="JFE367" s="120"/>
      <c r="JFF367" s="120"/>
      <c r="JFG367" s="120"/>
      <c r="JFH367" s="120"/>
      <c r="JFI367" s="120"/>
      <c r="JFJ367" s="120"/>
      <c r="JFK367" s="120"/>
      <c r="JFL367" s="120"/>
      <c r="JFM367" s="120"/>
      <c r="JFN367" s="120"/>
      <c r="JFO367" s="120"/>
      <c r="JFP367" s="120"/>
      <c r="JFQ367" s="120"/>
      <c r="JFR367" s="120"/>
      <c r="JFS367" s="120"/>
      <c r="JFT367" s="120"/>
      <c r="JFU367" s="120"/>
      <c r="JFV367" s="120"/>
      <c r="JFW367" s="120"/>
      <c r="JFX367" s="120"/>
      <c r="JFY367" s="120"/>
      <c r="JFZ367" s="120"/>
      <c r="JGA367" s="120"/>
      <c r="JGB367" s="120"/>
      <c r="JGC367" s="120"/>
      <c r="JGD367" s="120"/>
      <c r="JGE367" s="120"/>
      <c r="JGF367" s="120"/>
      <c r="JGG367" s="120"/>
      <c r="JGH367" s="120"/>
      <c r="JGI367" s="120"/>
      <c r="JGJ367" s="120"/>
      <c r="JGK367" s="120"/>
      <c r="JGL367" s="120"/>
      <c r="JGM367" s="120"/>
      <c r="JGN367" s="120"/>
      <c r="JGO367" s="120"/>
      <c r="JGP367" s="120"/>
      <c r="JGQ367" s="120"/>
      <c r="JGR367" s="120"/>
      <c r="JGS367" s="120"/>
      <c r="JGT367" s="120"/>
      <c r="JGU367" s="120"/>
      <c r="JGV367" s="120"/>
      <c r="JGW367" s="120"/>
      <c r="JGX367" s="120"/>
      <c r="JGY367" s="120"/>
      <c r="JGZ367" s="120"/>
      <c r="JHA367" s="120"/>
      <c r="JHB367" s="120"/>
      <c r="JHC367" s="120"/>
      <c r="JHD367" s="120"/>
      <c r="JHE367" s="120"/>
      <c r="JHF367" s="120"/>
      <c r="JHG367" s="120"/>
      <c r="JHH367" s="120"/>
      <c r="JHI367" s="120"/>
      <c r="JHJ367" s="120"/>
      <c r="JHK367" s="120"/>
      <c r="JHL367" s="120"/>
      <c r="JHM367" s="120"/>
      <c r="JHN367" s="120"/>
      <c r="JHO367" s="120"/>
      <c r="JHP367" s="120"/>
      <c r="JHQ367" s="120"/>
      <c r="JHR367" s="120"/>
      <c r="JHS367" s="120"/>
      <c r="JHT367" s="120"/>
      <c r="JHU367" s="120"/>
      <c r="JHV367" s="120"/>
      <c r="JHW367" s="120"/>
      <c r="JHX367" s="120"/>
      <c r="JHY367" s="120"/>
      <c r="JHZ367" s="120"/>
      <c r="JIA367" s="120"/>
      <c r="JIB367" s="120"/>
      <c r="JIC367" s="120"/>
      <c r="JID367" s="120"/>
      <c r="JIE367" s="120"/>
      <c r="JIF367" s="120"/>
      <c r="JIG367" s="120"/>
      <c r="JIH367" s="120"/>
      <c r="JII367" s="120"/>
      <c r="JIJ367" s="120"/>
      <c r="JIK367" s="120"/>
      <c r="JIL367" s="120"/>
      <c r="JIM367" s="120"/>
      <c r="JIN367" s="120"/>
      <c r="JIO367" s="120"/>
      <c r="JIP367" s="120"/>
      <c r="JIQ367" s="120"/>
      <c r="JIR367" s="120"/>
      <c r="JIS367" s="120"/>
      <c r="JIT367" s="120"/>
      <c r="JIU367" s="120"/>
      <c r="JIV367" s="120"/>
      <c r="JIW367" s="120"/>
      <c r="JIX367" s="120"/>
      <c r="JIY367" s="120"/>
      <c r="JIZ367" s="120"/>
      <c r="JJA367" s="120"/>
      <c r="JJB367" s="120"/>
      <c r="JJC367" s="120"/>
      <c r="JJD367" s="120"/>
      <c r="JJE367" s="120"/>
      <c r="JJF367" s="120"/>
      <c r="JJG367" s="120"/>
      <c r="JJH367" s="120"/>
      <c r="JJI367" s="120"/>
      <c r="JJJ367" s="120"/>
      <c r="JJK367" s="120"/>
      <c r="JJL367" s="120"/>
      <c r="JJM367" s="120"/>
      <c r="JJN367" s="120"/>
      <c r="JJO367" s="120"/>
      <c r="JJP367" s="120"/>
      <c r="JJQ367" s="120"/>
      <c r="JJR367" s="120"/>
      <c r="JJS367" s="120"/>
      <c r="JJT367" s="120"/>
      <c r="JJU367" s="120"/>
      <c r="JJV367" s="120"/>
      <c r="JJW367" s="120"/>
      <c r="JJX367" s="120"/>
      <c r="JJY367" s="120"/>
      <c r="JJZ367" s="120"/>
      <c r="JKA367" s="120"/>
      <c r="JKB367" s="120"/>
      <c r="JKC367" s="120"/>
      <c r="JKD367" s="120"/>
      <c r="JKE367" s="120"/>
      <c r="JKF367" s="120"/>
      <c r="JKG367" s="120"/>
      <c r="JKH367" s="120"/>
      <c r="JKI367" s="120"/>
      <c r="JKJ367" s="120"/>
      <c r="JKK367" s="120"/>
      <c r="JKL367" s="120"/>
      <c r="JKM367" s="120"/>
      <c r="JKN367" s="120"/>
      <c r="JKO367" s="120"/>
      <c r="JKP367" s="120"/>
      <c r="JKQ367" s="120"/>
      <c r="JKR367" s="120"/>
      <c r="JKS367" s="120"/>
      <c r="JKT367" s="120"/>
      <c r="JKU367" s="120"/>
      <c r="JKV367" s="120"/>
      <c r="JKW367" s="120"/>
      <c r="JKX367" s="120"/>
      <c r="JKY367" s="120"/>
      <c r="JKZ367" s="120"/>
      <c r="JLA367" s="120"/>
      <c r="JLB367" s="120"/>
      <c r="JLC367" s="120"/>
      <c r="JLD367" s="120"/>
      <c r="JLE367" s="120"/>
      <c r="JLF367" s="120"/>
      <c r="JLG367" s="120"/>
      <c r="JLH367" s="120"/>
      <c r="JLI367" s="120"/>
      <c r="JLJ367" s="120"/>
      <c r="JLK367" s="120"/>
      <c r="JLL367" s="120"/>
      <c r="JLM367" s="120"/>
      <c r="JLN367" s="120"/>
      <c r="JLO367" s="120"/>
      <c r="JLP367" s="120"/>
      <c r="JLQ367" s="120"/>
      <c r="JLR367" s="120"/>
      <c r="JLS367" s="120"/>
      <c r="JLT367" s="120"/>
      <c r="JLU367" s="120"/>
      <c r="JLV367" s="120"/>
      <c r="JLW367" s="120"/>
      <c r="JLX367" s="120"/>
      <c r="JLY367" s="120"/>
      <c r="JLZ367" s="120"/>
      <c r="JMA367" s="120"/>
      <c r="JMB367" s="120"/>
      <c r="JMC367" s="120"/>
      <c r="JMD367" s="120"/>
      <c r="JME367" s="120"/>
      <c r="JMF367" s="120"/>
      <c r="JMG367" s="120"/>
      <c r="JMH367" s="120"/>
      <c r="JMI367" s="120"/>
      <c r="JMJ367" s="120"/>
      <c r="JMK367" s="120"/>
      <c r="JML367" s="120"/>
      <c r="JMM367" s="120"/>
      <c r="JMN367" s="120"/>
      <c r="JMO367" s="120"/>
      <c r="JMP367" s="120"/>
      <c r="JMQ367" s="120"/>
      <c r="JMR367" s="120"/>
      <c r="JMS367" s="120"/>
      <c r="JMT367" s="120"/>
      <c r="JMU367" s="120"/>
      <c r="JMV367" s="120"/>
      <c r="JMW367" s="120"/>
      <c r="JMX367" s="120"/>
      <c r="JMY367" s="120"/>
      <c r="JMZ367" s="120"/>
      <c r="JNA367" s="120"/>
      <c r="JNB367" s="120"/>
      <c r="JNC367" s="120"/>
      <c r="JND367" s="120"/>
      <c r="JNE367" s="120"/>
      <c r="JNF367" s="120"/>
      <c r="JNG367" s="120"/>
      <c r="JNH367" s="120"/>
      <c r="JNI367" s="120"/>
      <c r="JNJ367" s="120"/>
      <c r="JNK367" s="120"/>
      <c r="JNL367" s="120"/>
      <c r="JNM367" s="120"/>
      <c r="JNN367" s="120"/>
      <c r="JNO367" s="120"/>
      <c r="JNP367" s="120"/>
      <c r="JNQ367" s="120"/>
      <c r="JNR367" s="120"/>
      <c r="JNS367" s="120"/>
      <c r="JNT367" s="120"/>
      <c r="JNU367" s="120"/>
      <c r="JNV367" s="120"/>
      <c r="JNW367" s="120"/>
      <c r="JNX367" s="120"/>
      <c r="JNY367" s="120"/>
      <c r="JNZ367" s="120"/>
      <c r="JOA367" s="120"/>
      <c r="JOB367" s="120"/>
      <c r="JOC367" s="120"/>
      <c r="JOD367" s="120"/>
      <c r="JOE367" s="120"/>
      <c r="JOF367" s="120"/>
      <c r="JOG367" s="120"/>
      <c r="JOH367" s="120"/>
      <c r="JOI367" s="120"/>
      <c r="JOJ367" s="120"/>
      <c r="JOK367" s="120"/>
      <c r="JOL367" s="120"/>
      <c r="JOM367" s="120"/>
      <c r="JON367" s="120"/>
      <c r="JOO367" s="120"/>
      <c r="JOP367" s="120"/>
      <c r="JOQ367" s="120"/>
      <c r="JOR367" s="120"/>
      <c r="JOS367" s="120"/>
      <c r="JOT367" s="120"/>
      <c r="JOU367" s="120"/>
      <c r="JOV367" s="120"/>
      <c r="JOW367" s="120"/>
      <c r="JOX367" s="120"/>
      <c r="JOY367" s="120"/>
      <c r="JOZ367" s="120"/>
      <c r="JPA367" s="120"/>
      <c r="JPB367" s="120"/>
      <c r="JPC367" s="120"/>
      <c r="JPD367" s="120"/>
      <c r="JPE367" s="120"/>
      <c r="JPF367" s="120"/>
      <c r="JPG367" s="120"/>
      <c r="JPH367" s="120"/>
      <c r="JPI367" s="120"/>
      <c r="JPJ367" s="120"/>
      <c r="JPK367" s="120"/>
      <c r="JPL367" s="120"/>
      <c r="JPM367" s="120"/>
      <c r="JPN367" s="120"/>
      <c r="JPO367" s="120"/>
      <c r="JPP367" s="120"/>
      <c r="JPQ367" s="120"/>
      <c r="JPR367" s="120"/>
      <c r="JPS367" s="120"/>
      <c r="JPT367" s="120"/>
      <c r="JPU367" s="120"/>
      <c r="JPV367" s="120"/>
      <c r="JPW367" s="120"/>
      <c r="JPX367" s="120"/>
      <c r="JPY367" s="120"/>
      <c r="JPZ367" s="120"/>
      <c r="JQA367" s="120"/>
      <c r="JQB367" s="120"/>
      <c r="JQC367" s="120"/>
      <c r="JQD367" s="120"/>
      <c r="JQE367" s="120"/>
      <c r="JQF367" s="120"/>
      <c r="JQG367" s="120"/>
      <c r="JQH367" s="120"/>
      <c r="JQI367" s="120"/>
      <c r="JQJ367" s="120"/>
      <c r="JQK367" s="120"/>
      <c r="JQL367" s="120"/>
      <c r="JQM367" s="120"/>
      <c r="JQN367" s="120"/>
      <c r="JQO367" s="120"/>
      <c r="JQP367" s="120"/>
      <c r="JQQ367" s="120"/>
      <c r="JQR367" s="120"/>
      <c r="JQS367" s="120"/>
      <c r="JQT367" s="120"/>
      <c r="JQU367" s="120"/>
      <c r="JQV367" s="120"/>
      <c r="JQW367" s="120"/>
      <c r="JQX367" s="120"/>
      <c r="JQY367" s="120"/>
      <c r="JQZ367" s="120"/>
      <c r="JRA367" s="120"/>
      <c r="JRB367" s="120"/>
      <c r="JRC367" s="120"/>
      <c r="JRD367" s="120"/>
      <c r="JRE367" s="120"/>
      <c r="JRF367" s="120"/>
      <c r="JRG367" s="120"/>
      <c r="JRH367" s="120"/>
      <c r="JRI367" s="120"/>
      <c r="JRJ367" s="120"/>
      <c r="JRK367" s="120"/>
      <c r="JRL367" s="120"/>
      <c r="JRM367" s="120"/>
      <c r="JRN367" s="120"/>
      <c r="JRO367" s="120"/>
      <c r="JRP367" s="120"/>
      <c r="JRQ367" s="120"/>
      <c r="JRR367" s="120"/>
      <c r="JRS367" s="120"/>
      <c r="JRT367" s="120"/>
      <c r="JRU367" s="120"/>
      <c r="JRV367" s="120"/>
      <c r="JRW367" s="120"/>
      <c r="JRX367" s="120"/>
      <c r="JRY367" s="120"/>
      <c r="JRZ367" s="120"/>
      <c r="JSA367" s="120"/>
      <c r="JSB367" s="120"/>
      <c r="JSC367" s="120"/>
      <c r="JSD367" s="120"/>
      <c r="JSE367" s="120"/>
      <c r="JSF367" s="120"/>
      <c r="JSG367" s="120"/>
      <c r="JSH367" s="120"/>
      <c r="JSI367" s="120"/>
      <c r="JSJ367" s="120"/>
      <c r="JSK367" s="120"/>
      <c r="JSL367" s="120"/>
      <c r="JSM367" s="120"/>
      <c r="JSN367" s="120"/>
      <c r="JSO367" s="120"/>
      <c r="JSP367" s="120"/>
      <c r="JSQ367" s="120"/>
      <c r="JSR367" s="120"/>
      <c r="JSS367" s="120"/>
      <c r="JST367" s="120"/>
      <c r="JSU367" s="120"/>
      <c r="JSV367" s="120"/>
      <c r="JSW367" s="120"/>
      <c r="JSX367" s="120"/>
      <c r="JSY367" s="120"/>
      <c r="JSZ367" s="120"/>
      <c r="JTA367" s="120"/>
      <c r="JTB367" s="120"/>
      <c r="JTC367" s="120"/>
      <c r="JTD367" s="120"/>
      <c r="JTE367" s="120"/>
      <c r="JTF367" s="120"/>
      <c r="JTG367" s="120"/>
      <c r="JTH367" s="120"/>
      <c r="JTI367" s="120"/>
      <c r="JTJ367" s="120"/>
      <c r="JTK367" s="120"/>
      <c r="JTL367" s="120"/>
      <c r="JTM367" s="120"/>
      <c r="JTN367" s="120"/>
      <c r="JTO367" s="120"/>
      <c r="JTP367" s="120"/>
      <c r="JTQ367" s="120"/>
      <c r="JTR367" s="120"/>
      <c r="JTS367" s="120"/>
      <c r="JTT367" s="120"/>
      <c r="JTU367" s="120"/>
      <c r="JTV367" s="120"/>
      <c r="JTW367" s="120"/>
      <c r="JTX367" s="120"/>
      <c r="JTY367" s="120"/>
      <c r="JTZ367" s="120"/>
      <c r="JUA367" s="120"/>
      <c r="JUB367" s="120"/>
      <c r="JUC367" s="120"/>
      <c r="JUD367" s="120"/>
      <c r="JUE367" s="120"/>
      <c r="JUF367" s="120"/>
      <c r="JUG367" s="120"/>
      <c r="JUH367" s="120"/>
      <c r="JUI367" s="120"/>
      <c r="JUJ367" s="120"/>
      <c r="JUK367" s="120"/>
      <c r="JUL367" s="120"/>
      <c r="JUM367" s="120"/>
      <c r="JUN367" s="120"/>
      <c r="JUO367" s="120"/>
      <c r="JUP367" s="120"/>
      <c r="JUQ367" s="120"/>
      <c r="JUR367" s="120"/>
      <c r="JUS367" s="120"/>
      <c r="JUT367" s="120"/>
      <c r="JUU367" s="120"/>
      <c r="JUV367" s="120"/>
      <c r="JUW367" s="120"/>
      <c r="JUX367" s="120"/>
      <c r="JUY367" s="120"/>
      <c r="JUZ367" s="120"/>
      <c r="JVA367" s="120"/>
      <c r="JVB367" s="120"/>
      <c r="JVC367" s="120"/>
      <c r="JVD367" s="120"/>
      <c r="JVE367" s="120"/>
      <c r="JVF367" s="120"/>
      <c r="JVG367" s="120"/>
      <c r="JVH367" s="120"/>
      <c r="JVI367" s="120"/>
      <c r="JVJ367" s="120"/>
      <c r="JVK367" s="120"/>
      <c r="JVL367" s="120"/>
      <c r="JVM367" s="120"/>
      <c r="JVN367" s="120"/>
      <c r="JVO367" s="120"/>
      <c r="JVP367" s="120"/>
      <c r="JVQ367" s="120"/>
      <c r="JVR367" s="120"/>
      <c r="JVS367" s="120"/>
      <c r="JVT367" s="120"/>
      <c r="JVU367" s="120"/>
      <c r="JVV367" s="120"/>
      <c r="JVW367" s="120"/>
      <c r="JVX367" s="120"/>
      <c r="JVY367" s="120"/>
      <c r="JVZ367" s="120"/>
      <c r="JWA367" s="120"/>
      <c r="JWB367" s="120"/>
      <c r="JWC367" s="120"/>
      <c r="JWD367" s="120"/>
      <c r="JWE367" s="120"/>
      <c r="JWF367" s="120"/>
      <c r="JWG367" s="120"/>
      <c r="JWH367" s="120"/>
      <c r="JWI367" s="120"/>
      <c r="JWJ367" s="120"/>
      <c r="JWK367" s="120"/>
      <c r="JWL367" s="120"/>
      <c r="JWM367" s="120"/>
      <c r="JWN367" s="120"/>
      <c r="JWO367" s="120"/>
      <c r="JWP367" s="120"/>
      <c r="JWQ367" s="120"/>
      <c r="JWR367" s="120"/>
      <c r="JWS367" s="120"/>
      <c r="JWT367" s="120"/>
      <c r="JWU367" s="120"/>
      <c r="JWV367" s="120"/>
      <c r="JWW367" s="120"/>
      <c r="JWX367" s="120"/>
      <c r="JWY367" s="120"/>
      <c r="JWZ367" s="120"/>
      <c r="JXA367" s="120"/>
      <c r="JXB367" s="120"/>
      <c r="JXC367" s="120"/>
      <c r="JXD367" s="120"/>
      <c r="JXE367" s="120"/>
      <c r="JXF367" s="120"/>
      <c r="JXG367" s="120"/>
      <c r="JXH367" s="120"/>
      <c r="JXI367" s="120"/>
      <c r="JXJ367" s="120"/>
      <c r="JXK367" s="120"/>
      <c r="JXL367" s="120"/>
      <c r="JXM367" s="120"/>
      <c r="JXN367" s="120"/>
      <c r="JXO367" s="120"/>
      <c r="JXP367" s="120"/>
      <c r="JXQ367" s="120"/>
      <c r="JXR367" s="120"/>
      <c r="JXS367" s="120"/>
      <c r="JXT367" s="120"/>
      <c r="JXU367" s="120"/>
      <c r="JXV367" s="120"/>
      <c r="JXW367" s="120"/>
      <c r="JXX367" s="120"/>
      <c r="JXY367" s="120"/>
      <c r="JXZ367" s="120"/>
      <c r="JYA367" s="120"/>
      <c r="JYB367" s="120"/>
      <c r="JYC367" s="120"/>
      <c r="JYD367" s="120"/>
      <c r="JYE367" s="120"/>
      <c r="JYF367" s="120"/>
      <c r="JYG367" s="120"/>
      <c r="JYH367" s="120"/>
      <c r="JYI367" s="120"/>
      <c r="JYJ367" s="120"/>
      <c r="JYK367" s="120"/>
      <c r="JYL367" s="120"/>
      <c r="JYM367" s="120"/>
      <c r="JYN367" s="120"/>
      <c r="JYO367" s="120"/>
      <c r="JYP367" s="120"/>
      <c r="JYQ367" s="120"/>
      <c r="JYR367" s="120"/>
      <c r="JYS367" s="120"/>
      <c r="JYT367" s="120"/>
      <c r="JYU367" s="120"/>
      <c r="JYV367" s="120"/>
      <c r="JYW367" s="120"/>
      <c r="JYX367" s="120"/>
      <c r="JYY367" s="120"/>
      <c r="JYZ367" s="120"/>
      <c r="JZA367" s="120"/>
      <c r="JZB367" s="120"/>
      <c r="JZC367" s="120"/>
      <c r="JZD367" s="120"/>
      <c r="JZE367" s="120"/>
      <c r="JZF367" s="120"/>
      <c r="JZG367" s="120"/>
      <c r="JZH367" s="120"/>
      <c r="JZI367" s="120"/>
      <c r="JZJ367" s="120"/>
      <c r="JZK367" s="120"/>
      <c r="JZL367" s="120"/>
      <c r="JZM367" s="120"/>
      <c r="JZN367" s="120"/>
      <c r="JZO367" s="120"/>
      <c r="JZP367" s="120"/>
      <c r="JZQ367" s="120"/>
      <c r="JZR367" s="120"/>
      <c r="JZS367" s="120"/>
      <c r="JZT367" s="120"/>
      <c r="JZU367" s="120"/>
      <c r="JZV367" s="120"/>
      <c r="JZW367" s="120"/>
      <c r="JZX367" s="120"/>
      <c r="JZY367" s="120"/>
      <c r="JZZ367" s="120"/>
      <c r="KAA367" s="120"/>
      <c r="KAB367" s="120"/>
      <c r="KAC367" s="120"/>
      <c r="KAD367" s="120"/>
      <c r="KAE367" s="120"/>
      <c r="KAF367" s="120"/>
      <c r="KAG367" s="120"/>
      <c r="KAH367" s="120"/>
      <c r="KAI367" s="120"/>
      <c r="KAJ367" s="120"/>
      <c r="KAK367" s="120"/>
      <c r="KAL367" s="120"/>
      <c r="KAM367" s="120"/>
      <c r="KAN367" s="120"/>
      <c r="KAO367" s="120"/>
      <c r="KAP367" s="120"/>
      <c r="KAQ367" s="120"/>
      <c r="KAR367" s="120"/>
      <c r="KAS367" s="120"/>
      <c r="KAT367" s="120"/>
      <c r="KAU367" s="120"/>
      <c r="KAV367" s="120"/>
      <c r="KAW367" s="120"/>
      <c r="KAX367" s="120"/>
      <c r="KAY367" s="120"/>
      <c r="KAZ367" s="120"/>
      <c r="KBA367" s="120"/>
      <c r="KBB367" s="120"/>
      <c r="KBC367" s="120"/>
      <c r="KBD367" s="120"/>
      <c r="KBE367" s="120"/>
      <c r="KBF367" s="120"/>
      <c r="KBG367" s="120"/>
      <c r="KBH367" s="120"/>
      <c r="KBI367" s="120"/>
      <c r="KBJ367" s="120"/>
      <c r="KBK367" s="120"/>
      <c r="KBL367" s="120"/>
      <c r="KBM367" s="120"/>
      <c r="KBN367" s="120"/>
      <c r="KBO367" s="120"/>
      <c r="KBP367" s="120"/>
      <c r="KBQ367" s="120"/>
      <c r="KBR367" s="120"/>
      <c r="KBS367" s="120"/>
      <c r="KBT367" s="120"/>
      <c r="KBU367" s="120"/>
      <c r="KBV367" s="120"/>
      <c r="KBW367" s="120"/>
      <c r="KBX367" s="120"/>
      <c r="KBY367" s="120"/>
      <c r="KBZ367" s="120"/>
      <c r="KCA367" s="120"/>
      <c r="KCB367" s="120"/>
      <c r="KCC367" s="120"/>
      <c r="KCD367" s="120"/>
      <c r="KCE367" s="120"/>
      <c r="KCF367" s="120"/>
      <c r="KCG367" s="120"/>
      <c r="KCH367" s="120"/>
      <c r="KCI367" s="120"/>
      <c r="KCJ367" s="120"/>
      <c r="KCK367" s="120"/>
      <c r="KCL367" s="120"/>
      <c r="KCM367" s="120"/>
      <c r="KCN367" s="120"/>
      <c r="KCO367" s="120"/>
      <c r="KCP367" s="120"/>
      <c r="KCQ367" s="120"/>
      <c r="KCR367" s="120"/>
      <c r="KCS367" s="120"/>
      <c r="KCT367" s="120"/>
      <c r="KCU367" s="120"/>
      <c r="KCV367" s="120"/>
      <c r="KCW367" s="120"/>
      <c r="KCX367" s="120"/>
      <c r="KCY367" s="120"/>
      <c r="KCZ367" s="120"/>
      <c r="KDA367" s="120"/>
      <c r="KDB367" s="120"/>
      <c r="KDC367" s="120"/>
      <c r="KDD367" s="120"/>
      <c r="KDE367" s="120"/>
      <c r="KDF367" s="120"/>
      <c r="KDG367" s="120"/>
      <c r="KDH367" s="120"/>
      <c r="KDI367" s="120"/>
      <c r="KDJ367" s="120"/>
      <c r="KDK367" s="120"/>
      <c r="KDL367" s="120"/>
      <c r="KDM367" s="120"/>
      <c r="KDN367" s="120"/>
      <c r="KDO367" s="120"/>
      <c r="KDP367" s="120"/>
      <c r="KDQ367" s="120"/>
      <c r="KDR367" s="120"/>
      <c r="KDS367" s="120"/>
      <c r="KDT367" s="120"/>
      <c r="KDU367" s="120"/>
      <c r="KDV367" s="120"/>
      <c r="KDW367" s="120"/>
      <c r="KDX367" s="120"/>
      <c r="KDY367" s="120"/>
      <c r="KDZ367" s="120"/>
      <c r="KEA367" s="120"/>
      <c r="KEB367" s="120"/>
      <c r="KEC367" s="120"/>
      <c r="KED367" s="120"/>
      <c r="KEE367" s="120"/>
      <c r="KEF367" s="120"/>
      <c r="KEG367" s="120"/>
      <c r="KEH367" s="120"/>
      <c r="KEI367" s="120"/>
      <c r="KEJ367" s="120"/>
      <c r="KEK367" s="120"/>
      <c r="KEL367" s="120"/>
      <c r="KEM367" s="120"/>
      <c r="KEN367" s="120"/>
      <c r="KEO367" s="120"/>
      <c r="KEP367" s="120"/>
      <c r="KEQ367" s="120"/>
      <c r="KER367" s="120"/>
      <c r="KES367" s="120"/>
      <c r="KET367" s="120"/>
      <c r="KEU367" s="120"/>
      <c r="KEV367" s="120"/>
      <c r="KEW367" s="120"/>
      <c r="KEX367" s="120"/>
      <c r="KEY367" s="120"/>
      <c r="KEZ367" s="120"/>
      <c r="KFA367" s="120"/>
      <c r="KFB367" s="120"/>
      <c r="KFC367" s="120"/>
      <c r="KFD367" s="120"/>
      <c r="KFE367" s="120"/>
      <c r="KFF367" s="120"/>
      <c r="KFG367" s="120"/>
      <c r="KFH367" s="120"/>
      <c r="KFI367" s="120"/>
      <c r="KFJ367" s="120"/>
      <c r="KFK367" s="120"/>
      <c r="KFL367" s="120"/>
      <c r="KFM367" s="120"/>
      <c r="KFN367" s="120"/>
      <c r="KFO367" s="120"/>
      <c r="KFP367" s="120"/>
      <c r="KFQ367" s="120"/>
      <c r="KFR367" s="120"/>
      <c r="KFS367" s="120"/>
      <c r="KFT367" s="120"/>
      <c r="KFU367" s="120"/>
      <c r="KFV367" s="120"/>
      <c r="KFW367" s="120"/>
      <c r="KFX367" s="120"/>
      <c r="KFY367" s="120"/>
      <c r="KFZ367" s="120"/>
      <c r="KGA367" s="120"/>
      <c r="KGB367" s="120"/>
      <c r="KGC367" s="120"/>
      <c r="KGD367" s="120"/>
      <c r="KGE367" s="120"/>
      <c r="KGF367" s="120"/>
      <c r="KGG367" s="120"/>
      <c r="KGH367" s="120"/>
      <c r="KGI367" s="120"/>
      <c r="KGJ367" s="120"/>
      <c r="KGK367" s="120"/>
      <c r="KGL367" s="120"/>
      <c r="KGM367" s="120"/>
      <c r="KGN367" s="120"/>
      <c r="KGO367" s="120"/>
      <c r="KGP367" s="120"/>
      <c r="KGQ367" s="120"/>
      <c r="KGR367" s="120"/>
      <c r="KGS367" s="120"/>
      <c r="KGT367" s="120"/>
      <c r="KGU367" s="120"/>
      <c r="KGV367" s="120"/>
      <c r="KGW367" s="120"/>
      <c r="KGX367" s="120"/>
      <c r="KGY367" s="120"/>
      <c r="KGZ367" s="120"/>
      <c r="KHA367" s="120"/>
      <c r="KHB367" s="120"/>
      <c r="KHC367" s="120"/>
      <c r="KHD367" s="120"/>
      <c r="KHE367" s="120"/>
      <c r="KHF367" s="120"/>
      <c r="KHG367" s="120"/>
      <c r="KHH367" s="120"/>
      <c r="KHI367" s="120"/>
      <c r="KHJ367" s="120"/>
      <c r="KHK367" s="120"/>
      <c r="KHL367" s="120"/>
      <c r="KHM367" s="120"/>
      <c r="KHN367" s="120"/>
      <c r="KHO367" s="120"/>
      <c r="KHP367" s="120"/>
      <c r="KHQ367" s="120"/>
      <c r="KHR367" s="120"/>
      <c r="KHS367" s="120"/>
      <c r="KHT367" s="120"/>
      <c r="KHU367" s="120"/>
      <c r="KHV367" s="120"/>
      <c r="KHW367" s="120"/>
      <c r="KHX367" s="120"/>
      <c r="KHY367" s="120"/>
      <c r="KHZ367" s="120"/>
      <c r="KIA367" s="120"/>
      <c r="KIB367" s="120"/>
      <c r="KIC367" s="120"/>
      <c r="KID367" s="120"/>
      <c r="KIE367" s="120"/>
      <c r="KIF367" s="120"/>
      <c r="KIG367" s="120"/>
      <c r="KIH367" s="120"/>
      <c r="KII367" s="120"/>
      <c r="KIJ367" s="120"/>
      <c r="KIK367" s="120"/>
      <c r="KIL367" s="120"/>
      <c r="KIM367" s="120"/>
      <c r="KIN367" s="120"/>
      <c r="KIO367" s="120"/>
      <c r="KIP367" s="120"/>
      <c r="KIQ367" s="120"/>
      <c r="KIR367" s="120"/>
      <c r="KIS367" s="120"/>
      <c r="KIT367" s="120"/>
      <c r="KIU367" s="120"/>
      <c r="KIV367" s="120"/>
      <c r="KIW367" s="120"/>
      <c r="KIX367" s="120"/>
      <c r="KIY367" s="120"/>
      <c r="KIZ367" s="120"/>
      <c r="KJA367" s="120"/>
      <c r="KJB367" s="120"/>
      <c r="KJC367" s="120"/>
      <c r="KJD367" s="120"/>
      <c r="KJE367" s="120"/>
      <c r="KJF367" s="120"/>
      <c r="KJG367" s="120"/>
      <c r="KJH367" s="120"/>
      <c r="KJI367" s="120"/>
      <c r="KJJ367" s="120"/>
      <c r="KJK367" s="120"/>
      <c r="KJL367" s="120"/>
      <c r="KJM367" s="120"/>
      <c r="KJN367" s="120"/>
      <c r="KJO367" s="120"/>
      <c r="KJP367" s="120"/>
      <c r="KJQ367" s="120"/>
      <c r="KJR367" s="120"/>
      <c r="KJS367" s="120"/>
      <c r="KJT367" s="120"/>
      <c r="KJU367" s="120"/>
      <c r="KJV367" s="120"/>
      <c r="KJW367" s="120"/>
      <c r="KJX367" s="120"/>
      <c r="KJY367" s="120"/>
      <c r="KJZ367" s="120"/>
      <c r="KKA367" s="120"/>
      <c r="KKB367" s="120"/>
      <c r="KKC367" s="120"/>
      <c r="KKD367" s="120"/>
      <c r="KKE367" s="120"/>
      <c r="KKF367" s="120"/>
      <c r="KKG367" s="120"/>
      <c r="KKH367" s="120"/>
      <c r="KKI367" s="120"/>
      <c r="KKJ367" s="120"/>
      <c r="KKK367" s="120"/>
      <c r="KKL367" s="120"/>
      <c r="KKM367" s="120"/>
      <c r="KKN367" s="120"/>
      <c r="KKO367" s="120"/>
      <c r="KKP367" s="120"/>
      <c r="KKQ367" s="120"/>
      <c r="KKR367" s="120"/>
      <c r="KKS367" s="120"/>
      <c r="KKT367" s="120"/>
      <c r="KKU367" s="120"/>
      <c r="KKV367" s="120"/>
      <c r="KKW367" s="120"/>
      <c r="KKX367" s="120"/>
      <c r="KKY367" s="120"/>
      <c r="KKZ367" s="120"/>
      <c r="KLA367" s="120"/>
      <c r="KLB367" s="120"/>
      <c r="KLC367" s="120"/>
      <c r="KLD367" s="120"/>
      <c r="KLE367" s="120"/>
      <c r="KLF367" s="120"/>
      <c r="KLG367" s="120"/>
      <c r="KLH367" s="120"/>
      <c r="KLI367" s="120"/>
      <c r="KLJ367" s="120"/>
      <c r="KLK367" s="120"/>
      <c r="KLL367" s="120"/>
      <c r="KLM367" s="120"/>
      <c r="KLN367" s="120"/>
      <c r="KLO367" s="120"/>
      <c r="KLP367" s="120"/>
      <c r="KLQ367" s="120"/>
      <c r="KLR367" s="120"/>
      <c r="KLS367" s="120"/>
      <c r="KLT367" s="120"/>
      <c r="KLU367" s="120"/>
      <c r="KLV367" s="120"/>
      <c r="KLW367" s="120"/>
      <c r="KLX367" s="120"/>
      <c r="KLY367" s="120"/>
      <c r="KLZ367" s="120"/>
      <c r="KMA367" s="120"/>
      <c r="KMB367" s="120"/>
      <c r="KMC367" s="120"/>
      <c r="KMD367" s="120"/>
      <c r="KME367" s="120"/>
      <c r="KMF367" s="120"/>
      <c r="KMG367" s="120"/>
      <c r="KMH367" s="120"/>
      <c r="KMI367" s="120"/>
      <c r="KMJ367" s="120"/>
      <c r="KMK367" s="120"/>
      <c r="KML367" s="120"/>
      <c r="KMM367" s="120"/>
      <c r="KMN367" s="120"/>
      <c r="KMO367" s="120"/>
      <c r="KMP367" s="120"/>
      <c r="KMQ367" s="120"/>
      <c r="KMR367" s="120"/>
      <c r="KMS367" s="120"/>
      <c r="KMT367" s="120"/>
      <c r="KMU367" s="120"/>
      <c r="KMV367" s="120"/>
      <c r="KMW367" s="120"/>
      <c r="KMX367" s="120"/>
      <c r="KMY367" s="120"/>
      <c r="KMZ367" s="120"/>
      <c r="KNA367" s="120"/>
      <c r="KNB367" s="120"/>
      <c r="KNC367" s="120"/>
      <c r="KND367" s="120"/>
      <c r="KNE367" s="120"/>
      <c r="KNF367" s="120"/>
      <c r="KNG367" s="120"/>
      <c r="KNH367" s="120"/>
      <c r="KNI367" s="120"/>
      <c r="KNJ367" s="120"/>
      <c r="KNK367" s="120"/>
      <c r="KNL367" s="120"/>
      <c r="KNM367" s="120"/>
      <c r="KNN367" s="120"/>
      <c r="KNO367" s="120"/>
      <c r="KNP367" s="120"/>
      <c r="KNQ367" s="120"/>
      <c r="KNR367" s="120"/>
      <c r="KNS367" s="120"/>
      <c r="KNT367" s="120"/>
      <c r="KNU367" s="120"/>
      <c r="KNV367" s="120"/>
      <c r="KNW367" s="120"/>
      <c r="KNX367" s="120"/>
      <c r="KNY367" s="120"/>
      <c r="KNZ367" s="120"/>
      <c r="KOA367" s="120"/>
      <c r="KOB367" s="120"/>
      <c r="KOC367" s="120"/>
      <c r="KOD367" s="120"/>
      <c r="KOE367" s="120"/>
      <c r="KOF367" s="120"/>
      <c r="KOG367" s="120"/>
      <c r="KOH367" s="120"/>
      <c r="KOI367" s="120"/>
      <c r="KOJ367" s="120"/>
      <c r="KOK367" s="120"/>
      <c r="KOL367" s="120"/>
      <c r="KOM367" s="120"/>
      <c r="KON367" s="120"/>
      <c r="KOO367" s="120"/>
      <c r="KOP367" s="120"/>
      <c r="KOQ367" s="120"/>
      <c r="KOR367" s="120"/>
      <c r="KOS367" s="120"/>
      <c r="KOT367" s="120"/>
      <c r="KOU367" s="120"/>
      <c r="KOV367" s="120"/>
      <c r="KOW367" s="120"/>
      <c r="KOX367" s="120"/>
      <c r="KOY367" s="120"/>
      <c r="KOZ367" s="120"/>
      <c r="KPA367" s="120"/>
      <c r="KPB367" s="120"/>
      <c r="KPC367" s="120"/>
      <c r="KPD367" s="120"/>
      <c r="KPE367" s="120"/>
      <c r="KPF367" s="120"/>
      <c r="KPG367" s="120"/>
      <c r="KPH367" s="120"/>
      <c r="KPI367" s="120"/>
      <c r="KPJ367" s="120"/>
      <c r="KPK367" s="120"/>
      <c r="KPL367" s="120"/>
      <c r="KPM367" s="120"/>
      <c r="KPN367" s="120"/>
      <c r="KPO367" s="120"/>
      <c r="KPP367" s="120"/>
      <c r="KPQ367" s="120"/>
      <c r="KPR367" s="120"/>
      <c r="KPS367" s="120"/>
      <c r="KPT367" s="120"/>
      <c r="KPU367" s="120"/>
      <c r="KPV367" s="120"/>
      <c r="KPW367" s="120"/>
      <c r="KPX367" s="120"/>
      <c r="KPY367" s="120"/>
      <c r="KPZ367" s="120"/>
      <c r="KQA367" s="120"/>
      <c r="KQB367" s="120"/>
      <c r="KQC367" s="120"/>
      <c r="KQD367" s="120"/>
      <c r="KQE367" s="120"/>
      <c r="KQF367" s="120"/>
      <c r="KQG367" s="120"/>
      <c r="KQH367" s="120"/>
      <c r="KQI367" s="120"/>
      <c r="KQJ367" s="120"/>
      <c r="KQK367" s="120"/>
      <c r="KQL367" s="120"/>
      <c r="KQM367" s="120"/>
      <c r="KQN367" s="120"/>
      <c r="KQO367" s="120"/>
      <c r="KQP367" s="120"/>
      <c r="KQQ367" s="120"/>
      <c r="KQR367" s="120"/>
      <c r="KQS367" s="120"/>
      <c r="KQT367" s="120"/>
      <c r="KQU367" s="120"/>
      <c r="KQV367" s="120"/>
      <c r="KQW367" s="120"/>
      <c r="KQX367" s="120"/>
      <c r="KQY367" s="120"/>
      <c r="KQZ367" s="120"/>
      <c r="KRA367" s="120"/>
      <c r="KRB367" s="120"/>
      <c r="KRC367" s="120"/>
      <c r="KRD367" s="120"/>
      <c r="KRE367" s="120"/>
      <c r="KRF367" s="120"/>
      <c r="KRG367" s="120"/>
      <c r="KRH367" s="120"/>
      <c r="KRI367" s="120"/>
      <c r="KRJ367" s="120"/>
      <c r="KRK367" s="120"/>
      <c r="KRL367" s="120"/>
      <c r="KRM367" s="120"/>
      <c r="KRN367" s="120"/>
      <c r="KRO367" s="120"/>
      <c r="KRP367" s="120"/>
      <c r="KRQ367" s="120"/>
      <c r="KRR367" s="120"/>
      <c r="KRS367" s="120"/>
      <c r="KRT367" s="120"/>
      <c r="KRU367" s="120"/>
      <c r="KRV367" s="120"/>
      <c r="KRW367" s="120"/>
      <c r="KRX367" s="120"/>
      <c r="KRY367" s="120"/>
      <c r="KRZ367" s="120"/>
      <c r="KSA367" s="120"/>
      <c r="KSB367" s="120"/>
      <c r="KSC367" s="120"/>
      <c r="KSD367" s="120"/>
      <c r="KSE367" s="120"/>
      <c r="KSF367" s="120"/>
      <c r="KSG367" s="120"/>
      <c r="KSH367" s="120"/>
      <c r="KSI367" s="120"/>
      <c r="KSJ367" s="120"/>
      <c r="KSK367" s="120"/>
      <c r="KSL367" s="120"/>
      <c r="KSM367" s="120"/>
      <c r="KSN367" s="120"/>
      <c r="KSO367" s="120"/>
      <c r="KSP367" s="120"/>
      <c r="KSQ367" s="120"/>
      <c r="KSR367" s="120"/>
      <c r="KSS367" s="120"/>
      <c r="KST367" s="120"/>
      <c r="KSU367" s="120"/>
      <c r="KSV367" s="120"/>
      <c r="KSW367" s="120"/>
      <c r="KSX367" s="120"/>
      <c r="KSY367" s="120"/>
      <c r="KSZ367" s="120"/>
      <c r="KTA367" s="120"/>
      <c r="KTB367" s="120"/>
      <c r="KTC367" s="120"/>
      <c r="KTD367" s="120"/>
      <c r="KTE367" s="120"/>
      <c r="KTF367" s="120"/>
      <c r="KTG367" s="120"/>
      <c r="KTH367" s="120"/>
      <c r="KTI367" s="120"/>
      <c r="KTJ367" s="120"/>
      <c r="KTK367" s="120"/>
      <c r="KTL367" s="120"/>
      <c r="KTM367" s="120"/>
      <c r="KTN367" s="120"/>
      <c r="KTO367" s="120"/>
      <c r="KTP367" s="120"/>
      <c r="KTQ367" s="120"/>
      <c r="KTR367" s="120"/>
      <c r="KTS367" s="120"/>
      <c r="KTT367" s="120"/>
      <c r="KTU367" s="120"/>
      <c r="KTV367" s="120"/>
      <c r="KTW367" s="120"/>
      <c r="KTX367" s="120"/>
      <c r="KTY367" s="120"/>
      <c r="KTZ367" s="120"/>
      <c r="KUA367" s="120"/>
      <c r="KUB367" s="120"/>
      <c r="KUC367" s="120"/>
      <c r="KUD367" s="120"/>
      <c r="KUE367" s="120"/>
      <c r="KUF367" s="120"/>
      <c r="KUG367" s="120"/>
      <c r="KUH367" s="120"/>
      <c r="KUI367" s="120"/>
      <c r="KUJ367" s="120"/>
      <c r="KUK367" s="120"/>
      <c r="KUL367" s="120"/>
      <c r="KUM367" s="120"/>
      <c r="KUN367" s="120"/>
      <c r="KUO367" s="120"/>
      <c r="KUP367" s="120"/>
      <c r="KUQ367" s="120"/>
      <c r="KUR367" s="120"/>
      <c r="KUS367" s="120"/>
      <c r="KUT367" s="120"/>
      <c r="KUU367" s="120"/>
      <c r="KUV367" s="120"/>
      <c r="KUW367" s="120"/>
      <c r="KUX367" s="120"/>
      <c r="KUY367" s="120"/>
      <c r="KUZ367" s="120"/>
      <c r="KVA367" s="120"/>
      <c r="KVB367" s="120"/>
      <c r="KVC367" s="120"/>
      <c r="KVD367" s="120"/>
      <c r="KVE367" s="120"/>
      <c r="KVF367" s="120"/>
      <c r="KVG367" s="120"/>
      <c r="KVH367" s="120"/>
      <c r="KVI367" s="120"/>
      <c r="KVJ367" s="120"/>
      <c r="KVK367" s="120"/>
      <c r="KVL367" s="120"/>
      <c r="KVM367" s="120"/>
      <c r="KVN367" s="120"/>
      <c r="KVO367" s="120"/>
      <c r="KVP367" s="120"/>
      <c r="KVQ367" s="120"/>
      <c r="KVR367" s="120"/>
      <c r="KVS367" s="120"/>
      <c r="KVT367" s="120"/>
      <c r="KVU367" s="120"/>
      <c r="KVV367" s="120"/>
      <c r="KVW367" s="120"/>
      <c r="KVX367" s="120"/>
      <c r="KVY367" s="120"/>
      <c r="KVZ367" s="120"/>
      <c r="KWA367" s="120"/>
      <c r="KWB367" s="120"/>
      <c r="KWC367" s="120"/>
      <c r="KWD367" s="120"/>
      <c r="KWE367" s="120"/>
      <c r="KWF367" s="120"/>
      <c r="KWG367" s="120"/>
      <c r="KWH367" s="120"/>
      <c r="KWI367" s="120"/>
      <c r="KWJ367" s="120"/>
      <c r="KWK367" s="120"/>
      <c r="KWL367" s="120"/>
      <c r="KWM367" s="120"/>
      <c r="KWN367" s="120"/>
      <c r="KWO367" s="120"/>
      <c r="KWP367" s="120"/>
      <c r="KWQ367" s="120"/>
      <c r="KWR367" s="120"/>
      <c r="KWS367" s="120"/>
      <c r="KWT367" s="120"/>
      <c r="KWU367" s="120"/>
      <c r="KWV367" s="120"/>
      <c r="KWW367" s="120"/>
      <c r="KWX367" s="120"/>
      <c r="KWY367" s="120"/>
      <c r="KWZ367" s="120"/>
      <c r="KXA367" s="120"/>
      <c r="KXB367" s="120"/>
      <c r="KXC367" s="120"/>
      <c r="KXD367" s="120"/>
      <c r="KXE367" s="120"/>
      <c r="KXF367" s="120"/>
      <c r="KXG367" s="120"/>
      <c r="KXH367" s="120"/>
      <c r="KXI367" s="120"/>
      <c r="KXJ367" s="120"/>
      <c r="KXK367" s="120"/>
      <c r="KXL367" s="120"/>
      <c r="KXM367" s="120"/>
      <c r="KXN367" s="120"/>
      <c r="KXO367" s="120"/>
      <c r="KXP367" s="120"/>
      <c r="KXQ367" s="120"/>
      <c r="KXR367" s="120"/>
      <c r="KXS367" s="120"/>
      <c r="KXT367" s="120"/>
      <c r="KXU367" s="120"/>
      <c r="KXV367" s="120"/>
      <c r="KXW367" s="120"/>
      <c r="KXX367" s="120"/>
      <c r="KXY367" s="120"/>
      <c r="KXZ367" s="120"/>
      <c r="KYA367" s="120"/>
      <c r="KYB367" s="120"/>
      <c r="KYC367" s="120"/>
      <c r="KYD367" s="120"/>
      <c r="KYE367" s="120"/>
      <c r="KYF367" s="120"/>
      <c r="KYG367" s="120"/>
      <c r="KYH367" s="120"/>
      <c r="KYI367" s="120"/>
      <c r="KYJ367" s="120"/>
      <c r="KYK367" s="120"/>
      <c r="KYL367" s="120"/>
      <c r="KYM367" s="120"/>
      <c r="KYN367" s="120"/>
      <c r="KYO367" s="120"/>
      <c r="KYP367" s="120"/>
      <c r="KYQ367" s="120"/>
      <c r="KYR367" s="120"/>
      <c r="KYS367" s="120"/>
      <c r="KYT367" s="120"/>
      <c r="KYU367" s="120"/>
      <c r="KYV367" s="120"/>
      <c r="KYW367" s="120"/>
      <c r="KYX367" s="120"/>
      <c r="KYY367" s="120"/>
      <c r="KYZ367" s="120"/>
      <c r="KZA367" s="120"/>
      <c r="KZB367" s="120"/>
      <c r="KZC367" s="120"/>
      <c r="KZD367" s="120"/>
      <c r="KZE367" s="120"/>
      <c r="KZF367" s="120"/>
      <c r="KZG367" s="120"/>
      <c r="KZH367" s="120"/>
      <c r="KZI367" s="120"/>
      <c r="KZJ367" s="120"/>
      <c r="KZK367" s="120"/>
      <c r="KZL367" s="120"/>
      <c r="KZM367" s="120"/>
      <c r="KZN367" s="120"/>
      <c r="KZO367" s="120"/>
      <c r="KZP367" s="120"/>
      <c r="KZQ367" s="120"/>
      <c r="KZR367" s="120"/>
      <c r="KZS367" s="120"/>
      <c r="KZT367" s="120"/>
      <c r="KZU367" s="120"/>
      <c r="KZV367" s="120"/>
      <c r="KZW367" s="120"/>
      <c r="KZX367" s="120"/>
      <c r="KZY367" s="120"/>
      <c r="KZZ367" s="120"/>
      <c r="LAA367" s="120"/>
      <c r="LAB367" s="120"/>
      <c r="LAC367" s="120"/>
      <c r="LAD367" s="120"/>
      <c r="LAE367" s="120"/>
      <c r="LAF367" s="120"/>
      <c r="LAG367" s="120"/>
      <c r="LAH367" s="120"/>
      <c r="LAI367" s="120"/>
      <c r="LAJ367" s="120"/>
      <c r="LAK367" s="120"/>
      <c r="LAL367" s="120"/>
      <c r="LAM367" s="120"/>
      <c r="LAN367" s="120"/>
      <c r="LAO367" s="120"/>
      <c r="LAP367" s="120"/>
      <c r="LAQ367" s="120"/>
      <c r="LAR367" s="120"/>
      <c r="LAS367" s="120"/>
      <c r="LAT367" s="120"/>
      <c r="LAU367" s="120"/>
      <c r="LAV367" s="120"/>
      <c r="LAW367" s="120"/>
      <c r="LAX367" s="120"/>
      <c r="LAY367" s="120"/>
      <c r="LAZ367" s="120"/>
      <c r="LBA367" s="120"/>
      <c r="LBB367" s="120"/>
      <c r="LBC367" s="120"/>
      <c r="LBD367" s="120"/>
      <c r="LBE367" s="120"/>
      <c r="LBF367" s="120"/>
      <c r="LBG367" s="120"/>
      <c r="LBH367" s="120"/>
      <c r="LBI367" s="120"/>
      <c r="LBJ367" s="120"/>
      <c r="LBK367" s="120"/>
      <c r="LBL367" s="120"/>
      <c r="LBM367" s="120"/>
      <c r="LBN367" s="120"/>
      <c r="LBO367" s="120"/>
      <c r="LBP367" s="120"/>
      <c r="LBQ367" s="120"/>
      <c r="LBR367" s="120"/>
      <c r="LBS367" s="120"/>
      <c r="LBT367" s="120"/>
      <c r="LBU367" s="120"/>
      <c r="LBV367" s="120"/>
      <c r="LBW367" s="120"/>
      <c r="LBX367" s="120"/>
      <c r="LBY367" s="120"/>
      <c r="LBZ367" s="120"/>
      <c r="LCA367" s="120"/>
      <c r="LCB367" s="120"/>
      <c r="LCC367" s="120"/>
      <c r="LCD367" s="120"/>
      <c r="LCE367" s="120"/>
      <c r="LCF367" s="120"/>
      <c r="LCG367" s="120"/>
      <c r="LCH367" s="120"/>
      <c r="LCI367" s="120"/>
      <c r="LCJ367" s="120"/>
      <c r="LCK367" s="120"/>
      <c r="LCL367" s="120"/>
      <c r="LCM367" s="120"/>
      <c r="LCN367" s="120"/>
      <c r="LCO367" s="120"/>
      <c r="LCP367" s="120"/>
      <c r="LCQ367" s="120"/>
      <c r="LCR367" s="120"/>
      <c r="LCS367" s="120"/>
      <c r="LCT367" s="120"/>
      <c r="LCU367" s="120"/>
      <c r="LCV367" s="120"/>
      <c r="LCW367" s="120"/>
      <c r="LCX367" s="120"/>
      <c r="LCY367" s="120"/>
      <c r="LCZ367" s="120"/>
      <c r="LDA367" s="120"/>
      <c r="LDB367" s="120"/>
      <c r="LDC367" s="120"/>
      <c r="LDD367" s="120"/>
      <c r="LDE367" s="120"/>
      <c r="LDF367" s="120"/>
      <c r="LDG367" s="120"/>
      <c r="LDH367" s="120"/>
      <c r="LDI367" s="120"/>
      <c r="LDJ367" s="120"/>
      <c r="LDK367" s="120"/>
      <c r="LDL367" s="120"/>
      <c r="LDM367" s="120"/>
      <c r="LDN367" s="120"/>
      <c r="LDO367" s="120"/>
      <c r="LDP367" s="120"/>
      <c r="LDQ367" s="120"/>
      <c r="LDR367" s="120"/>
      <c r="LDS367" s="120"/>
      <c r="LDT367" s="120"/>
      <c r="LDU367" s="120"/>
      <c r="LDV367" s="120"/>
      <c r="LDW367" s="120"/>
      <c r="LDX367" s="120"/>
      <c r="LDY367" s="120"/>
      <c r="LDZ367" s="120"/>
      <c r="LEA367" s="120"/>
      <c r="LEB367" s="120"/>
      <c r="LEC367" s="120"/>
      <c r="LED367" s="120"/>
      <c r="LEE367" s="120"/>
      <c r="LEF367" s="120"/>
      <c r="LEG367" s="120"/>
      <c r="LEH367" s="120"/>
      <c r="LEI367" s="120"/>
      <c r="LEJ367" s="120"/>
      <c r="LEK367" s="120"/>
      <c r="LEL367" s="120"/>
      <c r="LEM367" s="120"/>
      <c r="LEN367" s="120"/>
      <c r="LEO367" s="120"/>
      <c r="LEP367" s="120"/>
      <c r="LEQ367" s="120"/>
      <c r="LER367" s="120"/>
      <c r="LES367" s="120"/>
      <c r="LET367" s="120"/>
      <c r="LEU367" s="120"/>
      <c r="LEV367" s="120"/>
      <c r="LEW367" s="120"/>
      <c r="LEX367" s="120"/>
      <c r="LEY367" s="120"/>
      <c r="LEZ367" s="120"/>
      <c r="LFA367" s="120"/>
      <c r="LFB367" s="120"/>
      <c r="LFC367" s="120"/>
      <c r="LFD367" s="120"/>
      <c r="LFE367" s="120"/>
      <c r="LFF367" s="120"/>
      <c r="LFG367" s="120"/>
      <c r="LFH367" s="120"/>
      <c r="LFI367" s="120"/>
      <c r="LFJ367" s="120"/>
      <c r="LFK367" s="120"/>
      <c r="LFL367" s="120"/>
      <c r="LFM367" s="120"/>
      <c r="LFN367" s="120"/>
      <c r="LFO367" s="120"/>
      <c r="LFP367" s="120"/>
      <c r="LFQ367" s="120"/>
      <c r="LFR367" s="120"/>
      <c r="LFS367" s="120"/>
      <c r="LFT367" s="120"/>
      <c r="LFU367" s="120"/>
      <c r="LFV367" s="120"/>
      <c r="LFW367" s="120"/>
      <c r="LFX367" s="120"/>
      <c r="LFY367" s="120"/>
      <c r="LFZ367" s="120"/>
      <c r="LGA367" s="120"/>
      <c r="LGB367" s="120"/>
      <c r="LGC367" s="120"/>
      <c r="LGD367" s="120"/>
      <c r="LGE367" s="120"/>
      <c r="LGF367" s="120"/>
      <c r="LGG367" s="120"/>
      <c r="LGH367" s="120"/>
      <c r="LGI367" s="120"/>
      <c r="LGJ367" s="120"/>
      <c r="LGK367" s="120"/>
      <c r="LGL367" s="120"/>
      <c r="LGM367" s="120"/>
      <c r="LGN367" s="120"/>
      <c r="LGO367" s="120"/>
      <c r="LGP367" s="120"/>
      <c r="LGQ367" s="120"/>
      <c r="LGR367" s="120"/>
      <c r="LGS367" s="120"/>
      <c r="LGT367" s="120"/>
      <c r="LGU367" s="120"/>
      <c r="LGV367" s="120"/>
      <c r="LGW367" s="120"/>
      <c r="LGX367" s="120"/>
      <c r="LGY367" s="120"/>
      <c r="LGZ367" s="120"/>
      <c r="LHA367" s="120"/>
      <c r="LHB367" s="120"/>
      <c r="LHC367" s="120"/>
      <c r="LHD367" s="120"/>
      <c r="LHE367" s="120"/>
      <c r="LHF367" s="120"/>
      <c r="LHG367" s="120"/>
      <c r="LHH367" s="120"/>
      <c r="LHI367" s="120"/>
      <c r="LHJ367" s="120"/>
      <c r="LHK367" s="120"/>
      <c r="LHL367" s="120"/>
      <c r="LHM367" s="120"/>
      <c r="LHN367" s="120"/>
      <c r="LHO367" s="120"/>
      <c r="LHP367" s="120"/>
      <c r="LHQ367" s="120"/>
      <c r="LHR367" s="120"/>
      <c r="LHS367" s="120"/>
      <c r="LHT367" s="120"/>
      <c r="LHU367" s="120"/>
      <c r="LHV367" s="120"/>
      <c r="LHW367" s="120"/>
      <c r="LHX367" s="120"/>
      <c r="LHY367" s="120"/>
      <c r="LHZ367" s="120"/>
      <c r="LIA367" s="120"/>
      <c r="LIB367" s="120"/>
      <c r="LIC367" s="120"/>
      <c r="LID367" s="120"/>
      <c r="LIE367" s="120"/>
      <c r="LIF367" s="120"/>
      <c r="LIG367" s="120"/>
      <c r="LIH367" s="120"/>
      <c r="LII367" s="120"/>
      <c r="LIJ367" s="120"/>
      <c r="LIK367" s="120"/>
      <c r="LIL367" s="120"/>
      <c r="LIM367" s="120"/>
      <c r="LIN367" s="120"/>
      <c r="LIO367" s="120"/>
      <c r="LIP367" s="120"/>
      <c r="LIQ367" s="120"/>
      <c r="LIR367" s="120"/>
      <c r="LIS367" s="120"/>
      <c r="LIT367" s="120"/>
      <c r="LIU367" s="120"/>
      <c r="LIV367" s="120"/>
      <c r="LIW367" s="120"/>
      <c r="LIX367" s="120"/>
      <c r="LIY367" s="120"/>
      <c r="LIZ367" s="120"/>
      <c r="LJA367" s="120"/>
      <c r="LJB367" s="120"/>
      <c r="LJC367" s="120"/>
      <c r="LJD367" s="120"/>
      <c r="LJE367" s="120"/>
      <c r="LJF367" s="120"/>
      <c r="LJG367" s="120"/>
      <c r="LJH367" s="120"/>
      <c r="LJI367" s="120"/>
      <c r="LJJ367" s="120"/>
      <c r="LJK367" s="120"/>
      <c r="LJL367" s="120"/>
      <c r="LJM367" s="120"/>
      <c r="LJN367" s="120"/>
      <c r="LJO367" s="120"/>
      <c r="LJP367" s="120"/>
      <c r="LJQ367" s="120"/>
      <c r="LJR367" s="120"/>
      <c r="LJS367" s="120"/>
      <c r="LJT367" s="120"/>
      <c r="LJU367" s="120"/>
      <c r="LJV367" s="120"/>
      <c r="LJW367" s="120"/>
      <c r="LJX367" s="120"/>
      <c r="LJY367" s="120"/>
      <c r="LJZ367" s="120"/>
      <c r="LKA367" s="120"/>
      <c r="LKB367" s="120"/>
      <c r="LKC367" s="120"/>
      <c r="LKD367" s="120"/>
      <c r="LKE367" s="120"/>
      <c r="LKF367" s="120"/>
      <c r="LKG367" s="120"/>
      <c r="LKH367" s="120"/>
      <c r="LKI367" s="120"/>
      <c r="LKJ367" s="120"/>
      <c r="LKK367" s="120"/>
      <c r="LKL367" s="120"/>
      <c r="LKM367" s="120"/>
      <c r="LKN367" s="120"/>
      <c r="LKO367" s="120"/>
      <c r="LKP367" s="120"/>
      <c r="LKQ367" s="120"/>
      <c r="LKR367" s="120"/>
      <c r="LKS367" s="120"/>
      <c r="LKT367" s="120"/>
      <c r="LKU367" s="120"/>
      <c r="LKV367" s="120"/>
      <c r="LKW367" s="120"/>
      <c r="LKX367" s="120"/>
      <c r="LKY367" s="120"/>
      <c r="LKZ367" s="120"/>
      <c r="LLA367" s="120"/>
      <c r="LLB367" s="120"/>
      <c r="LLC367" s="120"/>
      <c r="LLD367" s="120"/>
      <c r="LLE367" s="120"/>
      <c r="LLF367" s="120"/>
      <c r="LLG367" s="120"/>
      <c r="LLH367" s="120"/>
      <c r="LLI367" s="120"/>
      <c r="LLJ367" s="120"/>
      <c r="LLK367" s="120"/>
      <c r="LLL367" s="120"/>
      <c r="LLM367" s="120"/>
      <c r="LLN367" s="120"/>
      <c r="LLO367" s="120"/>
      <c r="LLP367" s="120"/>
      <c r="LLQ367" s="120"/>
      <c r="LLR367" s="120"/>
      <c r="LLS367" s="120"/>
      <c r="LLT367" s="120"/>
      <c r="LLU367" s="120"/>
      <c r="LLV367" s="120"/>
      <c r="LLW367" s="120"/>
      <c r="LLX367" s="120"/>
      <c r="LLY367" s="120"/>
      <c r="LLZ367" s="120"/>
      <c r="LMA367" s="120"/>
      <c r="LMB367" s="120"/>
      <c r="LMC367" s="120"/>
      <c r="LMD367" s="120"/>
      <c r="LME367" s="120"/>
      <c r="LMF367" s="120"/>
      <c r="LMG367" s="120"/>
      <c r="LMH367" s="120"/>
      <c r="LMI367" s="120"/>
      <c r="LMJ367" s="120"/>
      <c r="LMK367" s="120"/>
      <c r="LML367" s="120"/>
      <c r="LMM367" s="120"/>
      <c r="LMN367" s="120"/>
      <c r="LMO367" s="120"/>
      <c r="LMP367" s="120"/>
      <c r="LMQ367" s="120"/>
      <c r="LMR367" s="120"/>
      <c r="LMS367" s="120"/>
      <c r="LMT367" s="120"/>
      <c r="LMU367" s="120"/>
      <c r="LMV367" s="120"/>
      <c r="LMW367" s="120"/>
      <c r="LMX367" s="120"/>
      <c r="LMY367" s="120"/>
      <c r="LMZ367" s="120"/>
      <c r="LNA367" s="120"/>
      <c r="LNB367" s="120"/>
      <c r="LNC367" s="120"/>
      <c r="LND367" s="120"/>
      <c r="LNE367" s="120"/>
      <c r="LNF367" s="120"/>
      <c r="LNG367" s="120"/>
      <c r="LNH367" s="120"/>
      <c r="LNI367" s="120"/>
      <c r="LNJ367" s="120"/>
      <c r="LNK367" s="120"/>
      <c r="LNL367" s="120"/>
      <c r="LNM367" s="120"/>
      <c r="LNN367" s="120"/>
      <c r="LNO367" s="120"/>
      <c r="LNP367" s="120"/>
      <c r="LNQ367" s="120"/>
      <c r="LNR367" s="120"/>
      <c r="LNS367" s="120"/>
      <c r="LNT367" s="120"/>
      <c r="LNU367" s="120"/>
      <c r="LNV367" s="120"/>
      <c r="LNW367" s="120"/>
      <c r="LNX367" s="120"/>
      <c r="LNY367" s="120"/>
      <c r="LNZ367" s="120"/>
      <c r="LOA367" s="120"/>
      <c r="LOB367" s="120"/>
      <c r="LOC367" s="120"/>
      <c r="LOD367" s="120"/>
      <c r="LOE367" s="120"/>
      <c r="LOF367" s="120"/>
      <c r="LOG367" s="120"/>
      <c r="LOH367" s="120"/>
      <c r="LOI367" s="120"/>
      <c r="LOJ367" s="120"/>
      <c r="LOK367" s="120"/>
      <c r="LOL367" s="120"/>
      <c r="LOM367" s="120"/>
      <c r="LON367" s="120"/>
      <c r="LOO367" s="120"/>
      <c r="LOP367" s="120"/>
      <c r="LOQ367" s="120"/>
      <c r="LOR367" s="120"/>
      <c r="LOS367" s="120"/>
      <c r="LOT367" s="120"/>
      <c r="LOU367" s="120"/>
      <c r="LOV367" s="120"/>
      <c r="LOW367" s="120"/>
      <c r="LOX367" s="120"/>
      <c r="LOY367" s="120"/>
      <c r="LOZ367" s="120"/>
      <c r="LPA367" s="120"/>
      <c r="LPB367" s="120"/>
      <c r="LPC367" s="120"/>
      <c r="LPD367" s="120"/>
      <c r="LPE367" s="120"/>
      <c r="LPF367" s="120"/>
      <c r="LPG367" s="120"/>
      <c r="LPH367" s="120"/>
      <c r="LPI367" s="120"/>
      <c r="LPJ367" s="120"/>
      <c r="LPK367" s="120"/>
      <c r="LPL367" s="120"/>
      <c r="LPM367" s="120"/>
      <c r="LPN367" s="120"/>
      <c r="LPO367" s="120"/>
      <c r="LPP367" s="120"/>
      <c r="LPQ367" s="120"/>
      <c r="LPR367" s="120"/>
      <c r="LPS367" s="120"/>
      <c r="LPT367" s="120"/>
      <c r="LPU367" s="120"/>
      <c r="LPV367" s="120"/>
      <c r="LPW367" s="120"/>
      <c r="LPX367" s="120"/>
      <c r="LPY367" s="120"/>
      <c r="LPZ367" s="120"/>
      <c r="LQA367" s="120"/>
      <c r="LQB367" s="120"/>
      <c r="LQC367" s="120"/>
      <c r="LQD367" s="120"/>
      <c r="LQE367" s="120"/>
      <c r="LQF367" s="120"/>
      <c r="LQG367" s="120"/>
      <c r="LQH367" s="120"/>
      <c r="LQI367" s="120"/>
      <c r="LQJ367" s="120"/>
      <c r="LQK367" s="120"/>
      <c r="LQL367" s="120"/>
      <c r="LQM367" s="120"/>
      <c r="LQN367" s="120"/>
      <c r="LQO367" s="120"/>
      <c r="LQP367" s="120"/>
      <c r="LQQ367" s="120"/>
      <c r="LQR367" s="120"/>
      <c r="LQS367" s="120"/>
      <c r="LQT367" s="120"/>
      <c r="LQU367" s="120"/>
      <c r="LQV367" s="120"/>
      <c r="LQW367" s="120"/>
      <c r="LQX367" s="120"/>
      <c r="LQY367" s="120"/>
      <c r="LQZ367" s="120"/>
      <c r="LRA367" s="120"/>
      <c r="LRB367" s="120"/>
      <c r="LRC367" s="120"/>
      <c r="LRD367" s="120"/>
      <c r="LRE367" s="120"/>
      <c r="LRF367" s="120"/>
      <c r="LRG367" s="120"/>
      <c r="LRH367" s="120"/>
      <c r="LRI367" s="120"/>
      <c r="LRJ367" s="120"/>
      <c r="LRK367" s="120"/>
      <c r="LRL367" s="120"/>
      <c r="LRM367" s="120"/>
      <c r="LRN367" s="120"/>
      <c r="LRO367" s="120"/>
      <c r="LRP367" s="120"/>
      <c r="LRQ367" s="120"/>
      <c r="LRR367" s="120"/>
      <c r="LRS367" s="120"/>
      <c r="LRT367" s="120"/>
      <c r="LRU367" s="120"/>
      <c r="LRV367" s="120"/>
      <c r="LRW367" s="120"/>
      <c r="LRX367" s="120"/>
      <c r="LRY367" s="120"/>
      <c r="LRZ367" s="120"/>
      <c r="LSA367" s="120"/>
      <c r="LSB367" s="120"/>
      <c r="LSC367" s="120"/>
      <c r="LSD367" s="120"/>
      <c r="LSE367" s="120"/>
      <c r="LSF367" s="120"/>
      <c r="LSG367" s="120"/>
      <c r="LSH367" s="120"/>
      <c r="LSI367" s="120"/>
      <c r="LSJ367" s="120"/>
      <c r="LSK367" s="120"/>
      <c r="LSL367" s="120"/>
      <c r="LSM367" s="120"/>
      <c r="LSN367" s="120"/>
      <c r="LSO367" s="120"/>
      <c r="LSP367" s="120"/>
      <c r="LSQ367" s="120"/>
      <c r="LSR367" s="120"/>
      <c r="LSS367" s="120"/>
      <c r="LST367" s="120"/>
      <c r="LSU367" s="120"/>
      <c r="LSV367" s="120"/>
      <c r="LSW367" s="120"/>
      <c r="LSX367" s="120"/>
      <c r="LSY367" s="120"/>
      <c r="LSZ367" s="120"/>
      <c r="LTA367" s="120"/>
      <c r="LTB367" s="120"/>
      <c r="LTC367" s="120"/>
      <c r="LTD367" s="120"/>
      <c r="LTE367" s="120"/>
      <c r="LTF367" s="120"/>
      <c r="LTG367" s="120"/>
      <c r="LTH367" s="120"/>
      <c r="LTI367" s="120"/>
      <c r="LTJ367" s="120"/>
      <c r="LTK367" s="120"/>
      <c r="LTL367" s="120"/>
      <c r="LTM367" s="120"/>
      <c r="LTN367" s="120"/>
      <c r="LTO367" s="120"/>
      <c r="LTP367" s="120"/>
      <c r="LTQ367" s="120"/>
      <c r="LTR367" s="120"/>
      <c r="LTS367" s="120"/>
      <c r="LTT367" s="120"/>
      <c r="LTU367" s="120"/>
      <c r="LTV367" s="120"/>
      <c r="LTW367" s="120"/>
      <c r="LTX367" s="120"/>
      <c r="LTY367" s="120"/>
      <c r="LTZ367" s="120"/>
      <c r="LUA367" s="120"/>
      <c r="LUB367" s="120"/>
      <c r="LUC367" s="120"/>
      <c r="LUD367" s="120"/>
      <c r="LUE367" s="120"/>
      <c r="LUF367" s="120"/>
      <c r="LUG367" s="120"/>
      <c r="LUH367" s="120"/>
      <c r="LUI367" s="120"/>
      <c r="LUJ367" s="120"/>
      <c r="LUK367" s="120"/>
      <c r="LUL367" s="120"/>
      <c r="LUM367" s="120"/>
      <c r="LUN367" s="120"/>
      <c r="LUO367" s="120"/>
      <c r="LUP367" s="120"/>
      <c r="LUQ367" s="120"/>
      <c r="LUR367" s="120"/>
      <c r="LUS367" s="120"/>
      <c r="LUT367" s="120"/>
      <c r="LUU367" s="120"/>
      <c r="LUV367" s="120"/>
      <c r="LUW367" s="120"/>
      <c r="LUX367" s="120"/>
      <c r="LUY367" s="120"/>
      <c r="LUZ367" s="120"/>
      <c r="LVA367" s="120"/>
      <c r="LVB367" s="120"/>
      <c r="LVC367" s="120"/>
      <c r="LVD367" s="120"/>
      <c r="LVE367" s="120"/>
      <c r="LVF367" s="120"/>
      <c r="LVG367" s="120"/>
      <c r="LVH367" s="120"/>
      <c r="LVI367" s="120"/>
      <c r="LVJ367" s="120"/>
      <c r="LVK367" s="120"/>
      <c r="LVL367" s="120"/>
      <c r="LVM367" s="120"/>
      <c r="LVN367" s="120"/>
      <c r="LVO367" s="120"/>
      <c r="LVP367" s="120"/>
      <c r="LVQ367" s="120"/>
      <c r="LVR367" s="120"/>
      <c r="LVS367" s="120"/>
      <c r="LVT367" s="120"/>
      <c r="LVU367" s="120"/>
      <c r="LVV367" s="120"/>
      <c r="LVW367" s="120"/>
      <c r="LVX367" s="120"/>
      <c r="LVY367" s="120"/>
      <c r="LVZ367" s="120"/>
      <c r="LWA367" s="120"/>
      <c r="LWB367" s="120"/>
      <c r="LWC367" s="120"/>
      <c r="LWD367" s="120"/>
      <c r="LWE367" s="120"/>
      <c r="LWF367" s="120"/>
      <c r="LWG367" s="120"/>
      <c r="LWH367" s="120"/>
      <c r="LWI367" s="120"/>
      <c r="LWJ367" s="120"/>
      <c r="LWK367" s="120"/>
      <c r="LWL367" s="120"/>
      <c r="LWM367" s="120"/>
      <c r="LWN367" s="120"/>
      <c r="LWO367" s="120"/>
      <c r="LWP367" s="120"/>
      <c r="LWQ367" s="120"/>
      <c r="LWR367" s="120"/>
      <c r="LWS367" s="120"/>
      <c r="LWT367" s="120"/>
      <c r="LWU367" s="120"/>
      <c r="LWV367" s="120"/>
      <c r="LWW367" s="120"/>
      <c r="LWX367" s="120"/>
      <c r="LWY367" s="120"/>
      <c r="LWZ367" s="120"/>
      <c r="LXA367" s="120"/>
      <c r="LXB367" s="120"/>
      <c r="LXC367" s="120"/>
      <c r="LXD367" s="120"/>
      <c r="LXE367" s="120"/>
      <c r="LXF367" s="120"/>
      <c r="LXG367" s="120"/>
      <c r="LXH367" s="120"/>
      <c r="LXI367" s="120"/>
      <c r="LXJ367" s="120"/>
      <c r="LXK367" s="120"/>
      <c r="LXL367" s="120"/>
      <c r="LXM367" s="120"/>
      <c r="LXN367" s="120"/>
      <c r="LXO367" s="120"/>
      <c r="LXP367" s="120"/>
      <c r="LXQ367" s="120"/>
      <c r="LXR367" s="120"/>
      <c r="LXS367" s="120"/>
      <c r="LXT367" s="120"/>
      <c r="LXU367" s="120"/>
      <c r="LXV367" s="120"/>
      <c r="LXW367" s="120"/>
      <c r="LXX367" s="120"/>
      <c r="LXY367" s="120"/>
      <c r="LXZ367" s="120"/>
      <c r="LYA367" s="120"/>
      <c r="LYB367" s="120"/>
      <c r="LYC367" s="120"/>
      <c r="LYD367" s="120"/>
      <c r="LYE367" s="120"/>
      <c r="LYF367" s="120"/>
      <c r="LYG367" s="120"/>
      <c r="LYH367" s="120"/>
      <c r="LYI367" s="120"/>
      <c r="LYJ367" s="120"/>
      <c r="LYK367" s="120"/>
      <c r="LYL367" s="120"/>
      <c r="LYM367" s="120"/>
      <c r="LYN367" s="120"/>
      <c r="LYO367" s="120"/>
      <c r="LYP367" s="120"/>
      <c r="LYQ367" s="120"/>
      <c r="LYR367" s="120"/>
      <c r="LYS367" s="120"/>
      <c r="LYT367" s="120"/>
      <c r="LYU367" s="120"/>
      <c r="LYV367" s="120"/>
      <c r="LYW367" s="120"/>
      <c r="LYX367" s="120"/>
      <c r="LYY367" s="120"/>
      <c r="LYZ367" s="120"/>
      <c r="LZA367" s="120"/>
      <c r="LZB367" s="120"/>
      <c r="LZC367" s="120"/>
      <c r="LZD367" s="120"/>
      <c r="LZE367" s="120"/>
      <c r="LZF367" s="120"/>
      <c r="LZG367" s="120"/>
      <c r="LZH367" s="120"/>
      <c r="LZI367" s="120"/>
      <c r="LZJ367" s="120"/>
      <c r="LZK367" s="120"/>
      <c r="LZL367" s="120"/>
      <c r="LZM367" s="120"/>
      <c r="LZN367" s="120"/>
      <c r="LZO367" s="120"/>
      <c r="LZP367" s="120"/>
      <c r="LZQ367" s="120"/>
      <c r="LZR367" s="120"/>
      <c r="LZS367" s="120"/>
      <c r="LZT367" s="120"/>
      <c r="LZU367" s="120"/>
      <c r="LZV367" s="120"/>
      <c r="LZW367" s="120"/>
      <c r="LZX367" s="120"/>
      <c r="LZY367" s="120"/>
      <c r="LZZ367" s="120"/>
      <c r="MAA367" s="120"/>
      <c r="MAB367" s="120"/>
      <c r="MAC367" s="120"/>
      <c r="MAD367" s="120"/>
      <c r="MAE367" s="120"/>
      <c r="MAF367" s="120"/>
      <c r="MAG367" s="120"/>
      <c r="MAH367" s="120"/>
      <c r="MAI367" s="120"/>
      <c r="MAJ367" s="120"/>
      <c r="MAK367" s="120"/>
      <c r="MAL367" s="120"/>
      <c r="MAM367" s="120"/>
      <c r="MAN367" s="120"/>
      <c r="MAO367" s="120"/>
      <c r="MAP367" s="120"/>
      <c r="MAQ367" s="120"/>
      <c r="MAR367" s="120"/>
      <c r="MAS367" s="120"/>
      <c r="MAT367" s="120"/>
      <c r="MAU367" s="120"/>
      <c r="MAV367" s="120"/>
      <c r="MAW367" s="120"/>
      <c r="MAX367" s="120"/>
      <c r="MAY367" s="120"/>
      <c r="MAZ367" s="120"/>
      <c r="MBA367" s="120"/>
      <c r="MBB367" s="120"/>
      <c r="MBC367" s="120"/>
      <c r="MBD367" s="120"/>
      <c r="MBE367" s="120"/>
      <c r="MBF367" s="120"/>
      <c r="MBG367" s="120"/>
      <c r="MBH367" s="120"/>
      <c r="MBI367" s="120"/>
      <c r="MBJ367" s="120"/>
      <c r="MBK367" s="120"/>
      <c r="MBL367" s="120"/>
      <c r="MBM367" s="120"/>
      <c r="MBN367" s="120"/>
      <c r="MBO367" s="120"/>
      <c r="MBP367" s="120"/>
      <c r="MBQ367" s="120"/>
      <c r="MBR367" s="120"/>
      <c r="MBS367" s="120"/>
      <c r="MBT367" s="120"/>
      <c r="MBU367" s="120"/>
      <c r="MBV367" s="120"/>
      <c r="MBW367" s="120"/>
      <c r="MBX367" s="120"/>
      <c r="MBY367" s="120"/>
      <c r="MBZ367" s="120"/>
      <c r="MCA367" s="120"/>
      <c r="MCB367" s="120"/>
      <c r="MCC367" s="120"/>
      <c r="MCD367" s="120"/>
      <c r="MCE367" s="120"/>
      <c r="MCF367" s="120"/>
      <c r="MCG367" s="120"/>
      <c r="MCH367" s="120"/>
      <c r="MCI367" s="120"/>
      <c r="MCJ367" s="120"/>
      <c r="MCK367" s="120"/>
      <c r="MCL367" s="120"/>
      <c r="MCM367" s="120"/>
      <c r="MCN367" s="120"/>
      <c r="MCO367" s="120"/>
      <c r="MCP367" s="120"/>
      <c r="MCQ367" s="120"/>
      <c r="MCR367" s="120"/>
      <c r="MCS367" s="120"/>
      <c r="MCT367" s="120"/>
      <c r="MCU367" s="120"/>
      <c r="MCV367" s="120"/>
      <c r="MCW367" s="120"/>
      <c r="MCX367" s="120"/>
      <c r="MCY367" s="120"/>
      <c r="MCZ367" s="120"/>
      <c r="MDA367" s="120"/>
      <c r="MDB367" s="120"/>
      <c r="MDC367" s="120"/>
      <c r="MDD367" s="120"/>
      <c r="MDE367" s="120"/>
      <c r="MDF367" s="120"/>
      <c r="MDG367" s="120"/>
      <c r="MDH367" s="120"/>
      <c r="MDI367" s="120"/>
      <c r="MDJ367" s="120"/>
      <c r="MDK367" s="120"/>
      <c r="MDL367" s="120"/>
      <c r="MDM367" s="120"/>
      <c r="MDN367" s="120"/>
      <c r="MDO367" s="120"/>
      <c r="MDP367" s="120"/>
      <c r="MDQ367" s="120"/>
      <c r="MDR367" s="120"/>
      <c r="MDS367" s="120"/>
      <c r="MDT367" s="120"/>
      <c r="MDU367" s="120"/>
      <c r="MDV367" s="120"/>
      <c r="MDW367" s="120"/>
      <c r="MDX367" s="120"/>
      <c r="MDY367" s="120"/>
      <c r="MDZ367" s="120"/>
      <c r="MEA367" s="120"/>
      <c r="MEB367" s="120"/>
      <c r="MEC367" s="120"/>
      <c r="MED367" s="120"/>
      <c r="MEE367" s="120"/>
      <c r="MEF367" s="120"/>
      <c r="MEG367" s="120"/>
      <c r="MEH367" s="120"/>
      <c r="MEI367" s="120"/>
      <c r="MEJ367" s="120"/>
      <c r="MEK367" s="120"/>
      <c r="MEL367" s="120"/>
      <c r="MEM367" s="120"/>
      <c r="MEN367" s="120"/>
      <c r="MEO367" s="120"/>
      <c r="MEP367" s="120"/>
      <c r="MEQ367" s="120"/>
      <c r="MER367" s="120"/>
      <c r="MES367" s="120"/>
      <c r="MET367" s="120"/>
      <c r="MEU367" s="120"/>
      <c r="MEV367" s="120"/>
      <c r="MEW367" s="120"/>
      <c r="MEX367" s="120"/>
      <c r="MEY367" s="120"/>
      <c r="MEZ367" s="120"/>
      <c r="MFA367" s="120"/>
      <c r="MFB367" s="120"/>
      <c r="MFC367" s="120"/>
      <c r="MFD367" s="120"/>
      <c r="MFE367" s="120"/>
      <c r="MFF367" s="120"/>
      <c r="MFG367" s="120"/>
      <c r="MFH367" s="120"/>
      <c r="MFI367" s="120"/>
      <c r="MFJ367" s="120"/>
      <c r="MFK367" s="120"/>
      <c r="MFL367" s="120"/>
      <c r="MFM367" s="120"/>
      <c r="MFN367" s="120"/>
      <c r="MFO367" s="120"/>
      <c r="MFP367" s="120"/>
      <c r="MFQ367" s="120"/>
      <c r="MFR367" s="120"/>
      <c r="MFS367" s="120"/>
      <c r="MFT367" s="120"/>
      <c r="MFU367" s="120"/>
      <c r="MFV367" s="120"/>
      <c r="MFW367" s="120"/>
      <c r="MFX367" s="120"/>
      <c r="MFY367" s="120"/>
      <c r="MFZ367" s="120"/>
      <c r="MGA367" s="120"/>
      <c r="MGB367" s="120"/>
      <c r="MGC367" s="120"/>
      <c r="MGD367" s="120"/>
      <c r="MGE367" s="120"/>
      <c r="MGF367" s="120"/>
      <c r="MGG367" s="120"/>
      <c r="MGH367" s="120"/>
      <c r="MGI367" s="120"/>
      <c r="MGJ367" s="120"/>
      <c r="MGK367" s="120"/>
      <c r="MGL367" s="120"/>
      <c r="MGM367" s="120"/>
      <c r="MGN367" s="120"/>
      <c r="MGO367" s="120"/>
      <c r="MGP367" s="120"/>
      <c r="MGQ367" s="120"/>
      <c r="MGR367" s="120"/>
      <c r="MGS367" s="120"/>
      <c r="MGT367" s="120"/>
      <c r="MGU367" s="120"/>
      <c r="MGV367" s="120"/>
      <c r="MGW367" s="120"/>
      <c r="MGX367" s="120"/>
      <c r="MGY367" s="120"/>
      <c r="MGZ367" s="120"/>
      <c r="MHA367" s="120"/>
      <c r="MHB367" s="120"/>
      <c r="MHC367" s="120"/>
      <c r="MHD367" s="120"/>
      <c r="MHE367" s="120"/>
      <c r="MHF367" s="120"/>
      <c r="MHG367" s="120"/>
      <c r="MHH367" s="120"/>
      <c r="MHI367" s="120"/>
      <c r="MHJ367" s="120"/>
      <c r="MHK367" s="120"/>
      <c r="MHL367" s="120"/>
      <c r="MHM367" s="120"/>
      <c r="MHN367" s="120"/>
      <c r="MHO367" s="120"/>
      <c r="MHP367" s="120"/>
      <c r="MHQ367" s="120"/>
      <c r="MHR367" s="120"/>
      <c r="MHS367" s="120"/>
      <c r="MHT367" s="120"/>
      <c r="MHU367" s="120"/>
      <c r="MHV367" s="120"/>
      <c r="MHW367" s="120"/>
      <c r="MHX367" s="120"/>
      <c r="MHY367" s="120"/>
      <c r="MHZ367" s="120"/>
      <c r="MIA367" s="120"/>
      <c r="MIB367" s="120"/>
      <c r="MIC367" s="120"/>
      <c r="MID367" s="120"/>
      <c r="MIE367" s="120"/>
      <c r="MIF367" s="120"/>
      <c r="MIG367" s="120"/>
      <c r="MIH367" s="120"/>
      <c r="MII367" s="120"/>
      <c r="MIJ367" s="120"/>
      <c r="MIK367" s="120"/>
      <c r="MIL367" s="120"/>
      <c r="MIM367" s="120"/>
      <c r="MIN367" s="120"/>
      <c r="MIO367" s="120"/>
      <c r="MIP367" s="120"/>
      <c r="MIQ367" s="120"/>
      <c r="MIR367" s="120"/>
      <c r="MIS367" s="120"/>
      <c r="MIT367" s="120"/>
      <c r="MIU367" s="120"/>
      <c r="MIV367" s="120"/>
      <c r="MIW367" s="120"/>
      <c r="MIX367" s="120"/>
      <c r="MIY367" s="120"/>
      <c r="MIZ367" s="120"/>
      <c r="MJA367" s="120"/>
      <c r="MJB367" s="120"/>
      <c r="MJC367" s="120"/>
      <c r="MJD367" s="120"/>
      <c r="MJE367" s="120"/>
      <c r="MJF367" s="120"/>
      <c r="MJG367" s="120"/>
      <c r="MJH367" s="120"/>
      <c r="MJI367" s="120"/>
      <c r="MJJ367" s="120"/>
      <c r="MJK367" s="120"/>
      <c r="MJL367" s="120"/>
      <c r="MJM367" s="120"/>
      <c r="MJN367" s="120"/>
      <c r="MJO367" s="120"/>
      <c r="MJP367" s="120"/>
      <c r="MJQ367" s="120"/>
      <c r="MJR367" s="120"/>
      <c r="MJS367" s="120"/>
      <c r="MJT367" s="120"/>
      <c r="MJU367" s="120"/>
      <c r="MJV367" s="120"/>
      <c r="MJW367" s="120"/>
      <c r="MJX367" s="120"/>
      <c r="MJY367" s="120"/>
      <c r="MJZ367" s="120"/>
      <c r="MKA367" s="120"/>
      <c r="MKB367" s="120"/>
      <c r="MKC367" s="120"/>
      <c r="MKD367" s="120"/>
      <c r="MKE367" s="120"/>
      <c r="MKF367" s="120"/>
      <c r="MKG367" s="120"/>
      <c r="MKH367" s="120"/>
      <c r="MKI367" s="120"/>
      <c r="MKJ367" s="120"/>
      <c r="MKK367" s="120"/>
      <c r="MKL367" s="120"/>
      <c r="MKM367" s="120"/>
      <c r="MKN367" s="120"/>
      <c r="MKO367" s="120"/>
      <c r="MKP367" s="120"/>
      <c r="MKQ367" s="120"/>
      <c r="MKR367" s="120"/>
      <c r="MKS367" s="120"/>
      <c r="MKT367" s="120"/>
      <c r="MKU367" s="120"/>
      <c r="MKV367" s="120"/>
      <c r="MKW367" s="120"/>
      <c r="MKX367" s="120"/>
      <c r="MKY367" s="120"/>
      <c r="MKZ367" s="120"/>
      <c r="MLA367" s="120"/>
      <c r="MLB367" s="120"/>
      <c r="MLC367" s="120"/>
      <c r="MLD367" s="120"/>
      <c r="MLE367" s="120"/>
      <c r="MLF367" s="120"/>
      <c r="MLG367" s="120"/>
      <c r="MLH367" s="120"/>
      <c r="MLI367" s="120"/>
      <c r="MLJ367" s="120"/>
      <c r="MLK367" s="120"/>
      <c r="MLL367" s="120"/>
      <c r="MLM367" s="120"/>
      <c r="MLN367" s="120"/>
      <c r="MLO367" s="120"/>
      <c r="MLP367" s="120"/>
      <c r="MLQ367" s="120"/>
      <c r="MLR367" s="120"/>
      <c r="MLS367" s="120"/>
      <c r="MLT367" s="120"/>
      <c r="MLU367" s="120"/>
      <c r="MLV367" s="120"/>
      <c r="MLW367" s="120"/>
      <c r="MLX367" s="120"/>
      <c r="MLY367" s="120"/>
      <c r="MLZ367" s="120"/>
      <c r="MMA367" s="120"/>
      <c r="MMB367" s="120"/>
      <c r="MMC367" s="120"/>
      <c r="MMD367" s="120"/>
      <c r="MME367" s="120"/>
      <c r="MMF367" s="120"/>
      <c r="MMG367" s="120"/>
      <c r="MMH367" s="120"/>
      <c r="MMI367" s="120"/>
      <c r="MMJ367" s="120"/>
      <c r="MMK367" s="120"/>
      <c r="MML367" s="120"/>
      <c r="MMM367" s="120"/>
      <c r="MMN367" s="120"/>
      <c r="MMO367" s="120"/>
      <c r="MMP367" s="120"/>
      <c r="MMQ367" s="120"/>
      <c r="MMR367" s="120"/>
      <c r="MMS367" s="120"/>
      <c r="MMT367" s="120"/>
      <c r="MMU367" s="120"/>
      <c r="MMV367" s="120"/>
      <c r="MMW367" s="120"/>
      <c r="MMX367" s="120"/>
      <c r="MMY367" s="120"/>
      <c r="MMZ367" s="120"/>
      <c r="MNA367" s="120"/>
      <c r="MNB367" s="120"/>
      <c r="MNC367" s="120"/>
      <c r="MND367" s="120"/>
      <c r="MNE367" s="120"/>
      <c r="MNF367" s="120"/>
      <c r="MNG367" s="120"/>
      <c r="MNH367" s="120"/>
      <c r="MNI367" s="120"/>
      <c r="MNJ367" s="120"/>
      <c r="MNK367" s="120"/>
      <c r="MNL367" s="120"/>
      <c r="MNM367" s="120"/>
      <c r="MNN367" s="120"/>
      <c r="MNO367" s="120"/>
      <c r="MNP367" s="120"/>
      <c r="MNQ367" s="120"/>
      <c r="MNR367" s="120"/>
      <c r="MNS367" s="120"/>
      <c r="MNT367" s="120"/>
      <c r="MNU367" s="120"/>
      <c r="MNV367" s="120"/>
      <c r="MNW367" s="120"/>
      <c r="MNX367" s="120"/>
      <c r="MNY367" s="120"/>
      <c r="MNZ367" s="120"/>
      <c r="MOA367" s="120"/>
      <c r="MOB367" s="120"/>
      <c r="MOC367" s="120"/>
      <c r="MOD367" s="120"/>
      <c r="MOE367" s="120"/>
      <c r="MOF367" s="120"/>
      <c r="MOG367" s="120"/>
      <c r="MOH367" s="120"/>
      <c r="MOI367" s="120"/>
      <c r="MOJ367" s="120"/>
      <c r="MOK367" s="120"/>
      <c r="MOL367" s="120"/>
      <c r="MOM367" s="120"/>
      <c r="MON367" s="120"/>
      <c r="MOO367" s="120"/>
      <c r="MOP367" s="120"/>
      <c r="MOQ367" s="120"/>
      <c r="MOR367" s="120"/>
      <c r="MOS367" s="120"/>
      <c r="MOT367" s="120"/>
      <c r="MOU367" s="120"/>
      <c r="MOV367" s="120"/>
      <c r="MOW367" s="120"/>
      <c r="MOX367" s="120"/>
      <c r="MOY367" s="120"/>
      <c r="MOZ367" s="120"/>
      <c r="MPA367" s="120"/>
      <c r="MPB367" s="120"/>
      <c r="MPC367" s="120"/>
      <c r="MPD367" s="120"/>
      <c r="MPE367" s="120"/>
      <c r="MPF367" s="120"/>
      <c r="MPG367" s="120"/>
      <c r="MPH367" s="120"/>
      <c r="MPI367" s="120"/>
      <c r="MPJ367" s="120"/>
      <c r="MPK367" s="120"/>
      <c r="MPL367" s="120"/>
      <c r="MPM367" s="120"/>
      <c r="MPN367" s="120"/>
      <c r="MPO367" s="120"/>
      <c r="MPP367" s="120"/>
      <c r="MPQ367" s="120"/>
      <c r="MPR367" s="120"/>
      <c r="MPS367" s="120"/>
      <c r="MPT367" s="120"/>
      <c r="MPU367" s="120"/>
      <c r="MPV367" s="120"/>
      <c r="MPW367" s="120"/>
      <c r="MPX367" s="120"/>
      <c r="MPY367" s="120"/>
      <c r="MPZ367" s="120"/>
      <c r="MQA367" s="120"/>
      <c r="MQB367" s="120"/>
      <c r="MQC367" s="120"/>
      <c r="MQD367" s="120"/>
      <c r="MQE367" s="120"/>
      <c r="MQF367" s="120"/>
      <c r="MQG367" s="120"/>
      <c r="MQH367" s="120"/>
      <c r="MQI367" s="120"/>
      <c r="MQJ367" s="120"/>
      <c r="MQK367" s="120"/>
      <c r="MQL367" s="120"/>
      <c r="MQM367" s="120"/>
      <c r="MQN367" s="120"/>
      <c r="MQO367" s="120"/>
      <c r="MQP367" s="120"/>
      <c r="MQQ367" s="120"/>
      <c r="MQR367" s="120"/>
      <c r="MQS367" s="120"/>
      <c r="MQT367" s="120"/>
      <c r="MQU367" s="120"/>
      <c r="MQV367" s="120"/>
      <c r="MQW367" s="120"/>
      <c r="MQX367" s="120"/>
      <c r="MQY367" s="120"/>
      <c r="MQZ367" s="120"/>
      <c r="MRA367" s="120"/>
      <c r="MRB367" s="120"/>
      <c r="MRC367" s="120"/>
      <c r="MRD367" s="120"/>
      <c r="MRE367" s="120"/>
      <c r="MRF367" s="120"/>
      <c r="MRG367" s="120"/>
      <c r="MRH367" s="120"/>
      <c r="MRI367" s="120"/>
      <c r="MRJ367" s="120"/>
      <c r="MRK367" s="120"/>
      <c r="MRL367" s="120"/>
      <c r="MRM367" s="120"/>
      <c r="MRN367" s="120"/>
      <c r="MRO367" s="120"/>
      <c r="MRP367" s="120"/>
      <c r="MRQ367" s="120"/>
      <c r="MRR367" s="120"/>
      <c r="MRS367" s="120"/>
      <c r="MRT367" s="120"/>
      <c r="MRU367" s="120"/>
      <c r="MRV367" s="120"/>
      <c r="MRW367" s="120"/>
      <c r="MRX367" s="120"/>
      <c r="MRY367" s="120"/>
      <c r="MRZ367" s="120"/>
      <c r="MSA367" s="120"/>
      <c r="MSB367" s="120"/>
      <c r="MSC367" s="120"/>
      <c r="MSD367" s="120"/>
      <c r="MSE367" s="120"/>
      <c r="MSF367" s="120"/>
      <c r="MSG367" s="120"/>
      <c r="MSH367" s="120"/>
      <c r="MSI367" s="120"/>
      <c r="MSJ367" s="120"/>
      <c r="MSK367" s="120"/>
      <c r="MSL367" s="120"/>
      <c r="MSM367" s="120"/>
      <c r="MSN367" s="120"/>
      <c r="MSO367" s="120"/>
      <c r="MSP367" s="120"/>
      <c r="MSQ367" s="120"/>
      <c r="MSR367" s="120"/>
      <c r="MSS367" s="120"/>
      <c r="MST367" s="120"/>
      <c r="MSU367" s="120"/>
      <c r="MSV367" s="120"/>
      <c r="MSW367" s="120"/>
      <c r="MSX367" s="120"/>
      <c r="MSY367" s="120"/>
      <c r="MSZ367" s="120"/>
      <c r="MTA367" s="120"/>
      <c r="MTB367" s="120"/>
      <c r="MTC367" s="120"/>
      <c r="MTD367" s="120"/>
      <c r="MTE367" s="120"/>
      <c r="MTF367" s="120"/>
      <c r="MTG367" s="120"/>
      <c r="MTH367" s="120"/>
      <c r="MTI367" s="120"/>
      <c r="MTJ367" s="120"/>
      <c r="MTK367" s="120"/>
      <c r="MTL367" s="120"/>
      <c r="MTM367" s="120"/>
      <c r="MTN367" s="120"/>
      <c r="MTO367" s="120"/>
      <c r="MTP367" s="120"/>
      <c r="MTQ367" s="120"/>
      <c r="MTR367" s="120"/>
      <c r="MTS367" s="120"/>
      <c r="MTT367" s="120"/>
      <c r="MTU367" s="120"/>
      <c r="MTV367" s="120"/>
      <c r="MTW367" s="120"/>
      <c r="MTX367" s="120"/>
      <c r="MTY367" s="120"/>
      <c r="MTZ367" s="120"/>
      <c r="MUA367" s="120"/>
      <c r="MUB367" s="120"/>
      <c r="MUC367" s="120"/>
      <c r="MUD367" s="120"/>
      <c r="MUE367" s="120"/>
      <c r="MUF367" s="120"/>
      <c r="MUG367" s="120"/>
      <c r="MUH367" s="120"/>
      <c r="MUI367" s="120"/>
      <c r="MUJ367" s="120"/>
      <c r="MUK367" s="120"/>
      <c r="MUL367" s="120"/>
      <c r="MUM367" s="120"/>
      <c r="MUN367" s="120"/>
      <c r="MUO367" s="120"/>
      <c r="MUP367" s="120"/>
      <c r="MUQ367" s="120"/>
      <c r="MUR367" s="120"/>
      <c r="MUS367" s="120"/>
      <c r="MUT367" s="120"/>
      <c r="MUU367" s="120"/>
      <c r="MUV367" s="120"/>
      <c r="MUW367" s="120"/>
      <c r="MUX367" s="120"/>
      <c r="MUY367" s="120"/>
      <c r="MUZ367" s="120"/>
      <c r="MVA367" s="120"/>
      <c r="MVB367" s="120"/>
      <c r="MVC367" s="120"/>
      <c r="MVD367" s="120"/>
      <c r="MVE367" s="120"/>
      <c r="MVF367" s="120"/>
      <c r="MVG367" s="120"/>
      <c r="MVH367" s="120"/>
      <c r="MVI367" s="120"/>
      <c r="MVJ367" s="120"/>
      <c r="MVK367" s="120"/>
      <c r="MVL367" s="120"/>
      <c r="MVM367" s="120"/>
      <c r="MVN367" s="120"/>
      <c r="MVO367" s="120"/>
      <c r="MVP367" s="120"/>
      <c r="MVQ367" s="120"/>
      <c r="MVR367" s="120"/>
      <c r="MVS367" s="120"/>
      <c r="MVT367" s="120"/>
      <c r="MVU367" s="120"/>
      <c r="MVV367" s="120"/>
      <c r="MVW367" s="120"/>
      <c r="MVX367" s="120"/>
      <c r="MVY367" s="120"/>
      <c r="MVZ367" s="120"/>
      <c r="MWA367" s="120"/>
      <c r="MWB367" s="120"/>
      <c r="MWC367" s="120"/>
      <c r="MWD367" s="120"/>
      <c r="MWE367" s="120"/>
      <c r="MWF367" s="120"/>
      <c r="MWG367" s="120"/>
      <c r="MWH367" s="120"/>
      <c r="MWI367" s="120"/>
      <c r="MWJ367" s="120"/>
      <c r="MWK367" s="120"/>
      <c r="MWL367" s="120"/>
      <c r="MWM367" s="120"/>
      <c r="MWN367" s="120"/>
      <c r="MWO367" s="120"/>
      <c r="MWP367" s="120"/>
      <c r="MWQ367" s="120"/>
      <c r="MWR367" s="120"/>
      <c r="MWS367" s="120"/>
      <c r="MWT367" s="120"/>
      <c r="MWU367" s="120"/>
      <c r="MWV367" s="120"/>
      <c r="MWW367" s="120"/>
      <c r="MWX367" s="120"/>
      <c r="MWY367" s="120"/>
      <c r="MWZ367" s="120"/>
      <c r="MXA367" s="120"/>
      <c r="MXB367" s="120"/>
      <c r="MXC367" s="120"/>
      <c r="MXD367" s="120"/>
      <c r="MXE367" s="120"/>
      <c r="MXF367" s="120"/>
      <c r="MXG367" s="120"/>
      <c r="MXH367" s="120"/>
      <c r="MXI367" s="120"/>
      <c r="MXJ367" s="120"/>
      <c r="MXK367" s="120"/>
      <c r="MXL367" s="120"/>
      <c r="MXM367" s="120"/>
      <c r="MXN367" s="120"/>
      <c r="MXO367" s="120"/>
      <c r="MXP367" s="120"/>
      <c r="MXQ367" s="120"/>
      <c r="MXR367" s="120"/>
      <c r="MXS367" s="120"/>
      <c r="MXT367" s="120"/>
      <c r="MXU367" s="120"/>
      <c r="MXV367" s="120"/>
      <c r="MXW367" s="120"/>
      <c r="MXX367" s="120"/>
      <c r="MXY367" s="120"/>
      <c r="MXZ367" s="120"/>
      <c r="MYA367" s="120"/>
      <c r="MYB367" s="120"/>
      <c r="MYC367" s="120"/>
      <c r="MYD367" s="120"/>
      <c r="MYE367" s="120"/>
      <c r="MYF367" s="120"/>
      <c r="MYG367" s="120"/>
      <c r="MYH367" s="120"/>
      <c r="MYI367" s="120"/>
      <c r="MYJ367" s="120"/>
      <c r="MYK367" s="120"/>
      <c r="MYL367" s="120"/>
      <c r="MYM367" s="120"/>
      <c r="MYN367" s="120"/>
      <c r="MYO367" s="120"/>
      <c r="MYP367" s="120"/>
      <c r="MYQ367" s="120"/>
      <c r="MYR367" s="120"/>
      <c r="MYS367" s="120"/>
      <c r="MYT367" s="120"/>
      <c r="MYU367" s="120"/>
      <c r="MYV367" s="120"/>
      <c r="MYW367" s="120"/>
      <c r="MYX367" s="120"/>
      <c r="MYY367" s="120"/>
      <c r="MYZ367" s="120"/>
      <c r="MZA367" s="120"/>
      <c r="MZB367" s="120"/>
      <c r="MZC367" s="120"/>
      <c r="MZD367" s="120"/>
      <c r="MZE367" s="120"/>
      <c r="MZF367" s="120"/>
      <c r="MZG367" s="120"/>
      <c r="MZH367" s="120"/>
      <c r="MZI367" s="120"/>
      <c r="MZJ367" s="120"/>
      <c r="MZK367" s="120"/>
      <c r="MZL367" s="120"/>
      <c r="MZM367" s="120"/>
      <c r="MZN367" s="120"/>
      <c r="MZO367" s="120"/>
      <c r="MZP367" s="120"/>
      <c r="MZQ367" s="120"/>
      <c r="MZR367" s="120"/>
      <c r="MZS367" s="120"/>
      <c r="MZT367" s="120"/>
      <c r="MZU367" s="120"/>
      <c r="MZV367" s="120"/>
      <c r="MZW367" s="120"/>
      <c r="MZX367" s="120"/>
      <c r="MZY367" s="120"/>
      <c r="MZZ367" s="120"/>
      <c r="NAA367" s="120"/>
      <c r="NAB367" s="120"/>
      <c r="NAC367" s="120"/>
      <c r="NAD367" s="120"/>
      <c r="NAE367" s="120"/>
      <c r="NAF367" s="120"/>
      <c r="NAG367" s="120"/>
      <c r="NAH367" s="120"/>
      <c r="NAI367" s="120"/>
      <c r="NAJ367" s="120"/>
      <c r="NAK367" s="120"/>
      <c r="NAL367" s="120"/>
      <c r="NAM367" s="120"/>
      <c r="NAN367" s="120"/>
      <c r="NAO367" s="120"/>
      <c r="NAP367" s="120"/>
      <c r="NAQ367" s="120"/>
      <c r="NAR367" s="120"/>
      <c r="NAS367" s="120"/>
      <c r="NAT367" s="120"/>
      <c r="NAU367" s="120"/>
      <c r="NAV367" s="120"/>
      <c r="NAW367" s="120"/>
      <c r="NAX367" s="120"/>
      <c r="NAY367" s="120"/>
      <c r="NAZ367" s="120"/>
      <c r="NBA367" s="120"/>
      <c r="NBB367" s="120"/>
      <c r="NBC367" s="120"/>
      <c r="NBD367" s="120"/>
      <c r="NBE367" s="120"/>
      <c r="NBF367" s="120"/>
      <c r="NBG367" s="120"/>
      <c r="NBH367" s="120"/>
      <c r="NBI367" s="120"/>
      <c r="NBJ367" s="120"/>
      <c r="NBK367" s="120"/>
      <c r="NBL367" s="120"/>
      <c r="NBM367" s="120"/>
      <c r="NBN367" s="120"/>
      <c r="NBO367" s="120"/>
      <c r="NBP367" s="120"/>
      <c r="NBQ367" s="120"/>
      <c r="NBR367" s="120"/>
      <c r="NBS367" s="120"/>
      <c r="NBT367" s="120"/>
      <c r="NBU367" s="120"/>
      <c r="NBV367" s="120"/>
      <c r="NBW367" s="120"/>
      <c r="NBX367" s="120"/>
      <c r="NBY367" s="120"/>
      <c r="NBZ367" s="120"/>
      <c r="NCA367" s="120"/>
      <c r="NCB367" s="120"/>
      <c r="NCC367" s="120"/>
      <c r="NCD367" s="120"/>
      <c r="NCE367" s="120"/>
      <c r="NCF367" s="120"/>
      <c r="NCG367" s="120"/>
      <c r="NCH367" s="120"/>
      <c r="NCI367" s="120"/>
      <c r="NCJ367" s="120"/>
      <c r="NCK367" s="120"/>
      <c r="NCL367" s="120"/>
      <c r="NCM367" s="120"/>
      <c r="NCN367" s="120"/>
      <c r="NCO367" s="120"/>
      <c r="NCP367" s="120"/>
      <c r="NCQ367" s="120"/>
      <c r="NCR367" s="120"/>
      <c r="NCS367" s="120"/>
      <c r="NCT367" s="120"/>
      <c r="NCU367" s="120"/>
      <c r="NCV367" s="120"/>
      <c r="NCW367" s="120"/>
      <c r="NCX367" s="120"/>
      <c r="NCY367" s="120"/>
      <c r="NCZ367" s="120"/>
      <c r="NDA367" s="120"/>
      <c r="NDB367" s="120"/>
      <c r="NDC367" s="120"/>
      <c r="NDD367" s="120"/>
      <c r="NDE367" s="120"/>
      <c r="NDF367" s="120"/>
      <c r="NDG367" s="120"/>
      <c r="NDH367" s="120"/>
      <c r="NDI367" s="120"/>
      <c r="NDJ367" s="120"/>
      <c r="NDK367" s="120"/>
      <c r="NDL367" s="120"/>
      <c r="NDM367" s="120"/>
      <c r="NDN367" s="120"/>
      <c r="NDO367" s="120"/>
      <c r="NDP367" s="120"/>
      <c r="NDQ367" s="120"/>
      <c r="NDR367" s="120"/>
      <c r="NDS367" s="120"/>
      <c r="NDT367" s="120"/>
      <c r="NDU367" s="120"/>
      <c r="NDV367" s="120"/>
      <c r="NDW367" s="120"/>
      <c r="NDX367" s="120"/>
      <c r="NDY367" s="120"/>
      <c r="NDZ367" s="120"/>
      <c r="NEA367" s="120"/>
      <c r="NEB367" s="120"/>
      <c r="NEC367" s="120"/>
      <c r="NED367" s="120"/>
      <c r="NEE367" s="120"/>
      <c r="NEF367" s="120"/>
      <c r="NEG367" s="120"/>
      <c r="NEH367" s="120"/>
      <c r="NEI367" s="120"/>
      <c r="NEJ367" s="120"/>
      <c r="NEK367" s="120"/>
      <c r="NEL367" s="120"/>
      <c r="NEM367" s="120"/>
      <c r="NEN367" s="120"/>
      <c r="NEO367" s="120"/>
      <c r="NEP367" s="120"/>
      <c r="NEQ367" s="120"/>
      <c r="NER367" s="120"/>
      <c r="NES367" s="120"/>
      <c r="NET367" s="120"/>
      <c r="NEU367" s="120"/>
      <c r="NEV367" s="120"/>
      <c r="NEW367" s="120"/>
      <c r="NEX367" s="120"/>
      <c r="NEY367" s="120"/>
      <c r="NEZ367" s="120"/>
      <c r="NFA367" s="120"/>
      <c r="NFB367" s="120"/>
      <c r="NFC367" s="120"/>
      <c r="NFD367" s="120"/>
      <c r="NFE367" s="120"/>
      <c r="NFF367" s="120"/>
      <c r="NFG367" s="120"/>
      <c r="NFH367" s="120"/>
      <c r="NFI367" s="120"/>
      <c r="NFJ367" s="120"/>
      <c r="NFK367" s="120"/>
      <c r="NFL367" s="120"/>
      <c r="NFM367" s="120"/>
      <c r="NFN367" s="120"/>
      <c r="NFO367" s="120"/>
      <c r="NFP367" s="120"/>
      <c r="NFQ367" s="120"/>
      <c r="NFR367" s="120"/>
      <c r="NFS367" s="120"/>
      <c r="NFT367" s="120"/>
      <c r="NFU367" s="120"/>
      <c r="NFV367" s="120"/>
      <c r="NFW367" s="120"/>
      <c r="NFX367" s="120"/>
      <c r="NFY367" s="120"/>
      <c r="NFZ367" s="120"/>
      <c r="NGA367" s="120"/>
      <c r="NGB367" s="120"/>
      <c r="NGC367" s="120"/>
      <c r="NGD367" s="120"/>
      <c r="NGE367" s="120"/>
      <c r="NGF367" s="120"/>
      <c r="NGG367" s="120"/>
      <c r="NGH367" s="120"/>
      <c r="NGI367" s="120"/>
      <c r="NGJ367" s="120"/>
      <c r="NGK367" s="120"/>
      <c r="NGL367" s="120"/>
      <c r="NGM367" s="120"/>
      <c r="NGN367" s="120"/>
      <c r="NGO367" s="120"/>
      <c r="NGP367" s="120"/>
      <c r="NGQ367" s="120"/>
      <c r="NGR367" s="120"/>
      <c r="NGS367" s="120"/>
      <c r="NGT367" s="120"/>
      <c r="NGU367" s="120"/>
      <c r="NGV367" s="120"/>
      <c r="NGW367" s="120"/>
      <c r="NGX367" s="120"/>
      <c r="NGY367" s="120"/>
      <c r="NGZ367" s="120"/>
      <c r="NHA367" s="120"/>
      <c r="NHB367" s="120"/>
      <c r="NHC367" s="120"/>
      <c r="NHD367" s="120"/>
      <c r="NHE367" s="120"/>
      <c r="NHF367" s="120"/>
      <c r="NHG367" s="120"/>
      <c r="NHH367" s="120"/>
      <c r="NHI367" s="120"/>
      <c r="NHJ367" s="120"/>
      <c r="NHK367" s="120"/>
      <c r="NHL367" s="120"/>
      <c r="NHM367" s="120"/>
      <c r="NHN367" s="120"/>
      <c r="NHO367" s="120"/>
      <c r="NHP367" s="120"/>
      <c r="NHQ367" s="120"/>
      <c r="NHR367" s="120"/>
      <c r="NHS367" s="120"/>
      <c r="NHT367" s="120"/>
      <c r="NHU367" s="120"/>
      <c r="NHV367" s="120"/>
      <c r="NHW367" s="120"/>
      <c r="NHX367" s="120"/>
      <c r="NHY367" s="120"/>
      <c r="NHZ367" s="120"/>
      <c r="NIA367" s="120"/>
      <c r="NIB367" s="120"/>
      <c r="NIC367" s="120"/>
      <c r="NID367" s="120"/>
      <c r="NIE367" s="120"/>
      <c r="NIF367" s="120"/>
      <c r="NIG367" s="120"/>
      <c r="NIH367" s="120"/>
      <c r="NII367" s="120"/>
      <c r="NIJ367" s="120"/>
      <c r="NIK367" s="120"/>
      <c r="NIL367" s="120"/>
      <c r="NIM367" s="120"/>
      <c r="NIN367" s="120"/>
      <c r="NIO367" s="120"/>
      <c r="NIP367" s="120"/>
      <c r="NIQ367" s="120"/>
      <c r="NIR367" s="120"/>
      <c r="NIS367" s="120"/>
      <c r="NIT367" s="120"/>
      <c r="NIU367" s="120"/>
      <c r="NIV367" s="120"/>
      <c r="NIW367" s="120"/>
      <c r="NIX367" s="120"/>
      <c r="NIY367" s="120"/>
      <c r="NIZ367" s="120"/>
      <c r="NJA367" s="120"/>
      <c r="NJB367" s="120"/>
      <c r="NJC367" s="120"/>
      <c r="NJD367" s="120"/>
      <c r="NJE367" s="120"/>
      <c r="NJF367" s="120"/>
      <c r="NJG367" s="120"/>
      <c r="NJH367" s="120"/>
      <c r="NJI367" s="120"/>
      <c r="NJJ367" s="120"/>
      <c r="NJK367" s="120"/>
      <c r="NJL367" s="120"/>
      <c r="NJM367" s="120"/>
      <c r="NJN367" s="120"/>
      <c r="NJO367" s="120"/>
      <c r="NJP367" s="120"/>
      <c r="NJQ367" s="120"/>
      <c r="NJR367" s="120"/>
      <c r="NJS367" s="120"/>
      <c r="NJT367" s="120"/>
      <c r="NJU367" s="120"/>
      <c r="NJV367" s="120"/>
      <c r="NJW367" s="120"/>
      <c r="NJX367" s="120"/>
      <c r="NJY367" s="120"/>
      <c r="NJZ367" s="120"/>
      <c r="NKA367" s="120"/>
      <c r="NKB367" s="120"/>
      <c r="NKC367" s="120"/>
      <c r="NKD367" s="120"/>
      <c r="NKE367" s="120"/>
      <c r="NKF367" s="120"/>
      <c r="NKG367" s="120"/>
      <c r="NKH367" s="120"/>
      <c r="NKI367" s="120"/>
      <c r="NKJ367" s="120"/>
      <c r="NKK367" s="120"/>
      <c r="NKL367" s="120"/>
      <c r="NKM367" s="120"/>
      <c r="NKN367" s="120"/>
      <c r="NKO367" s="120"/>
      <c r="NKP367" s="120"/>
      <c r="NKQ367" s="120"/>
      <c r="NKR367" s="120"/>
      <c r="NKS367" s="120"/>
      <c r="NKT367" s="120"/>
      <c r="NKU367" s="120"/>
      <c r="NKV367" s="120"/>
      <c r="NKW367" s="120"/>
      <c r="NKX367" s="120"/>
      <c r="NKY367" s="120"/>
      <c r="NKZ367" s="120"/>
      <c r="NLA367" s="120"/>
      <c r="NLB367" s="120"/>
      <c r="NLC367" s="120"/>
      <c r="NLD367" s="120"/>
      <c r="NLE367" s="120"/>
      <c r="NLF367" s="120"/>
      <c r="NLG367" s="120"/>
      <c r="NLH367" s="120"/>
      <c r="NLI367" s="120"/>
      <c r="NLJ367" s="120"/>
      <c r="NLK367" s="120"/>
      <c r="NLL367" s="120"/>
      <c r="NLM367" s="120"/>
      <c r="NLN367" s="120"/>
      <c r="NLO367" s="120"/>
      <c r="NLP367" s="120"/>
      <c r="NLQ367" s="120"/>
      <c r="NLR367" s="120"/>
      <c r="NLS367" s="120"/>
      <c r="NLT367" s="120"/>
      <c r="NLU367" s="120"/>
      <c r="NLV367" s="120"/>
      <c r="NLW367" s="120"/>
      <c r="NLX367" s="120"/>
      <c r="NLY367" s="120"/>
      <c r="NLZ367" s="120"/>
      <c r="NMA367" s="120"/>
      <c r="NMB367" s="120"/>
      <c r="NMC367" s="120"/>
      <c r="NMD367" s="120"/>
      <c r="NME367" s="120"/>
      <c r="NMF367" s="120"/>
      <c r="NMG367" s="120"/>
      <c r="NMH367" s="120"/>
      <c r="NMI367" s="120"/>
      <c r="NMJ367" s="120"/>
      <c r="NMK367" s="120"/>
      <c r="NML367" s="120"/>
      <c r="NMM367" s="120"/>
      <c r="NMN367" s="120"/>
      <c r="NMO367" s="120"/>
      <c r="NMP367" s="120"/>
      <c r="NMQ367" s="120"/>
      <c r="NMR367" s="120"/>
      <c r="NMS367" s="120"/>
      <c r="NMT367" s="120"/>
      <c r="NMU367" s="120"/>
      <c r="NMV367" s="120"/>
      <c r="NMW367" s="120"/>
      <c r="NMX367" s="120"/>
      <c r="NMY367" s="120"/>
      <c r="NMZ367" s="120"/>
      <c r="NNA367" s="120"/>
      <c r="NNB367" s="120"/>
      <c r="NNC367" s="120"/>
      <c r="NND367" s="120"/>
      <c r="NNE367" s="120"/>
      <c r="NNF367" s="120"/>
      <c r="NNG367" s="120"/>
      <c r="NNH367" s="120"/>
      <c r="NNI367" s="120"/>
      <c r="NNJ367" s="120"/>
      <c r="NNK367" s="120"/>
      <c r="NNL367" s="120"/>
      <c r="NNM367" s="120"/>
      <c r="NNN367" s="120"/>
      <c r="NNO367" s="120"/>
      <c r="NNP367" s="120"/>
      <c r="NNQ367" s="120"/>
      <c r="NNR367" s="120"/>
      <c r="NNS367" s="120"/>
      <c r="NNT367" s="120"/>
      <c r="NNU367" s="120"/>
      <c r="NNV367" s="120"/>
      <c r="NNW367" s="120"/>
      <c r="NNX367" s="120"/>
      <c r="NNY367" s="120"/>
      <c r="NNZ367" s="120"/>
      <c r="NOA367" s="120"/>
      <c r="NOB367" s="120"/>
      <c r="NOC367" s="120"/>
      <c r="NOD367" s="120"/>
      <c r="NOE367" s="120"/>
      <c r="NOF367" s="120"/>
      <c r="NOG367" s="120"/>
      <c r="NOH367" s="120"/>
      <c r="NOI367" s="120"/>
      <c r="NOJ367" s="120"/>
      <c r="NOK367" s="120"/>
      <c r="NOL367" s="120"/>
      <c r="NOM367" s="120"/>
      <c r="NON367" s="120"/>
      <c r="NOO367" s="120"/>
      <c r="NOP367" s="120"/>
      <c r="NOQ367" s="120"/>
      <c r="NOR367" s="120"/>
      <c r="NOS367" s="120"/>
      <c r="NOT367" s="120"/>
      <c r="NOU367" s="120"/>
      <c r="NOV367" s="120"/>
      <c r="NOW367" s="120"/>
      <c r="NOX367" s="120"/>
      <c r="NOY367" s="120"/>
      <c r="NOZ367" s="120"/>
      <c r="NPA367" s="120"/>
      <c r="NPB367" s="120"/>
      <c r="NPC367" s="120"/>
      <c r="NPD367" s="120"/>
      <c r="NPE367" s="120"/>
      <c r="NPF367" s="120"/>
      <c r="NPG367" s="120"/>
      <c r="NPH367" s="120"/>
      <c r="NPI367" s="120"/>
      <c r="NPJ367" s="120"/>
      <c r="NPK367" s="120"/>
      <c r="NPL367" s="120"/>
      <c r="NPM367" s="120"/>
      <c r="NPN367" s="120"/>
      <c r="NPO367" s="120"/>
      <c r="NPP367" s="120"/>
      <c r="NPQ367" s="120"/>
      <c r="NPR367" s="120"/>
      <c r="NPS367" s="120"/>
      <c r="NPT367" s="120"/>
      <c r="NPU367" s="120"/>
      <c r="NPV367" s="120"/>
      <c r="NPW367" s="120"/>
      <c r="NPX367" s="120"/>
      <c r="NPY367" s="120"/>
      <c r="NPZ367" s="120"/>
      <c r="NQA367" s="120"/>
      <c r="NQB367" s="120"/>
      <c r="NQC367" s="120"/>
      <c r="NQD367" s="120"/>
      <c r="NQE367" s="120"/>
      <c r="NQF367" s="120"/>
      <c r="NQG367" s="120"/>
      <c r="NQH367" s="120"/>
      <c r="NQI367" s="120"/>
      <c r="NQJ367" s="120"/>
      <c r="NQK367" s="120"/>
      <c r="NQL367" s="120"/>
      <c r="NQM367" s="120"/>
      <c r="NQN367" s="120"/>
      <c r="NQO367" s="120"/>
      <c r="NQP367" s="120"/>
      <c r="NQQ367" s="120"/>
      <c r="NQR367" s="120"/>
      <c r="NQS367" s="120"/>
      <c r="NQT367" s="120"/>
      <c r="NQU367" s="120"/>
      <c r="NQV367" s="120"/>
      <c r="NQW367" s="120"/>
      <c r="NQX367" s="120"/>
      <c r="NQY367" s="120"/>
      <c r="NQZ367" s="120"/>
      <c r="NRA367" s="120"/>
      <c r="NRB367" s="120"/>
      <c r="NRC367" s="120"/>
      <c r="NRD367" s="120"/>
      <c r="NRE367" s="120"/>
      <c r="NRF367" s="120"/>
      <c r="NRG367" s="120"/>
      <c r="NRH367" s="120"/>
      <c r="NRI367" s="120"/>
      <c r="NRJ367" s="120"/>
      <c r="NRK367" s="120"/>
      <c r="NRL367" s="120"/>
      <c r="NRM367" s="120"/>
      <c r="NRN367" s="120"/>
      <c r="NRO367" s="120"/>
      <c r="NRP367" s="120"/>
      <c r="NRQ367" s="120"/>
      <c r="NRR367" s="120"/>
      <c r="NRS367" s="120"/>
      <c r="NRT367" s="120"/>
      <c r="NRU367" s="120"/>
      <c r="NRV367" s="120"/>
      <c r="NRW367" s="120"/>
      <c r="NRX367" s="120"/>
      <c r="NRY367" s="120"/>
      <c r="NRZ367" s="120"/>
      <c r="NSA367" s="120"/>
      <c r="NSB367" s="120"/>
      <c r="NSC367" s="120"/>
      <c r="NSD367" s="120"/>
      <c r="NSE367" s="120"/>
      <c r="NSF367" s="120"/>
      <c r="NSG367" s="120"/>
      <c r="NSH367" s="120"/>
      <c r="NSI367" s="120"/>
      <c r="NSJ367" s="120"/>
      <c r="NSK367" s="120"/>
      <c r="NSL367" s="120"/>
      <c r="NSM367" s="120"/>
      <c r="NSN367" s="120"/>
      <c r="NSO367" s="120"/>
      <c r="NSP367" s="120"/>
      <c r="NSQ367" s="120"/>
      <c r="NSR367" s="120"/>
      <c r="NSS367" s="120"/>
      <c r="NST367" s="120"/>
      <c r="NSU367" s="120"/>
      <c r="NSV367" s="120"/>
      <c r="NSW367" s="120"/>
      <c r="NSX367" s="120"/>
      <c r="NSY367" s="120"/>
      <c r="NSZ367" s="120"/>
      <c r="NTA367" s="120"/>
      <c r="NTB367" s="120"/>
      <c r="NTC367" s="120"/>
      <c r="NTD367" s="120"/>
      <c r="NTE367" s="120"/>
      <c r="NTF367" s="120"/>
      <c r="NTG367" s="120"/>
      <c r="NTH367" s="120"/>
      <c r="NTI367" s="120"/>
      <c r="NTJ367" s="120"/>
      <c r="NTK367" s="120"/>
      <c r="NTL367" s="120"/>
      <c r="NTM367" s="120"/>
      <c r="NTN367" s="120"/>
      <c r="NTO367" s="120"/>
      <c r="NTP367" s="120"/>
      <c r="NTQ367" s="120"/>
      <c r="NTR367" s="120"/>
      <c r="NTS367" s="120"/>
      <c r="NTT367" s="120"/>
      <c r="NTU367" s="120"/>
      <c r="NTV367" s="120"/>
      <c r="NTW367" s="120"/>
      <c r="NTX367" s="120"/>
      <c r="NTY367" s="120"/>
      <c r="NTZ367" s="120"/>
      <c r="NUA367" s="120"/>
      <c r="NUB367" s="120"/>
      <c r="NUC367" s="120"/>
      <c r="NUD367" s="120"/>
      <c r="NUE367" s="120"/>
      <c r="NUF367" s="120"/>
      <c r="NUG367" s="120"/>
      <c r="NUH367" s="120"/>
      <c r="NUI367" s="120"/>
      <c r="NUJ367" s="120"/>
      <c r="NUK367" s="120"/>
      <c r="NUL367" s="120"/>
      <c r="NUM367" s="120"/>
      <c r="NUN367" s="120"/>
      <c r="NUO367" s="120"/>
      <c r="NUP367" s="120"/>
      <c r="NUQ367" s="120"/>
      <c r="NUR367" s="120"/>
      <c r="NUS367" s="120"/>
      <c r="NUT367" s="120"/>
      <c r="NUU367" s="120"/>
      <c r="NUV367" s="120"/>
      <c r="NUW367" s="120"/>
      <c r="NUX367" s="120"/>
      <c r="NUY367" s="120"/>
      <c r="NUZ367" s="120"/>
      <c r="NVA367" s="120"/>
      <c r="NVB367" s="120"/>
      <c r="NVC367" s="120"/>
      <c r="NVD367" s="120"/>
      <c r="NVE367" s="120"/>
      <c r="NVF367" s="120"/>
      <c r="NVG367" s="120"/>
      <c r="NVH367" s="120"/>
      <c r="NVI367" s="120"/>
      <c r="NVJ367" s="120"/>
      <c r="NVK367" s="120"/>
      <c r="NVL367" s="120"/>
      <c r="NVM367" s="120"/>
      <c r="NVN367" s="120"/>
      <c r="NVO367" s="120"/>
      <c r="NVP367" s="120"/>
      <c r="NVQ367" s="120"/>
      <c r="NVR367" s="120"/>
      <c r="NVS367" s="120"/>
      <c r="NVT367" s="120"/>
      <c r="NVU367" s="120"/>
      <c r="NVV367" s="120"/>
      <c r="NVW367" s="120"/>
      <c r="NVX367" s="120"/>
      <c r="NVY367" s="120"/>
      <c r="NVZ367" s="120"/>
      <c r="NWA367" s="120"/>
      <c r="NWB367" s="120"/>
      <c r="NWC367" s="120"/>
      <c r="NWD367" s="120"/>
      <c r="NWE367" s="120"/>
      <c r="NWF367" s="120"/>
      <c r="NWG367" s="120"/>
      <c r="NWH367" s="120"/>
      <c r="NWI367" s="120"/>
      <c r="NWJ367" s="120"/>
      <c r="NWK367" s="120"/>
      <c r="NWL367" s="120"/>
      <c r="NWM367" s="120"/>
      <c r="NWN367" s="120"/>
      <c r="NWO367" s="120"/>
      <c r="NWP367" s="120"/>
      <c r="NWQ367" s="120"/>
      <c r="NWR367" s="120"/>
      <c r="NWS367" s="120"/>
      <c r="NWT367" s="120"/>
      <c r="NWU367" s="120"/>
      <c r="NWV367" s="120"/>
      <c r="NWW367" s="120"/>
      <c r="NWX367" s="120"/>
      <c r="NWY367" s="120"/>
      <c r="NWZ367" s="120"/>
      <c r="NXA367" s="120"/>
      <c r="NXB367" s="120"/>
      <c r="NXC367" s="120"/>
      <c r="NXD367" s="120"/>
      <c r="NXE367" s="120"/>
      <c r="NXF367" s="120"/>
      <c r="NXG367" s="120"/>
      <c r="NXH367" s="120"/>
      <c r="NXI367" s="120"/>
      <c r="NXJ367" s="120"/>
      <c r="NXK367" s="120"/>
      <c r="NXL367" s="120"/>
      <c r="NXM367" s="120"/>
      <c r="NXN367" s="120"/>
      <c r="NXO367" s="120"/>
      <c r="NXP367" s="120"/>
      <c r="NXQ367" s="120"/>
      <c r="NXR367" s="120"/>
      <c r="NXS367" s="120"/>
      <c r="NXT367" s="120"/>
      <c r="NXU367" s="120"/>
      <c r="NXV367" s="120"/>
      <c r="NXW367" s="120"/>
      <c r="NXX367" s="120"/>
      <c r="NXY367" s="120"/>
      <c r="NXZ367" s="120"/>
      <c r="NYA367" s="120"/>
      <c r="NYB367" s="120"/>
      <c r="NYC367" s="120"/>
      <c r="NYD367" s="120"/>
      <c r="NYE367" s="120"/>
      <c r="NYF367" s="120"/>
      <c r="NYG367" s="120"/>
      <c r="NYH367" s="120"/>
      <c r="NYI367" s="120"/>
      <c r="NYJ367" s="120"/>
      <c r="NYK367" s="120"/>
      <c r="NYL367" s="120"/>
      <c r="NYM367" s="120"/>
      <c r="NYN367" s="120"/>
      <c r="NYO367" s="120"/>
      <c r="NYP367" s="120"/>
      <c r="NYQ367" s="120"/>
      <c r="NYR367" s="120"/>
      <c r="NYS367" s="120"/>
      <c r="NYT367" s="120"/>
      <c r="NYU367" s="120"/>
      <c r="NYV367" s="120"/>
      <c r="NYW367" s="120"/>
      <c r="NYX367" s="120"/>
      <c r="NYY367" s="120"/>
      <c r="NYZ367" s="120"/>
      <c r="NZA367" s="120"/>
      <c r="NZB367" s="120"/>
      <c r="NZC367" s="120"/>
      <c r="NZD367" s="120"/>
      <c r="NZE367" s="120"/>
      <c r="NZF367" s="120"/>
      <c r="NZG367" s="120"/>
      <c r="NZH367" s="120"/>
      <c r="NZI367" s="120"/>
      <c r="NZJ367" s="120"/>
      <c r="NZK367" s="120"/>
      <c r="NZL367" s="120"/>
      <c r="NZM367" s="120"/>
      <c r="NZN367" s="120"/>
      <c r="NZO367" s="120"/>
      <c r="NZP367" s="120"/>
      <c r="NZQ367" s="120"/>
      <c r="NZR367" s="120"/>
      <c r="NZS367" s="120"/>
      <c r="NZT367" s="120"/>
      <c r="NZU367" s="120"/>
      <c r="NZV367" s="120"/>
      <c r="NZW367" s="120"/>
      <c r="NZX367" s="120"/>
      <c r="NZY367" s="120"/>
      <c r="NZZ367" s="120"/>
      <c r="OAA367" s="120"/>
      <c r="OAB367" s="120"/>
      <c r="OAC367" s="120"/>
      <c r="OAD367" s="120"/>
      <c r="OAE367" s="120"/>
      <c r="OAF367" s="120"/>
      <c r="OAG367" s="120"/>
      <c r="OAH367" s="120"/>
      <c r="OAI367" s="120"/>
      <c r="OAJ367" s="120"/>
      <c r="OAK367" s="120"/>
      <c r="OAL367" s="120"/>
      <c r="OAM367" s="120"/>
      <c r="OAN367" s="120"/>
      <c r="OAO367" s="120"/>
      <c r="OAP367" s="120"/>
      <c r="OAQ367" s="120"/>
      <c r="OAR367" s="120"/>
      <c r="OAS367" s="120"/>
      <c r="OAT367" s="120"/>
      <c r="OAU367" s="120"/>
      <c r="OAV367" s="120"/>
      <c r="OAW367" s="120"/>
      <c r="OAX367" s="120"/>
      <c r="OAY367" s="120"/>
      <c r="OAZ367" s="120"/>
      <c r="OBA367" s="120"/>
      <c r="OBB367" s="120"/>
      <c r="OBC367" s="120"/>
      <c r="OBD367" s="120"/>
      <c r="OBE367" s="120"/>
      <c r="OBF367" s="120"/>
      <c r="OBG367" s="120"/>
      <c r="OBH367" s="120"/>
      <c r="OBI367" s="120"/>
      <c r="OBJ367" s="120"/>
      <c r="OBK367" s="120"/>
      <c r="OBL367" s="120"/>
      <c r="OBM367" s="120"/>
      <c r="OBN367" s="120"/>
      <c r="OBO367" s="120"/>
      <c r="OBP367" s="120"/>
      <c r="OBQ367" s="120"/>
      <c r="OBR367" s="120"/>
      <c r="OBS367" s="120"/>
      <c r="OBT367" s="120"/>
      <c r="OBU367" s="120"/>
      <c r="OBV367" s="120"/>
      <c r="OBW367" s="120"/>
      <c r="OBX367" s="120"/>
      <c r="OBY367" s="120"/>
      <c r="OBZ367" s="120"/>
      <c r="OCA367" s="120"/>
      <c r="OCB367" s="120"/>
      <c r="OCC367" s="120"/>
      <c r="OCD367" s="120"/>
      <c r="OCE367" s="120"/>
      <c r="OCF367" s="120"/>
      <c r="OCG367" s="120"/>
      <c r="OCH367" s="120"/>
      <c r="OCI367" s="120"/>
      <c r="OCJ367" s="120"/>
      <c r="OCK367" s="120"/>
      <c r="OCL367" s="120"/>
      <c r="OCM367" s="120"/>
      <c r="OCN367" s="120"/>
      <c r="OCO367" s="120"/>
      <c r="OCP367" s="120"/>
      <c r="OCQ367" s="120"/>
      <c r="OCR367" s="120"/>
      <c r="OCS367" s="120"/>
      <c r="OCT367" s="120"/>
      <c r="OCU367" s="120"/>
      <c r="OCV367" s="120"/>
      <c r="OCW367" s="120"/>
      <c r="OCX367" s="120"/>
      <c r="OCY367" s="120"/>
      <c r="OCZ367" s="120"/>
      <c r="ODA367" s="120"/>
      <c r="ODB367" s="120"/>
      <c r="ODC367" s="120"/>
      <c r="ODD367" s="120"/>
      <c r="ODE367" s="120"/>
      <c r="ODF367" s="120"/>
      <c r="ODG367" s="120"/>
      <c r="ODH367" s="120"/>
      <c r="ODI367" s="120"/>
      <c r="ODJ367" s="120"/>
      <c r="ODK367" s="120"/>
      <c r="ODL367" s="120"/>
      <c r="ODM367" s="120"/>
      <c r="ODN367" s="120"/>
      <c r="ODO367" s="120"/>
      <c r="ODP367" s="120"/>
      <c r="ODQ367" s="120"/>
      <c r="ODR367" s="120"/>
      <c r="ODS367" s="120"/>
      <c r="ODT367" s="120"/>
      <c r="ODU367" s="120"/>
      <c r="ODV367" s="120"/>
      <c r="ODW367" s="120"/>
      <c r="ODX367" s="120"/>
      <c r="ODY367" s="120"/>
      <c r="ODZ367" s="120"/>
      <c r="OEA367" s="120"/>
      <c r="OEB367" s="120"/>
      <c r="OEC367" s="120"/>
      <c r="OED367" s="120"/>
      <c r="OEE367" s="120"/>
      <c r="OEF367" s="120"/>
      <c r="OEG367" s="120"/>
      <c r="OEH367" s="120"/>
      <c r="OEI367" s="120"/>
      <c r="OEJ367" s="120"/>
      <c r="OEK367" s="120"/>
      <c r="OEL367" s="120"/>
      <c r="OEM367" s="120"/>
      <c r="OEN367" s="120"/>
      <c r="OEO367" s="120"/>
      <c r="OEP367" s="120"/>
      <c r="OEQ367" s="120"/>
      <c r="OER367" s="120"/>
      <c r="OES367" s="120"/>
      <c r="OET367" s="120"/>
      <c r="OEU367" s="120"/>
      <c r="OEV367" s="120"/>
      <c r="OEW367" s="120"/>
      <c r="OEX367" s="120"/>
      <c r="OEY367" s="120"/>
      <c r="OEZ367" s="120"/>
      <c r="OFA367" s="120"/>
      <c r="OFB367" s="120"/>
      <c r="OFC367" s="120"/>
      <c r="OFD367" s="120"/>
      <c r="OFE367" s="120"/>
      <c r="OFF367" s="120"/>
      <c r="OFG367" s="120"/>
      <c r="OFH367" s="120"/>
      <c r="OFI367" s="120"/>
      <c r="OFJ367" s="120"/>
      <c r="OFK367" s="120"/>
      <c r="OFL367" s="120"/>
      <c r="OFM367" s="120"/>
      <c r="OFN367" s="120"/>
      <c r="OFO367" s="120"/>
      <c r="OFP367" s="120"/>
      <c r="OFQ367" s="120"/>
      <c r="OFR367" s="120"/>
      <c r="OFS367" s="120"/>
      <c r="OFT367" s="120"/>
      <c r="OFU367" s="120"/>
      <c r="OFV367" s="120"/>
      <c r="OFW367" s="120"/>
      <c r="OFX367" s="120"/>
      <c r="OFY367" s="120"/>
      <c r="OFZ367" s="120"/>
      <c r="OGA367" s="120"/>
      <c r="OGB367" s="120"/>
      <c r="OGC367" s="120"/>
      <c r="OGD367" s="120"/>
      <c r="OGE367" s="120"/>
      <c r="OGF367" s="120"/>
      <c r="OGG367" s="120"/>
      <c r="OGH367" s="120"/>
      <c r="OGI367" s="120"/>
      <c r="OGJ367" s="120"/>
      <c r="OGK367" s="120"/>
      <c r="OGL367" s="120"/>
      <c r="OGM367" s="120"/>
      <c r="OGN367" s="120"/>
      <c r="OGO367" s="120"/>
      <c r="OGP367" s="120"/>
      <c r="OGQ367" s="120"/>
      <c r="OGR367" s="120"/>
      <c r="OGS367" s="120"/>
      <c r="OGT367" s="120"/>
      <c r="OGU367" s="120"/>
      <c r="OGV367" s="120"/>
      <c r="OGW367" s="120"/>
      <c r="OGX367" s="120"/>
      <c r="OGY367" s="120"/>
      <c r="OGZ367" s="120"/>
      <c r="OHA367" s="120"/>
      <c r="OHB367" s="120"/>
      <c r="OHC367" s="120"/>
      <c r="OHD367" s="120"/>
      <c r="OHE367" s="120"/>
      <c r="OHF367" s="120"/>
      <c r="OHG367" s="120"/>
      <c r="OHH367" s="120"/>
      <c r="OHI367" s="120"/>
      <c r="OHJ367" s="120"/>
      <c r="OHK367" s="120"/>
      <c r="OHL367" s="120"/>
      <c r="OHM367" s="120"/>
      <c r="OHN367" s="120"/>
      <c r="OHO367" s="120"/>
      <c r="OHP367" s="120"/>
      <c r="OHQ367" s="120"/>
      <c r="OHR367" s="120"/>
      <c r="OHS367" s="120"/>
      <c r="OHT367" s="120"/>
      <c r="OHU367" s="120"/>
      <c r="OHV367" s="120"/>
      <c r="OHW367" s="120"/>
      <c r="OHX367" s="120"/>
      <c r="OHY367" s="120"/>
      <c r="OHZ367" s="120"/>
      <c r="OIA367" s="120"/>
      <c r="OIB367" s="120"/>
      <c r="OIC367" s="120"/>
      <c r="OID367" s="120"/>
      <c r="OIE367" s="120"/>
      <c r="OIF367" s="120"/>
      <c r="OIG367" s="120"/>
      <c r="OIH367" s="120"/>
      <c r="OII367" s="120"/>
      <c r="OIJ367" s="120"/>
      <c r="OIK367" s="120"/>
      <c r="OIL367" s="120"/>
      <c r="OIM367" s="120"/>
      <c r="OIN367" s="120"/>
      <c r="OIO367" s="120"/>
      <c r="OIP367" s="120"/>
      <c r="OIQ367" s="120"/>
      <c r="OIR367" s="120"/>
      <c r="OIS367" s="120"/>
      <c r="OIT367" s="120"/>
      <c r="OIU367" s="120"/>
      <c r="OIV367" s="120"/>
      <c r="OIW367" s="120"/>
      <c r="OIX367" s="120"/>
      <c r="OIY367" s="120"/>
      <c r="OIZ367" s="120"/>
      <c r="OJA367" s="120"/>
      <c r="OJB367" s="120"/>
      <c r="OJC367" s="120"/>
      <c r="OJD367" s="120"/>
      <c r="OJE367" s="120"/>
      <c r="OJF367" s="120"/>
      <c r="OJG367" s="120"/>
      <c r="OJH367" s="120"/>
      <c r="OJI367" s="120"/>
      <c r="OJJ367" s="120"/>
      <c r="OJK367" s="120"/>
      <c r="OJL367" s="120"/>
      <c r="OJM367" s="120"/>
      <c r="OJN367" s="120"/>
      <c r="OJO367" s="120"/>
      <c r="OJP367" s="120"/>
      <c r="OJQ367" s="120"/>
      <c r="OJR367" s="120"/>
      <c r="OJS367" s="120"/>
      <c r="OJT367" s="120"/>
      <c r="OJU367" s="120"/>
      <c r="OJV367" s="120"/>
      <c r="OJW367" s="120"/>
      <c r="OJX367" s="120"/>
      <c r="OJY367" s="120"/>
      <c r="OJZ367" s="120"/>
      <c r="OKA367" s="120"/>
      <c r="OKB367" s="120"/>
      <c r="OKC367" s="120"/>
      <c r="OKD367" s="120"/>
      <c r="OKE367" s="120"/>
      <c r="OKF367" s="120"/>
      <c r="OKG367" s="120"/>
      <c r="OKH367" s="120"/>
      <c r="OKI367" s="120"/>
      <c r="OKJ367" s="120"/>
      <c r="OKK367" s="120"/>
      <c r="OKL367" s="120"/>
      <c r="OKM367" s="120"/>
      <c r="OKN367" s="120"/>
      <c r="OKO367" s="120"/>
      <c r="OKP367" s="120"/>
      <c r="OKQ367" s="120"/>
      <c r="OKR367" s="120"/>
      <c r="OKS367" s="120"/>
      <c r="OKT367" s="120"/>
      <c r="OKU367" s="120"/>
      <c r="OKV367" s="120"/>
      <c r="OKW367" s="120"/>
      <c r="OKX367" s="120"/>
      <c r="OKY367" s="120"/>
      <c r="OKZ367" s="120"/>
      <c r="OLA367" s="120"/>
      <c r="OLB367" s="120"/>
      <c r="OLC367" s="120"/>
      <c r="OLD367" s="120"/>
      <c r="OLE367" s="120"/>
      <c r="OLF367" s="120"/>
      <c r="OLG367" s="120"/>
      <c r="OLH367" s="120"/>
      <c r="OLI367" s="120"/>
      <c r="OLJ367" s="120"/>
      <c r="OLK367" s="120"/>
      <c r="OLL367" s="120"/>
      <c r="OLM367" s="120"/>
      <c r="OLN367" s="120"/>
      <c r="OLO367" s="120"/>
      <c r="OLP367" s="120"/>
      <c r="OLQ367" s="120"/>
      <c r="OLR367" s="120"/>
      <c r="OLS367" s="120"/>
      <c r="OLT367" s="120"/>
      <c r="OLU367" s="120"/>
      <c r="OLV367" s="120"/>
      <c r="OLW367" s="120"/>
      <c r="OLX367" s="120"/>
      <c r="OLY367" s="120"/>
      <c r="OLZ367" s="120"/>
      <c r="OMA367" s="120"/>
      <c r="OMB367" s="120"/>
      <c r="OMC367" s="120"/>
      <c r="OMD367" s="120"/>
      <c r="OME367" s="120"/>
      <c r="OMF367" s="120"/>
      <c r="OMG367" s="120"/>
      <c r="OMH367" s="120"/>
      <c r="OMI367" s="120"/>
      <c r="OMJ367" s="120"/>
      <c r="OMK367" s="120"/>
      <c r="OML367" s="120"/>
      <c r="OMM367" s="120"/>
      <c r="OMN367" s="120"/>
      <c r="OMO367" s="120"/>
      <c r="OMP367" s="120"/>
      <c r="OMQ367" s="120"/>
      <c r="OMR367" s="120"/>
      <c r="OMS367" s="120"/>
      <c r="OMT367" s="120"/>
      <c r="OMU367" s="120"/>
      <c r="OMV367" s="120"/>
      <c r="OMW367" s="120"/>
      <c r="OMX367" s="120"/>
      <c r="OMY367" s="120"/>
      <c r="OMZ367" s="120"/>
      <c r="ONA367" s="120"/>
      <c r="ONB367" s="120"/>
      <c r="ONC367" s="120"/>
      <c r="OND367" s="120"/>
      <c r="ONE367" s="120"/>
      <c r="ONF367" s="120"/>
      <c r="ONG367" s="120"/>
      <c r="ONH367" s="120"/>
      <c r="ONI367" s="120"/>
      <c r="ONJ367" s="120"/>
      <c r="ONK367" s="120"/>
      <c r="ONL367" s="120"/>
      <c r="ONM367" s="120"/>
      <c r="ONN367" s="120"/>
      <c r="ONO367" s="120"/>
      <c r="ONP367" s="120"/>
      <c r="ONQ367" s="120"/>
      <c r="ONR367" s="120"/>
      <c r="ONS367" s="120"/>
      <c r="ONT367" s="120"/>
      <c r="ONU367" s="120"/>
      <c r="ONV367" s="120"/>
      <c r="ONW367" s="120"/>
      <c r="ONX367" s="120"/>
      <c r="ONY367" s="120"/>
      <c r="ONZ367" s="120"/>
      <c r="OOA367" s="120"/>
      <c r="OOB367" s="120"/>
      <c r="OOC367" s="120"/>
      <c r="OOD367" s="120"/>
      <c r="OOE367" s="120"/>
      <c r="OOF367" s="120"/>
      <c r="OOG367" s="120"/>
      <c r="OOH367" s="120"/>
      <c r="OOI367" s="120"/>
      <c r="OOJ367" s="120"/>
      <c r="OOK367" s="120"/>
      <c r="OOL367" s="120"/>
      <c r="OOM367" s="120"/>
      <c r="OON367" s="120"/>
      <c r="OOO367" s="120"/>
      <c r="OOP367" s="120"/>
      <c r="OOQ367" s="120"/>
      <c r="OOR367" s="120"/>
      <c r="OOS367" s="120"/>
      <c r="OOT367" s="120"/>
      <c r="OOU367" s="120"/>
      <c r="OOV367" s="120"/>
      <c r="OOW367" s="120"/>
      <c r="OOX367" s="120"/>
      <c r="OOY367" s="120"/>
      <c r="OOZ367" s="120"/>
      <c r="OPA367" s="120"/>
      <c r="OPB367" s="120"/>
      <c r="OPC367" s="120"/>
      <c r="OPD367" s="120"/>
      <c r="OPE367" s="120"/>
      <c r="OPF367" s="120"/>
      <c r="OPG367" s="120"/>
      <c r="OPH367" s="120"/>
      <c r="OPI367" s="120"/>
      <c r="OPJ367" s="120"/>
      <c r="OPK367" s="120"/>
      <c r="OPL367" s="120"/>
      <c r="OPM367" s="120"/>
      <c r="OPN367" s="120"/>
      <c r="OPO367" s="120"/>
      <c r="OPP367" s="120"/>
      <c r="OPQ367" s="120"/>
      <c r="OPR367" s="120"/>
      <c r="OPS367" s="120"/>
      <c r="OPT367" s="120"/>
      <c r="OPU367" s="120"/>
      <c r="OPV367" s="120"/>
      <c r="OPW367" s="120"/>
      <c r="OPX367" s="120"/>
      <c r="OPY367" s="120"/>
      <c r="OPZ367" s="120"/>
      <c r="OQA367" s="120"/>
      <c r="OQB367" s="120"/>
      <c r="OQC367" s="120"/>
      <c r="OQD367" s="120"/>
      <c r="OQE367" s="120"/>
      <c r="OQF367" s="120"/>
      <c r="OQG367" s="120"/>
      <c r="OQH367" s="120"/>
      <c r="OQI367" s="120"/>
      <c r="OQJ367" s="120"/>
      <c r="OQK367" s="120"/>
      <c r="OQL367" s="120"/>
      <c r="OQM367" s="120"/>
      <c r="OQN367" s="120"/>
      <c r="OQO367" s="120"/>
      <c r="OQP367" s="120"/>
      <c r="OQQ367" s="120"/>
      <c r="OQR367" s="120"/>
      <c r="OQS367" s="120"/>
      <c r="OQT367" s="120"/>
      <c r="OQU367" s="120"/>
      <c r="OQV367" s="120"/>
      <c r="OQW367" s="120"/>
      <c r="OQX367" s="120"/>
      <c r="OQY367" s="120"/>
      <c r="OQZ367" s="120"/>
      <c r="ORA367" s="120"/>
      <c r="ORB367" s="120"/>
      <c r="ORC367" s="120"/>
      <c r="ORD367" s="120"/>
      <c r="ORE367" s="120"/>
      <c r="ORF367" s="120"/>
      <c r="ORG367" s="120"/>
      <c r="ORH367" s="120"/>
      <c r="ORI367" s="120"/>
      <c r="ORJ367" s="120"/>
      <c r="ORK367" s="120"/>
      <c r="ORL367" s="120"/>
      <c r="ORM367" s="120"/>
      <c r="ORN367" s="120"/>
      <c r="ORO367" s="120"/>
      <c r="ORP367" s="120"/>
      <c r="ORQ367" s="120"/>
      <c r="ORR367" s="120"/>
      <c r="ORS367" s="120"/>
      <c r="ORT367" s="120"/>
      <c r="ORU367" s="120"/>
      <c r="ORV367" s="120"/>
      <c r="ORW367" s="120"/>
      <c r="ORX367" s="120"/>
      <c r="ORY367" s="120"/>
      <c r="ORZ367" s="120"/>
      <c r="OSA367" s="120"/>
      <c r="OSB367" s="120"/>
      <c r="OSC367" s="120"/>
      <c r="OSD367" s="120"/>
      <c r="OSE367" s="120"/>
      <c r="OSF367" s="120"/>
      <c r="OSG367" s="120"/>
      <c r="OSH367" s="120"/>
      <c r="OSI367" s="120"/>
      <c r="OSJ367" s="120"/>
      <c r="OSK367" s="120"/>
      <c r="OSL367" s="120"/>
      <c r="OSM367" s="120"/>
      <c r="OSN367" s="120"/>
      <c r="OSO367" s="120"/>
      <c r="OSP367" s="120"/>
      <c r="OSQ367" s="120"/>
      <c r="OSR367" s="120"/>
      <c r="OSS367" s="120"/>
      <c r="OST367" s="120"/>
      <c r="OSU367" s="120"/>
      <c r="OSV367" s="120"/>
      <c r="OSW367" s="120"/>
      <c r="OSX367" s="120"/>
      <c r="OSY367" s="120"/>
      <c r="OSZ367" s="120"/>
      <c r="OTA367" s="120"/>
      <c r="OTB367" s="120"/>
      <c r="OTC367" s="120"/>
      <c r="OTD367" s="120"/>
      <c r="OTE367" s="120"/>
      <c r="OTF367" s="120"/>
      <c r="OTG367" s="120"/>
      <c r="OTH367" s="120"/>
      <c r="OTI367" s="120"/>
      <c r="OTJ367" s="120"/>
      <c r="OTK367" s="120"/>
      <c r="OTL367" s="120"/>
      <c r="OTM367" s="120"/>
      <c r="OTN367" s="120"/>
      <c r="OTO367" s="120"/>
      <c r="OTP367" s="120"/>
      <c r="OTQ367" s="120"/>
      <c r="OTR367" s="120"/>
      <c r="OTS367" s="120"/>
      <c r="OTT367" s="120"/>
      <c r="OTU367" s="120"/>
      <c r="OTV367" s="120"/>
      <c r="OTW367" s="120"/>
      <c r="OTX367" s="120"/>
      <c r="OTY367" s="120"/>
      <c r="OTZ367" s="120"/>
      <c r="OUA367" s="120"/>
      <c r="OUB367" s="120"/>
      <c r="OUC367" s="120"/>
      <c r="OUD367" s="120"/>
      <c r="OUE367" s="120"/>
      <c r="OUF367" s="120"/>
      <c r="OUG367" s="120"/>
      <c r="OUH367" s="120"/>
      <c r="OUI367" s="120"/>
      <c r="OUJ367" s="120"/>
      <c r="OUK367" s="120"/>
      <c r="OUL367" s="120"/>
      <c r="OUM367" s="120"/>
      <c r="OUN367" s="120"/>
      <c r="OUO367" s="120"/>
      <c r="OUP367" s="120"/>
      <c r="OUQ367" s="120"/>
      <c r="OUR367" s="120"/>
      <c r="OUS367" s="120"/>
      <c r="OUT367" s="120"/>
      <c r="OUU367" s="120"/>
      <c r="OUV367" s="120"/>
      <c r="OUW367" s="120"/>
      <c r="OUX367" s="120"/>
      <c r="OUY367" s="120"/>
      <c r="OUZ367" s="120"/>
      <c r="OVA367" s="120"/>
      <c r="OVB367" s="120"/>
      <c r="OVC367" s="120"/>
      <c r="OVD367" s="120"/>
      <c r="OVE367" s="120"/>
      <c r="OVF367" s="120"/>
      <c r="OVG367" s="120"/>
      <c r="OVH367" s="120"/>
      <c r="OVI367" s="120"/>
      <c r="OVJ367" s="120"/>
      <c r="OVK367" s="120"/>
      <c r="OVL367" s="120"/>
      <c r="OVM367" s="120"/>
      <c r="OVN367" s="120"/>
      <c r="OVO367" s="120"/>
      <c r="OVP367" s="120"/>
      <c r="OVQ367" s="120"/>
      <c r="OVR367" s="120"/>
      <c r="OVS367" s="120"/>
      <c r="OVT367" s="120"/>
      <c r="OVU367" s="120"/>
      <c r="OVV367" s="120"/>
      <c r="OVW367" s="120"/>
      <c r="OVX367" s="120"/>
      <c r="OVY367" s="120"/>
      <c r="OVZ367" s="120"/>
      <c r="OWA367" s="120"/>
      <c r="OWB367" s="120"/>
      <c r="OWC367" s="120"/>
      <c r="OWD367" s="120"/>
      <c r="OWE367" s="120"/>
      <c r="OWF367" s="120"/>
      <c r="OWG367" s="120"/>
      <c r="OWH367" s="120"/>
      <c r="OWI367" s="120"/>
      <c r="OWJ367" s="120"/>
      <c r="OWK367" s="120"/>
      <c r="OWL367" s="120"/>
      <c r="OWM367" s="120"/>
      <c r="OWN367" s="120"/>
      <c r="OWO367" s="120"/>
      <c r="OWP367" s="120"/>
      <c r="OWQ367" s="120"/>
      <c r="OWR367" s="120"/>
      <c r="OWS367" s="120"/>
      <c r="OWT367" s="120"/>
      <c r="OWU367" s="120"/>
      <c r="OWV367" s="120"/>
      <c r="OWW367" s="120"/>
      <c r="OWX367" s="120"/>
      <c r="OWY367" s="120"/>
      <c r="OWZ367" s="120"/>
      <c r="OXA367" s="120"/>
      <c r="OXB367" s="120"/>
      <c r="OXC367" s="120"/>
      <c r="OXD367" s="120"/>
      <c r="OXE367" s="120"/>
      <c r="OXF367" s="120"/>
      <c r="OXG367" s="120"/>
      <c r="OXH367" s="120"/>
      <c r="OXI367" s="120"/>
      <c r="OXJ367" s="120"/>
      <c r="OXK367" s="120"/>
      <c r="OXL367" s="120"/>
      <c r="OXM367" s="120"/>
      <c r="OXN367" s="120"/>
      <c r="OXO367" s="120"/>
      <c r="OXP367" s="120"/>
      <c r="OXQ367" s="120"/>
      <c r="OXR367" s="120"/>
      <c r="OXS367" s="120"/>
      <c r="OXT367" s="120"/>
      <c r="OXU367" s="120"/>
      <c r="OXV367" s="120"/>
      <c r="OXW367" s="120"/>
      <c r="OXX367" s="120"/>
      <c r="OXY367" s="120"/>
      <c r="OXZ367" s="120"/>
      <c r="OYA367" s="120"/>
      <c r="OYB367" s="120"/>
      <c r="OYC367" s="120"/>
      <c r="OYD367" s="120"/>
      <c r="OYE367" s="120"/>
      <c r="OYF367" s="120"/>
      <c r="OYG367" s="120"/>
      <c r="OYH367" s="120"/>
      <c r="OYI367" s="120"/>
      <c r="OYJ367" s="120"/>
      <c r="OYK367" s="120"/>
      <c r="OYL367" s="120"/>
      <c r="OYM367" s="120"/>
      <c r="OYN367" s="120"/>
      <c r="OYO367" s="120"/>
      <c r="OYP367" s="120"/>
      <c r="OYQ367" s="120"/>
      <c r="OYR367" s="120"/>
      <c r="OYS367" s="120"/>
      <c r="OYT367" s="120"/>
      <c r="OYU367" s="120"/>
      <c r="OYV367" s="120"/>
      <c r="OYW367" s="120"/>
      <c r="OYX367" s="120"/>
      <c r="OYY367" s="120"/>
      <c r="OYZ367" s="120"/>
      <c r="OZA367" s="120"/>
      <c r="OZB367" s="120"/>
      <c r="OZC367" s="120"/>
      <c r="OZD367" s="120"/>
      <c r="OZE367" s="120"/>
      <c r="OZF367" s="120"/>
      <c r="OZG367" s="120"/>
      <c r="OZH367" s="120"/>
      <c r="OZI367" s="120"/>
      <c r="OZJ367" s="120"/>
      <c r="OZK367" s="120"/>
      <c r="OZL367" s="120"/>
      <c r="OZM367" s="120"/>
      <c r="OZN367" s="120"/>
      <c r="OZO367" s="120"/>
      <c r="OZP367" s="120"/>
      <c r="OZQ367" s="120"/>
      <c r="OZR367" s="120"/>
      <c r="OZS367" s="120"/>
      <c r="OZT367" s="120"/>
      <c r="OZU367" s="120"/>
      <c r="OZV367" s="120"/>
      <c r="OZW367" s="120"/>
      <c r="OZX367" s="120"/>
      <c r="OZY367" s="120"/>
      <c r="OZZ367" s="120"/>
      <c r="PAA367" s="120"/>
      <c r="PAB367" s="120"/>
      <c r="PAC367" s="120"/>
      <c r="PAD367" s="120"/>
      <c r="PAE367" s="120"/>
      <c r="PAF367" s="120"/>
      <c r="PAG367" s="120"/>
      <c r="PAH367" s="120"/>
      <c r="PAI367" s="120"/>
      <c r="PAJ367" s="120"/>
      <c r="PAK367" s="120"/>
      <c r="PAL367" s="120"/>
      <c r="PAM367" s="120"/>
      <c r="PAN367" s="120"/>
      <c r="PAO367" s="120"/>
      <c r="PAP367" s="120"/>
      <c r="PAQ367" s="120"/>
      <c r="PAR367" s="120"/>
      <c r="PAS367" s="120"/>
      <c r="PAT367" s="120"/>
      <c r="PAU367" s="120"/>
      <c r="PAV367" s="120"/>
      <c r="PAW367" s="120"/>
      <c r="PAX367" s="120"/>
      <c r="PAY367" s="120"/>
      <c r="PAZ367" s="120"/>
      <c r="PBA367" s="120"/>
      <c r="PBB367" s="120"/>
      <c r="PBC367" s="120"/>
      <c r="PBD367" s="120"/>
      <c r="PBE367" s="120"/>
      <c r="PBF367" s="120"/>
      <c r="PBG367" s="120"/>
      <c r="PBH367" s="120"/>
      <c r="PBI367" s="120"/>
      <c r="PBJ367" s="120"/>
      <c r="PBK367" s="120"/>
      <c r="PBL367" s="120"/>
      <c r="PBM367" s="120"/>
      <c r="PBN367" s="120"/>
      <c r="PBO367" s="120"/>
      <c r="PBP367" s="120"/>
      <c r="PBQ367" s="120"/>
      <c r="PBR367" s="120"/>
      <c r="PBS367" s="120"/>
      <c r="PBT367" s="120"/>
      <c r="PBU367" s="120"/>
      <c r="PBV367" s="120"/>
      <c r="PBW367" s="120"/>
      <c r="PBX367" s="120"/>
      <c r="PBY367" s="120"/>
      <c r="PBZ367" s="120"/>
      <c r="PCA367" s="120"/>
      <c r="PCB367" s="120"/>
      <c r="PCC367" s="120"/>
      <c r="PCD367" s="120"/>
      <c r="PCE367" s="120"/>
      <c r="PCF367" s="120"/>
      <c r="PCG367" s="120"/>
      <c r="PCH367" s="120"/>
      <c r="PCI367" s="120"/>
      <c r="PCJ367" s="120"/>
      <c r="PCK367" s="120"/>
      <c r="PCL367" s="120"/>
      <c r="PCM367" s="120"/>
      <c r="PCN367" s="120"/>
      <c r="PCO367" s="120"/>
      <c r="PCP367" s="120"/>
      <c r="PCQ367" s="120"/>
      <c r="PCR367" s="120"/>
      <c r="PCS367" s="120"/>
      <c r="PCT367" s="120"/>
      <c r="PCU367" s="120"/>
      <c r="PCV367" s="120"/>
      <c r="PCW367" s="120"/>
      <c r="PCX367" s="120"/>
      <c r="PCY367" s="120"/>
      <c r="PCZ367" s="120"/>
      <c r="PDA367" s="120"/>
      <c r="PDB367" s="120"/>
      <c r="PDC367" s="120"/>
      <c r="PDD367" s="120"/>
      <c r="PDE367" s="120"/>
      <c r="PDF367" s="120"/>
      <c r="PDG367" s="120"/>
      <c r="PDH367" s="120"/>
      <c r="PDI367" s="120"/>
      <c r="PDJ367" s="120"/>
      <c r="PDK367" s="120"/>
      <c r="PDL367" s="120"/>
      <c r="PDM367" s="120"/>
      <c r="PDN367" s="120"/>
      <c r="PDO367" s="120"/>
      <c r="PDP367" s="120"/>
      <c r="PDQ367" s="120"/>
      <c r="PDR367" s="120"/>
      <c r="PDS367" s="120"/>
      <c r="PDT367" s="120"/>
      <c r="PDU367" s="120"/>
      <c r="PDV367" s="120"/>
      <c r="PDW367" s="120"/>
      <c r="PDX367" s="120"/>
      <c r="PDY367" s="120"/>
      <c r="PDZ367" s="120"/>
      <c r="PEA367" s="120"/>
      <c r="PEB367" s="120"/>
      <c r="PEC367" s="120"/>
      <c r="PED367" s="120"/>
      <c r="PEE367" s="120"/>
      <c r="PEF367" s="120"/>
      <c r="PEG367" s="120"/>
      <c r="PEH367" s="120"/>
      <c r="PEI367" s="120"/>
      <c r="PEJ367" s="120"/>
      <c r="PEK367" s="120"/>
      <c r="PEL367" s="120"/>
      <c r="PEM367" s="120"/>
      <c r="PEN367" s="120"/>
      <c r="PEO367" s="120"/>
      <c r="PEP367" s="120"/>
      <c r="PEQ367" s="120"/>
      <c r="PER367" s="120"/>
      <c r="PES367" s="120"/>
      <c r="PET367" s="120"/>
      <c r="PEU367" s="120"/>
      <c r="PEV367" s="120"/>
      <c r="PEW367" s="120"/>
      <c r="PEX367" s="120"/>
      <c r="PEY367" s="120"/>
      <c r="PEZ367" s="120"/>
      <c r="PFA367" s="120"/>
      <c r="PFB367" s="120"/>
      <c r="PFC367" s="120"/>
      <c r="PFD367" s="120"/>
      <c r="PFE367" s="120"/>
      <c r="PFF367" s="120"/>
      <c r="PFG367" s="120"/>
      <c r="PFH367" s="120"/>
      <c r="PFI367" s="120"/>
      <c r="PFJ367" s="120"/>
      <c r="PFK367" s="120"/>
      <c r="PFL367" s="120"/>
      <c r="PFM367" s="120"/>
      <c r="PFN367" s="120"/>
      <c r="PFO367" s="120"/>
      <c r="PFP367" s="120"/>
      <c r="PFQ367" s="120"/>
      <c r="PFR367" s="120"/>
      <c r="PFS367" s="120"/>
      <c r="PFT367" s="120"/>
      <c r="PFU367" s="120"/>
      <c r="PFV367" s="120"/>
      <c r="PFW367" s="120"/>
      <c r="PFX367" s="120"/>
      <c r="PFY367" s="120"/>
      <c r="PFZ367" s="120"/>
      <c r="PGA367" s="120"/>
      <c r="PGB367" s="120"/>
      <c r="PGC367" s="120"/>
      <c r="PGD367" s="120"/>
      <c r="PGE367" s="120"/>
      <c r="PGF367" s="120"/>
      <c r="PGG367" s="120"/>
      <c r="PGH367" s="120"/>
      <c r="PGI367" s="120"/>
      <c r="PGJ367" s="120"/>
      <c r="PGK367" s="120"/>
      <c r="PGL367" s="120"/>
      <c r="PGM367" s="120"/>
      <c r="PGN367" s="120"/>
      <c r="PGO367" s="120"/>
      <c r="PGP367" s="120"/>
      <c r="PGQ367" s="120"/>
      <c r="PGR367" s="120"/>
      <c r="PGS367" s="120"/>
      <c r="PGT367" s="120"/>
      <c r="PGU367" s="120"/>
      <c r="PGV367" s="120"/>
      <c r="PGW367" s="120"/>
      <c r="PGX367" s="120"/>
      <c r="PGY367" s="120"/>
      <c r="PGZ367" s="120"/>
      <c r="PHA367" s="120"/>
      <c r="PHB367" s="120"/>
      <c r="PHC367" s="120"/>
      <c r="PHD367" s="120"/>
      <c r="PHE367" s="120"/>
      <c r="PHF367" s="120"/>
      <c r="PHG367" s="120"/>
      <c r="PHH367" s="120"/>
      <c r="PHI367" s="120"/>
      <c r="PHJ367" s="120"/>
      <c r="PHK367" s="120"/>
      <c r="PHL367" s="120"/>
      <c r="PHM367" s="120"/>
      <c r="PHN367" s="120"/>
      <c r="PHO367" s="120"/>
      <c r="PHP367" s="120"/>
      <c r="PHQ367" s="120"/>
      <c r="PHR367" s="120"/>
      <c r="PHS367" s="120"/>
      <c r="PHT367" s="120"/>
      <c r="PHU367" s="120"/>
      <c r="PHV367" s="120"/>
      <c r="PHW367" s="120"/>
      <c r="PHX367" s="120"/>
      <c r="PHY367" s="120"/>
      <c r="PHZ367" s="120"/>
      <c r="PIA367" s="120"/>
      <c r="PIB367" s="120"/>
      <c r="PIC367" s="120"/>
      <c r="PID367" s="120"/>
      <c r="PIE367" s="120"/>
      <c r="PIF367" s="120"/>
      <c r="PIG367" s="120"/>
      <c r="PIH367" s="120"/>
      <c r="PII367" s="120"/>
      <c r="PIJ367" s="120"/>
      <c r="PIK367" s="120"/>
      <c r="PIL367" s="120"/>
      <c r="PIM367" s="120"/>
      <c r="PIN367" s="120"/>
      <c r="PIO367" s="120"/>
      <c r="PIP367" s="120"/>
      <c r="PIQ367" s="120"/>
      <c r="PIR367" s="120"/>
      <c r="PIS367" s="120"/>
      <c r="PIT367" s="120"/>
      <c r="PIU367" s="120"/>
      <c r="PIV367" s="120"/>
      <c r="PIW367" s="120"/>
      <c r="PIX367" s="120"/>
      <c r="PIY367" s="120"/>
      <c r="PIZ367" s="120"/>
      <c r="PJA367" s="120"/>
      <c r="PJB367" s="120"/>
      <c r="PJC367" s="120"/>
      <c r="PJD367" s="120"/>
      <c r="PJE367" s="120"/>
      <c r="PJF367" s="120"/>
      <c r="PJG367" s="120"/>
      <c r="PJH367" s="120"/>
      <c r="PJI367" s="120"/>
      <c r="PJJ367" s="120"/>
      <c r="PJK367" s="120"/>
      <c r="PJL367" s="120"/>
      <c r="PJM367" s="120"/>
      <c r="PJN367" s="120"/>
      <c r="PJO367" s="120"/>
      <c r="PJP367" s="120"/>
      <c r="PJQ367" s="120"/>
      <c r="PJR367" s="120"/>
      <c r="PJS367" s="120"/>
      <c r="PJT367" s="120"/>
      <c r="PJU367" s="120"/>
      <c r="PJV367" s="120"/>
      <c r="PJW367" s="120"/>
      <c r="PJX367" s="120"/>
      <c r="PJY367" s="120"/>
      <c r="PJZ367" s="120"/>
      <c r="PKA367" s="120"/>
      <c r="PKB367" s="120"/>
      <c r="PKC367" s="120"/>
      <c r="PKD367" s="120"/>
      <c r="PKE367" s="120"/>
      <c r="PKF367" s="120"/>
      <c r="PKG367" s="120"/>
      <c r="PKH367" s="120"/>
      <c r="PKI367" s="120"/>
      <c r="PKJ367" s="120"/>
      <c r="PKK367" s="120"/>
      <c r="PKL367" s="120"/>
      <c r="PKM367" s="120"/>
      <c r="PKN367" s="120"/>
      <c r="PKO367" s="120"/>
      <c r="PKP367" s="120"/>
      <c r="PKQ367" s="120"/>
      <c r="PKR367" s="120"/>
      <c r="PKS367" s="120"/>
      <c r="PKT367" s="120"/>
      <c r="PKU367" s="120"/>
      <c r="PKV367" s="120"/>
      <c r="PKW367" s="120"/>
      <c r="PKX367" s="120"/>
      <c r="PKY367" s="120"/>
      <c r="PKZ367" s="120"/>
      <c r="PLA367" s="120"/>
      <c r="PLB367" s="120"/>
      <c r="PLC367" s="120"/>
      <c r="PLD367" s="120"/>
      <c r="PLE367" s="120"/>
      <c r="PLF367" s="120"/>
      <c r="PLG367" s="120"/>
      <c r="PLH367" s="120"/>
      <c r="PLI367" s="120"/>
      <c r="PLJ367" s="120"/>
      <c r="PLK367" s="120"/>
      <c r="PLL367" s="120"/>
      <c r="PLM367" s="120"/>
      <c r="PLN367" s="120"/>
      <c r="PLO367" s="120"/>
      <c r="PLP367" s="120"/>
      <c r="PLQ367" s="120"/>
      <c r="PLR367" s="120"/>
      <c r="PLS367" s="120"/>
      <c r="PLT367" s="120"/>
      <c r="PLU367" s="120"/>
      <c r="PLV367" s="120"/>
      <c r="PLW367" s="120"/>
      <c r="PLX367" s="120"/>
      <c r="PLY367" s="120"/>
      <c r="PLZ367" s="120"/>
      <c r="PMA367" s="120"/>
      <c r="PMB367" s="120"/>
      <c r="PMC367" s="120"/>
      <c r="PMD367" s="120"/>
      <c r="PME367" s="120"/>
      <c r="PMF367" s="120"/>
      <c r="PMG367" s="120"/>
      <c r="PMH367" s="120"/>
      <c r="PMI367" s="120"/>
      <c r="PMJ367" s="120"/>
      <c r="PMK367" s="120"/>
      <c r="PML367" s="120"/>
      <c r="PMM367" s="120"/>
      <c r="PMN367" s="120"/>
      <c r="PMO367" s="120"/>
      <c r="PMP367" s="120"/>
      <c r="PMQ367" s="120"/>
      <c r="PMR367" s="120"/>
      <c r="PMS367" s="120"/>
      <c r="PMT367" s="120"/>
      <c r="PMU367" s="120"/>
      <c r="PMV367" s="120"/>
      <c r="PMW367" s="120"/>
      <c r="PMX367" s="120"/>
      <c r="PMY367" s="120"/>
      <c r="PMZ367" s="120"/>
      <c r="PNA367" s="120"/>
      <c r="PNB367" s="120"/>
      <c r="PNC367" s="120"/>
      <c r="PND367" s="120"/>
      <c r="PNE367" s="120"/>
      <c r="PNF367" s="120"/>
      <c r="PNG367" s="120"/>
      <c r="PNH367" s="120"/>
      <c r="PNI367" s="120"/>
      <c r="PNJ367" s="120"/>
      <c r="PNK367" s="120"/>
      <c r="PNL367" s="120"/>
      <c r="PNM367" s="120"/>
      <c r="PNN367" s="120"/>
      <c r="PNO367" s="120"/>
      <c r="PNP367" s="120"/>
      <c r="PNQ367" s="120"/>
      <c r="PNR367" s="120"/>
      <c r="PNS367" s="120"/>
      <c r="PNT367" s="120"/>
      <c r="PNU367" s="120"/>
      <c r="PNV367" s="120"/>
      <c r="PNW367" s="120"/>
      <c r="PNX367" s="120"/>
      <c r="PNY367" s="120"/>
      <c r="PNZ367" s="120"/>
      <c r="POA367" s="120"/>
      <c r="POB367" s="120"/>
      <c r="POC367" s="120"/>
      <c r="POD367" s="120"/>
      <c r="POE367" s="120"/>
      <c r="POF367" s="120"/>
      <c r="POG367" s="120"/>
      <c r="POH367" s="120"/>
      <c r="POI367" s="120"/>
      <c r="POJ367" s="120"/>
      <c r="POK367" s="120"/>
      <c r="POL367" s="120"/>
      <c r="POM367" s="120"/>
      <c r="PON367" s="120"/>
      <c r="POO367" s="120"/>
      <c r="POP367" s="120"/>
      <c r="POQ367" s="120"/>
      <c r="POR367" s="120"/>
      <c r="POS367" s="120"/>
      <c r="POT367" s="120"/>
      <c r="POU367" s="120"/>
      <c r="POV367" s="120"/>
      <c r="POW367" s="120"/>
      <c r="POX367" s="120"/>
      <c r="POY367" s="120"/>
      <c r="POZ367" s="120"/>
      <c r="PPA367" s="120"/>
      <c r="PPB367" s="120"/>
      <c r="PPC367" s="120"/>
      <c r="PPD367" s="120"/>
      <c r="PPE367" s="120"/>
      <c r="PPF367" s="120"/>
      <c r="PPG367" s="120"/>
      <c r="PPH367" s="120"/>
      <c r="PPI367" s="120"/>
      <c r="PPJ367" s="120"/>
      <c r="PPK367" s="120"/>
      <c r="PPL367" s="120"/>
      <c r="PPM367" s="120"/>
      <c r="PPN367" s="120"/>
      <c r="PPO367" s="120"/>
      <c r="PPP367" s="120"/>
      <c r="PPQ367" s="120"/>
      <c r="PPR367" s="120"/>
      <c r="PPS367" s="120"/>
      <c r="PPT367" s="120"/>
      <c r="PPU367" s="120"/>
      <c r="PPV367" s="120"/>
      <c r="PPW367" s="120"/>
      <c r="PPX367" s="120"/>
      <c r="PPY367" s="120"/>
      <c r="PPZ367" s="120"/>
      <c r="PQA367" s="120"/>
      <c r="PQB367" s="120"/>
      <c r="PQC367" s="120"/>
      <c r="PQD367" s="120"/>
      <c r="PQE367" s="120"/>
      <c r="PQF367" s="120"/>
      <c r="PQG367" s="120"/>
      <c r="PQH367" s="120"/>
      <c r="PQI367" s="120"/>
      <c r="PQJ367" s="120"/>
      <c r="PQK367" s="120"/>
      <c r="PQL367" s="120"/>
      <c r="PQM367" s="120"/>
      <c r="PQN367" s="120"/>
      <c r="PQO367" s="120"/>
      <c r="PQP367" s="120"/>
      <c r="PQQ367" s="120"/>
      <c r="PQR367" s="120"/>
      <c r="PQS367" s="120"/>
      <c r="PQT367" s="120"/>
      <c r="PQU367" s="120"/>
      <c r="PQV367" s="120"/>
      <c r="PQW367" s="120"/>
      <c r="PQX367" s="120"/>
      <c r="PQY367" s="120"/>
      <c r="PQZ367" s="120"/>
      <c r="PRA367" s="120"/>
      <c r="PRB367" s="120"/>
      <c r="PRC367" s="120"/>
      <c r="PRD367" s="120"/>
      <c r="PRE367" s="120"/>
      <c r="PRF367" s="120"/>
      <c r="PRG367" s="120"/>
      <c r="PRH367" s="120"/>
      <c r="PRI367" s="120"/>
      <c r="PRJ367" s="120"/>
      <c r="PRK367" s="120"/>
      <c r="PRL367" s="120"/>
      <c r="PRM367" s="120"/>
      <c r="PRN367" s="120"/>
      <c r="PRO367" s="120"/>
      <c r="PRP367" s="120"/>
      <c r="PRQ367" s="120"/>
      <c r="PRR367" s="120"/>
      <c r="PRS367" s="120"/>
      <c r="PRT367" s="120"/>
      <c r="PRU367" s="120"/>
      <c r="PRV367" s="120"/>
      <c r="PRW367" s="120"/>
      <c r="PRX367" s="120"/>
      <c r="PRY367" s="120"/>
      <c r="PRZ367" s="120"/>
      <c r="PSA367" s="120"/>
      <c r="PSB367" s="120"/>
      <c r="PSC367" s="120"/>
      <c r="PSD367" s="120"/>
      <c r="PSE367" s="120"/>
      <c r="PSF367" s="120"/>
      <c r="PSG367" s="120"/>
      <c r="PSH367" s="120"/>
      <c r="PSI367" s="120"/>
      <c r="PSJ367" s="120"/>
      <c r="PSK367" s="120"/>
      <c r="PSL367" s="120"/>
      <c r="PSM367" s="120"/>
      <c r="PSN367" s="120"/>
      <c r="PSO367" s="120"/>
      <c r="PSP367" s="120"/>
      <c r="PSQ367" s="120"/>
      <c r="PSR367" s="120"/>
      <c r="PSS367" s="120"/>
      <c r="PST367" s="120"/>
      <c r="PSU367" s="120"/>
      <c r="PSV367" s="120"/>
      <c r="PSW367" s="120"/>
      <c r="PSX367" s="120"/>
      <c r="PSY367" s="120"/>
      <c r="PSZ367" s="120"/>
      <c r="PTA367" s="120"/>
      <c r="PTB367" s="120"/>
      <c r="PTC367" s="120"/>
      <c r="PTD367" s="120"/>
      <c r="PTE367" s="120"/>
      <c r="PTF367" s="120"/>
      <c r="PTG367" s="120"/>
      <c r="PTH367" s="120"/>
      <c r="PTI367" s="120"/>
      <c r="PTJ367" s="120"/>
      <c r="PTK367" s="120"/>
      <c r="PTL367" s="120"/>
      <c r="PTM367" s="120"/>
      <c r="PTN367" s="120"/>
      <c r="PTO367" s="120"/>
      <c r="PTP367" s="120"/>
      <c r="PTQ367" s="120"/>
      <c r="PTR367" s="120"/>
      <c r="PTS367" s="120"/>
      <c r="PTT367" s="120"/>
      <c r="PTU367" s="120"/>
      <c r="PTV367" s="120"/>
      <c r="PTW367" s="120"/>
      <c r="PTX367" s="120"/>
      <c r="PTY367" s="120"/>
      <c r="PTZ367" s="120"/>
      <c r="PUA367" s="120"/>
      <c r="PUB367" s="120"/>
      <c r="PUC367" s="120"/>
      <c r="PUD367" s="120"/>
      <c r="PUE367" s="120"/>
      <c r="PUF367" s="120"/>
      <c r="PUG367" s="120"/>
      <c r="PUH367" s="120"/>
      <c r="PUI367" s="120"/>
      <c r="PUJ367" s="120"/>
      <c r="PUK367" s="120"/>
      <c r="PUL367" s="120"/>
      <c r="PUM367" s="120"/>
      <c r="PUN367" s="120"/>
      <c r="PUO367" s="120"/>
      <c r="PUP367" s="120"/>
      <c r="PUQ367" s="120"/>
      <c r="PUR367" s="120"/>
      <c r="PUS367" s="120"/>
      <c r="PUT367" s="120"/>
      <c r="PUU367" s="120"/>
      <c r="PUV367" s="120"/>
      <c r="PUW367" s="120"/>
      <c r="PUX367" s="120"/>
      <c r="PUY367" s="120"/>
      <c r="PUZ367" s="120"/>
      <c r="PVA367" s="120"/>
      <c r="PVB367" s="120"/>
      <c r="PVC367" s="120"/>
      <c r="PVD367" s="120"/>
      <c r="PVE367" s="120"/>
      <c r="PVF367" s="120"/>
      <c r="PVG367" s="120"/>
      <c r="PVH367" s="120"/>
      <c r="PVI367" s="120"/>
      <c r="PVJ367" s="120"/>
      <c r="PVK367" s="120"/>
      <c r="PVL367" s="120"/>
      <c r="PVM367" s="120"/>
      <c r="PVN367" s="120"/>
      <c r="PVO367" s="120"/>
      <c r="PVP367" s="120"/>
      <c r="PVQ367" s="120"/>
      <c r="PVR367" s="120"/>
      <c r="PVS367" s="120"/>
      <c r="PVT367" s="120"/>
      <c r="PVU367" s="120"/>
      <c r="PVV367" s="120"/>
      <c r="PVW367" s="120"/>
      <c r="PVX367" s="120"/>
      <c r="PVY367" s="120"/>
      <c r="PVZ367" s="120"/>
      <c r="PWA367" s="120"/>
      <c r="PWB367" s="120"/>
      <c r="PWC367" s="120"/>
      <c r="PWD367" s="120"/>
      <c r="PWE367" s="120"/>
      <c r="PWF367" s="120"/>
      <c r="PWG367" s="120"/>
      <c r="PWH367" s="120"/>
      <c r="PWI367" s="120"/>
      <c r="PWJ367" s="120"/>
      <c r="PWK367" s="120"/>
      <c r="PWL367" s="120"/>
      <c r="PWM367" s="120"/>
      <c r="PWN367" s="120"/>
      <c r="PWO367" s="120"/>
      <c r="PWP367" s="120"/>
      <c r="PWQ367" s="120"/>
      <c r="PWR367" s="120"/>
      <c r="PWS367" s="120"/>
      <c r="PWT367" s="120"/>
      <c r="PWU367" s="120"/>
      <c r="PWV367" s="120"/>
      <c r="PWW367" s="120"/>
      <c r="PWX367" s="120"/>
      <c r="PWY367" s="120"/>
      <c r="PWZ367" s="120"/>
      <c r="PXA367" s="120"/>
      <c r="PXB367" s="120"/>
      <c r="PXC367" s="120"/>
      <c r="PXD367" s="120"/>
      <c r="PXE367" s="120"/>
      <c r="PXF367" s="120"/>
      <c r="PXG367" s="120"/>
      <c r="PXH367" s="120"/>
      <c r="PXI367" s="120"/>
      <c r="PXJ367" s="120"/>
      <c r="PXK367" s="120"/>
      <c r="PXL367" s="120"/>
      <c r="PXM367" s="120"/>
      <c r="PXN367" s="120"/>
      <c r="PXO367" s="120"/>
      <c r="PXP367" s="120"/>
      <c r="PXQ367" s="120"/>
      <c r="PXR367" s="120"/>
      <c r="PXS367" s="120"/>
      <c r="PXT367" s="120"/>
      <c r="PXU367" s="120"/>
      <c r="PXV367" s="120"/>
      <c r="PXW367" s="120"/>
      <c r="PXX367" s="120"/>
      <c r="PXY367" s="120"/>
      <c r="PXZ367" s="120"/>
      <c r="PYA367" s="120"/>
      <c r="PYB367" s="120"/>
      <c r="PYC367" s="120"/>
      <c r="PYD367" s="120"/>
      <c r="PYE367" s="120"/>
      <c r="PYF367" s="120"/>
      <c r="PYG367" s="120"/>
      <c r="PYH367" s="120"/>
      <c r="PYI367" s="120"/>
      <c r="PYJ367" s="120"/>
      <c r="PYK367" s="120"/>
      <c r="PYL367" s="120"/>
      <c r="PYM367" s="120"/>
      <c r="PYN367" s="120"/>
      <c r="PYO367" s="120"/>
      <c r="PYP367" s="120"/>
      <c r="PYQ367" s="120"/>
      <c r="PYR367" s="120"/>
      <c r="PYS367" s="120"/>
      <c r="PYT367" s="120"/>
      <c r="PYU367" s="120"/>
      <c r="PYV367" s="120"/>
      <c r="PYW367" s="120"/>
      <c r="PYX367" s="120"/>
      <c r="PYY367" s="120"/>
      <c r="PYZ367" s="120"/>
      <c r="PZA367" s="120"/>
      <c r="PZB367" s="120"/>
      <c r="PZC367" s="120"/>
      <c r="PZD367" s="120"/>
      <c r="PZE367" s="120"/>
      <c r="PZF367" s="120"/>
      <c r="PZG367" s="120"/>
      <c r="PZH367" s="120"/>
      <c r="PZI367" s="120"/>
      <c r="PZJ367" s="120"/>
      <c r="PZK367" s="120"/>
      <c r="PZL367" s="120"/>
      <c r="PZM367" s="120"/>
      <c r="PZN367" s="120"/>
      <c r="PZO367" s="120"/>
      <c r="PZP367" s="120"/>
      <c r="PZQ367" s="120"/>
      <c r="PZR367" s="120"/>
      <c r="PZS367" s="120"/>
      <c r="PZT367" s="120"/>
      <c r="PZU367" s="120"/>
      <c r="PZV367" s="120"/>
      <c r="PZW367" s="120"/>
      <c r="PZX367" s="120"/>
      <c r="PZY367" s="120"/>
      <c r="PZZ367" s="120"/>
      <c r="QAA367" s="120"/>
      <c r="QAB367" s="120"/>
      <c r="QAC367" s="120"/>
      <c r="QAD367" s="120"/>
      <c r="QAE367" s="120"/>
      <c r="QAF367" s="120"/>
      <c r="QAG367" s="120"/>
      <c r="QAH367" s="120"/>
      <c r="QAI367" s="120"/>
      <c r="QAJ367" s="120"/>
      <c r="QAK367" s="120"/>
      <c r="QAL367" s="120"/>
      <c r="QAM367" s="120"/>
      <c r="QAN367" s="120"/>
      <c r="QAO367" s="120"/>
      <c r="QAP367" s="120"/>
      <c r="QAQ367" s="120"/>
      <c r="QAR367" s="120"/>
      <c r="QAS367" s="120"/>
      <c r="QAT367" s="120"/>
      <c r="QAU367" s="120"/>
      <c r="QAV367" s="120"/>
      <c r="QAW367" s="120"/>
      <c r="QAX367" s="120"/>
      <c r="QAY367" s="120"/>
      <c r="QAZ367" s="120"/>
      <c r="QBA367" s="120"/>
      <c r="QBB367" s="120"/>
      <c r="QBC367" s="120"/>
      <c r="QBD367" s="120"/>
      <c r="QBE367" s="120"/>
      <c r="QBF367" s="120"/>
      <c r="QBG367" s="120"/>
      <c r="QBH367" s="120"/>
      <c r="QBI367" s="120"/>
      <c r="QBJ367" s="120"/>
      <c r="QBK367" s="120"/>
      <c r="QBL367" s="120"/>
      <c r="QBM367" s="120"/>
      <c r="QBN367" s="120"/>
      <c r="QBO367" s="120"/>
      <c r="QBP367" s="120"/>
      <c r="QBQ367" s="120"/>
      <c r="QBR367" s="120"/>
      <c r="QBS367" s="120"/>
      <c r="QBT367" s="120"/>
      <c r="QBU367" s="120"/>
      <c r="QBV367" s="120"/>
      <c r="QBW367" s="120"/>
      <c r="QBX367" s="120"/>
      <c r="QBY367" s="120"/>
      <c r="QBZ367" s="120"/>
      <c r="QCA367" s="120"/>
      <c r="QCB367" s="120"/>
      <c r="QCC367" s="120"/>
      <c r="QCD367" s="120"/>
      <c r="QCE367" s="120"/>
      <c r="QCF367" s="120"/>
      <c r="QCG367" s="120"/>
      <c r="QCH367" s="120"/>
      <c r="QCI367" s="120"/>
      <c r="QCJ367" s="120"/>
      <c r="QCK367" s="120"/>
      <c r="QCL367" s="120"/>
      <c r="QCM367" s="120"/>
      <c r="QCN367" s="120"/>
      <c r="QCO367" s="120"/>
      <c r="QCP367" s="120"/>
      <c r="QCQ367" s="120"/>
      <c r="QCR367" s="120"/>
      <c r="QCS367" s="120"/>
      <c r="QCT367" s="120"/>
      <c r="QCU367" s="120"/>
      <c r="QCV367" s="120"/>
      <c r="QCW367" s="120"/>
      <c r="QCX367" s="120"/>
      <c r="QCY367" s="120"/>
      <c r="QCZ367" s="120"/>
      <c r="QDA367" s="120"/>
      <c r="QDB367" s="120"/>
      <c r="QDC367" s="120"/>
      <c r="QDD367" s="120"/>
      <c r="QDE367" s="120"/>
      <c r="QDF367" s="120"/>
      <c r="QDG367" s="120"/>
      <c r="QDH367" s="120"/>
      <c r="QDI367" s="120"/>
      <c r="QDJ367" s="120"/>
      <c r="QDK367" s="120"/>
      <c r="QDL367" s="120"/>
      <c r="QDM367" s="120"/>
      <c r="QDN367" s="120"/>
      <c r="QDO367" s="120"/>
      <c r="QDP367" s="120"/>
      <c r="QDQ367" s="120"/>
      <c r="QDR367" s="120"/>
      <c r="QDS367" s="120"/>
      <c r="QDT367" s="120"/>
      <c r="QDU367" s="120"/>
      <c r="QDV367" s="120"/>
      <c r="QDW367" s="120"/>
      <c r="QDX367" s="120"/>
      <c r="QDY367" s="120"/>
      <c r="QDZ367" s="120"/>
      <c r="QEA367" s="120"/>
      <c r="QEB367" s="120"/>
      <c r="QEC367" s="120"/>
      <c r="QED367" s="120"/>
      <c r="QEE367" s="120"/>
      <c r="QEF367" s="120"/>
      <c r="QEG367" s="120"/>
      <c r="QEH367" s="120"/>
      <c r="QEI367" s="120"/>
      <c r="QEJ367" s="120"/>
      <c r="QEK367" s="120"/>
      <c r="QEL367" s="120"/>
      <c r="QEM367" s="120"/>
      <c r="QEN367" s="120"/>
      <c r="QEO367" s="120"/>
      <c r="QEP367" s="120"/>
      <c r="QEQ367" s="120"/>
      <c r="QER367" s="120"/>
      <c r="QES367" s="120"/>
      <c r="QET367" s="120"/>
      <c r="QEU367" s="120"/>
      <c r="QEV367" s="120"/>
      <c r="QEW367" s="120"/>
      <c r="QEX367" s="120"/>
      <c r="QEY367" s="120"/>
      <c r="QEZ367" s="120"/>
      <c r="QFA367" s="120"/>
      <c r="QFB367" s="120"/>
      <c r="QFC367" s="120"/>
      <c r="QFD367" s="120"/>
      <c r="QFE367" s="120"/>
      <c r="QFF367" s="120"/>
      <c r="QFG367" s="120"/>
      <c r="QFH367" s="120"/>
      <c r="QFI367" s="120"/>
      <c r="QFJ367" s="120"/>
      <c r="QFK367" s="120"/>
      <c r="QFL367" s="120"/>
      <c r="QFM367" s="120"/>
      <c r="QFN367" s="120"/>
      <c r="QFO367" s="120"/>
      <c r="QFP367" s="120"/>
      <c r="QFQ367" s="120"/>
      <c r="QFR367" s="120"/>
      <c r="QFS367" s="120"/>
      <c r="QFT367" s="120"/>
      <c r="QFU367" s="120"/>
      <c r="QFV367" s="120"/>
      <c r="QFW367" s="120"/>
      <c r="QFX367" s="120"/>
      <c r="QFY367" s="120"/>
      <c r="QFZ367" s="120"/>
      <c r="QGA367" s="120"/>
      <c r="QGB367" s="120"/>
      <c r="QGC367" s="120"/>
      <c r="QGD367" s="120"/>
      <c r="QGE367" s="120"/>
      <c r="QGF367" s="120"/>
      <c r="QGG367" s="120"/>
      <c r="QGH367" s="120"/>
      <c r="QGI367" s="120"/>
      <c r="QGJ367" s="120"/>
      <c r="QGK367" s="120"/>
      <c r="QGL367" s="120"/>
      <c r="QGM367" s="120"/>
      <c r="QGN367" s="120"/>
      <c r="QGO367" s="120"/>
      <c r="QGP367" s="120"/>
      <c r="QGQ367" s="120"/>
      <c r="QGR367" s="120"/>
      <c r="QGS367" s="120"/>
      <c r="QGT367" s="120"/>
      <c r="QGU367" s="120"/>
      <c r="QGV367" s="120"/>
      <c r="QGW367" s="120"/>
      <c r="QGX367" s="120"/>
      <c r="QGY367" s="120"/>
      <c r="QGZ367" s="120"/>
      <c r="QHA367" s="120"/>
      <c r="QHB367" s="120"/>
      <c r="QHC367" s="120"/>
      <c r="QHD367" s="120"/>
      <c r="QHE367" s="120"/>
      <c r="QHF367" s="120"/>
      <c r="QHG367" s="120"/>
      <c r="QHH367" s="120"/>
      <c r="QHI367" s="120"/>
      <c r="QHJ367" s="120"/>
      <c r="QHK367" s="120"/>
      <c r="QHL367" s="120"/>
      <c r="QHM367" s="120"/>
      <c r="QHN367" s="120"/>
      <c r="QHO367" s="120"/>
      <c r="QHP367" s="120"/>
      <c r="QHQ367" s="120"/>
      <c r="QHR367" s="120"/>
      <c r="QHS367" s="120"/>
      <c r="QHT367" s="120"/>
      <c r="QHU367" s="120"/>
      <c r="QHV367" s="120"/>
      <c r="QHW367" s="120"/>
      <c r="QHX367" s="120"/>
      <c r="QHY367" s="120"/>
      <c r="QHZ367" s="120"/>
      <c r="QIA367" s="120"/>
      <c r="QIB367" s="120"/>
      <c r="QIC367" s="120"/>
      <c r="QID367" s="120"/>
      <c r="QIE367" s="120"/>
      <c r="QIF367" s="120"/>
      <c r="QIG367" s="120"/>
      <c r="QIH367" s="120"/>
      <c r="QII367" s="120"/>
      <c r="QIJ367" s="120"/>
      <c r="QIK367" s="120"/>
      <c r="QIL367" s="120"/>
      <c r="QIM367" s="120"/>
      <c r="QIN367" s="120"/>
      <c r="QIO367" s="120"/>
      <c r="QIP367" s="120"/>
      <c r="QIQ367" s="120"/>
      <c r="QIR367" s="120"/>
      <c r="QIS367" s="120"/>
      <c r="QIT367" s="120"/>
      <c r="QIU367" s="120"/>
      <c r="QIV367" s="120"/>
      <c r="QIW367" s="120"/>
      <c r="QIX367" s="120"/>
      <c r="QIY367" s="120"/>
      <c r="QIZ367" s="120"/>
      <c r="QJA367" s="120"/>
      <c r="QJB367" s="120"/>
      <c r="QJC367" s="120"/>
      <c r="QJD367" s="120"/>
      <c r="QJE367" s="120"/>
      <c r="QJF367" s="120"/>
      <c r="QJG367" s="120"/>
      <c r="QJH367" s="120"/>
      <c r="QJI367" s="120"/>
      <c r="QJJ367" s="120"/>
      <c r="QJK367" s="120"/>
      <c r="QJL367" s="120"/>
      <c r="QJM367" s="120"/>
      <c r="QJN367" s="120"/>
      <c r="QJO367" s="120"/>
      <c r="QJP367" s="120"/>
      <c r="QJQ367" s="120"/>
      <c r="QJR367" s="120"/>
      <c r="QJS367" s="120"/>
      <c r="QJT367" s="120"/>
      <c r="QJU367" s="120"/>
      <c r="QJV367" s="120"/>
      <c r="QJW367" s="120"/>
      <c r="QJX367" s="120"/>
      <c r="QJY367" s="120"/>
      <c r="QJZ367" s="120"/>
      <c r="QKA367" s="120"/>
      <c r="QKB367" s="120"/>
      <c r="QKC367" s="120"/>
      <c r="QKD367" s="120"/>
      <c r="QKE367" s="120"/>
      <c r="QKF367" s="120"/>
      <c r="QKG367" s="120"/>
      <c r="QKH367" s="120"/>
      <c r="QKI367" s="120"/>
      <c r="QKJ367" s="120"/>
      <c r="QKK367" s="120"/>
      <c r="QKL367" s="120"/>
      <c r="QKM367" s="120"/>
      <c r="QKN367" s="120"/>
      <c r="QKO367" s="120"/>
      <c r="QKP367" s="120"/>
      <c r="QKQ367" s="120"/>
      <c r="QKR367" s="120"/>
      <c r="QKS367" s="120"/>
      <c r="QKT367" s="120"/>
      <c r="QKU367" s="120"/>
      <c r="QKV367" s="120"/>
      <c r="QKW367" s="120"/>
      <c r="QKX367" s="120"/>
      <c r="QKY367" s="120"/>
      <c r="QKZ367" s="120"/>
      <c r="QLA367" s="120"/>
      <c r="QLB367" s="120"/>
      <c r="QLC367" s="120"/>
      <c r="QLD367" s="120"/>
      <c r="QLE367" s="120"/>
      <c r="QLF367" s="120"/>
      <c r="QLG367" s="120"/>
      <c r="QLH367" s="120"/>
      <c r="QLI367" s="120"/>
      <c r="QLJ367" s="120"/>
      <c r="QLK367" s="120"/>
      <c r="QLL367" s="120"/>
      <c r="QLM367" s="120"/>
      <c r="QLN367" s="120"/>
      <c r="QLO367" s="120"/>
      <c r="QLP367" s="120"/>
      <c r="QLQ367" s="120"/>
      <c r="QLR367" s="120"/>
      <c r="QLS367" s="120"/>
      <c r="QLT367" s="120"/>
      <c r="QLU367" s="120"/>
      <c r="QLV367" s="120"/>
      <c r="QLW367" s="120"/>
      <c r="QLX367" s="120"/>
      <c r="QLY367" s="120"/>
      <c r="QLZ367" s="120"/>
      <c r="QMA367" s="120"/>
      <c r="QMB367" s="120"/>
      <c r="QMC367" s="120"/>
      <c r="QMD367" s="120"/>
      <c r="QME367" s="120"/>
      <c r="QMF367" s="120"/>
      <c r="QMG367" s="120"/>
      <c r="QMH367" s="120"/>
      <c r="QMI367" s="120"/>
      <c r="QMJ367" s="120"/>
      <c r="QMK367" s="120"/>
      <c r="QML367" s="120"/>
      <c r="QMM367" s="120"/>
      <c r="QMN367" s="120"/>
      <c r="QMO367" s="120"/>
      <c r="QMP367" s="120"/>
      <c r="QMQ367" s="120"/>
      <c r="QMR367" s="120"/>
      <c r="QMS367" s="120"/>
      <c r="QMT367" s="120"/>
      <c r="QMU367" s="120"/>
      <c r="QMV367" s="120"/>
      <c r="QMW367" s="120"/>
      <c r="QMX367" s="120"/>
      <c r="QMY367" s="120"/>
      <c r="QMZ367" s="120"/>
      <c r="QNA367" s="120"/>
      <c r="QNB367" s="120"/>
      <c r="QNC367" s="120"/>
      <c r="QND367" s="120"/>
      <c r="QNE367" s="120"/>
      <c r="QNF367" s="120"/>
      <c r="QNG367" s="120"/>
      <c r="QNH367" s="120"/>
      <c r="QNI367" s="120"/>
      <c r="QNJ367" s="120"/>
      <c r="QNK367" s="120"/>
      <c r="QNL367" s="120"/>
      <c r="QNM367" s="120"/>
      <c r="QNN367" s="120"/>
      <c r="QNO367" s="120"/>
      <c r="QNP367" s="120"/>
      <c r="QNQ367" s="120"/>
      <c r="QNR367" s="120"/>
      <c r="QNS367" s="120"/>
      <c r="QNT367" s="120"/>
      <c r="QNU367" s="120"/>
      <c r="QNV367" s="120"/>
      <c r="QNW367" s="120"/>
      <c r="QNX367" s="120"/>
      <c r="QNY367" s="120"/>
      <c r="QNZ367" s="120"/>
      <c r="QOA367" s="120"/>
      <c r="QOB367" s="120"/>
      <c r="QOC367" s="120"/>
      <c r="QOD367" s="120"/>
      <c r="QOE367" s="120"/>
      <c r="QOF367" s="120"/>
      <c r="QOG367" s="120"/>
      <c r="QOH367" s="120"/>
      <c r="QOI367" s="120"/>
      <c r="QOJ367" s="120"/>
      <c r="QOK367" s="120"/>
      <c r="QOL367" s="120"/>
      <c r="QOM367" s="120"/>
      <c r="QON367" s="120"/>
      <c r="QOO367" s="120"/>
      <c r="QOP367" s="120"/>
      <c r="QOQ367" s="120"/>
      <c r="QOR367" s="120"/>
      <c r="QOS367" s="120"/>
      <c r="QOT367" s="120"/>
      <c r="QOU367" s="120"/>
      <c r="QOV367" s="120"/>
      <c r="QOW367" s="120"/>
      <c r="QOX367" s="120"/>
      <c r="QOY367" s="120"/>
      <c r="QOZ367" s="120"/>
      <c r="QPA367" s="120"/>
      <c r="QPB367" s="120"/>
      <c r="QPC367" s="120"/>
      <c r="QPD367" s="120"/>
      <c r="QPE367" s="120"/>
      <c r="QPF367" s="120"/>
      <c r="QPG367" s="120"/>
      <c r="QPH367" s="120"/>
      <c r="QPI367" s="120"/>
      <c r="QPJ367" s="120"/>
      <c r="QPK367" s="120"/>
      <c r="QPL367" s="120"/>
      <c r="QPM367" s="120"/>
      <c r="QPN367" s="120"/>
      <c r="QPO367" s="120"/>
      <c r="QPP367" s="120"/>
      <c r="QPQ367" s="120"/>
      <c r="QPR367" s="120"/>
      <c r="QPS367" s="120"/>
      <c r="QPT367" s="120"/>
      <c r="QPU367" s="120"/>
      <c r="QPV367" s="120"/>
      <c r="QPW367" s="120"/>
      <c r="QPX367" s="120"/>
      <c r="QPY367" s="120"/>
      <c r="QPZ367" s="120"/>
      <c r="QQA367" s="120"/>
      <c r="QQB367" s="120"/>
      <c r="QQC367" s="120"/>
      <c r="QQD367" s="120"/>
      <c r="QQE367" s="120"/>
      <c r="QQF367" s="120"/>
      <c r="QQG367" s="120"/>
      <c r="QQH367" s="120"/>
      <c r="QQI367" s="120"/>
      <c r="QQJ367" s="120"/>
      <c r="QQK367" s="120"/>
      <c r="QQL367" s="120"/>
      <c r="QQM367" s="120"/>
      <c r="QQN367" s="120"/>
      <c r="QQO367" s="120"/>
      <c r="QQP367" s="120"/>
      <c r="QQQ367" s="120"/>
      <c r="QQR367" s="120"/>
      <c r="QQS367" s="120"/>
      <c r="QQT367" s="120"/>
      <c r="QQU367" s="120"/>
      <c r="QQV367" s="120"/>
      <c r="QQW367" s="120"/>
      <c r="QQX367" s="120"/>
      <c r="QQY367" s="120"/>
      <c r="QQZ367" s="120"/>
      <c r="QRA367" s="120"/>
      <c r="QRB367" s="120"/>
      <c r="QRC367" s="120"/>
      <c r="QRD367" s="120"/>
      <c r="QRE367" s="120"/>
      <c r="QRF367" s="120"/>
      <c r="QRG367" s="120"/>
      <c r="QRH367" s="120"/>
      <c r="QRI367" s="120"/>
      <c r="QRJ367" s="120"/>
      <c r="QRK367" s="120"/>
      <c r="QRL367" s="120"/>
      <c r="QRM367" s="120"/>
      <c r="QRN367" s="120"/>
      <c r="QRO367" s="120"/>
      <c r="QRP367" s="120"/>
      <c r="QRQ367" s="120"/>
      <c r="QRR367" s="120"/>
      <c r="QRS367" s="120"/>
      <c r="QRT367" s="120"/>
      <c r="QRU367" s="120"/>
      <c r="QRV367" s="120"/>
      <c r="QRW367" s="120"/>
      <c r="QRX367" s="120"/>
      <c r="QRY367" s="120"/>
      <c r="QRZ367" s="120"/>
      <c r="QSA367" s="120"/>
      <c r="QSB367" s="120"/>
      <c r="QSC367" s="120"/>
      <c r="QSD367" s="120"/>
      <c r="QSE367" s="120"/>
      <c r="QSF367" s="120"/>
      <c r="QSG367" s="120"/>
      <c r="QSH367" s="120"/>
      <c r="QSI367" s="120"/>
      <c r="QSJ367" s="120"/>
      <c r="QSK367" s="120"/>
      <c r="QSL367" s="120"/>
      <c r="QSM367" s="120"/>
      <c r="QSN367" s="120"/>
      <c r="QSO367" s="120"/>
      <c r="QSP367" s="120"/>
      <c r="QSQ367" s="120"/>
      <c r="QSR367" s="120"/>
      <c r="QSS367" s="120"/>
      <c r="QST367" s="120"/>
      <c r="QSU367" s="120"/>
      <c r="QSV367" s="120"/>
      <c r="QSW367" s="120"/>
      <c r="QSX367" s="120"/>
      <c r="QSY367" s="120"/>
      <c r="QSZ367" s="120"/>
      <c r="QTA367" s="120"/>
      <c r="QTB367" s="120"/>
      <c r="QTC367" s="120"/>
      <c r="QTD367" s="120"/>
      <c r="QTE367" s="120"/>
      <c r="QTF367" s="120"/>
      <c r="QTG367" s="120"/>
      <c r="QTH367" s="120"/>
      <c r="QTI367" s="120"/>
      <c r="QTJ367" s="120"/>
      <c r="QTK367" s="120"/>
      <c r="QTL367" s="120"/>
      <c r="QTM367" s="120"/>
      <c r="QTN367" s="120"/>
      <c r="QTO367" s="120"/>
      <c r="QTP367" s="120"/>
      <c r="QTQ367" s="120"/>
      <c r="QTR367" s="120"/>
      <c r="QTS367" s="120"/>
      <c r="QTT367" s="120"/>
      <c r="QTU367" s="120"/>
      <c r="QTV367" s="120"/>
      <c r="QTW367" s="120"/>
      <c r="QTX367" s="120"/>
      <c r="QTY367" s="120"/>
      <c r="QTZ367" s="120"/>
      <c r="QUA367" s="120"/>
      <c r="QUB367" s="120"/>
      <c r="QUC367" s="120"/>
      <c r="QUD367" s="120"/>
      <c r="QUE367" s="120"/>
      <c r="QUF367" s="120"/>
      <c r="QUG367" s="120"/>
      <c r="QUH367" s="120"/>
      <c r="QUI367" s="120"/>
      <c r="QUJ367" s="120"/>
      <c r="QUK367" s="120"/>
      <c r="QUL367" s="120"/>
      <c r="QUM367" s="120"/>
      <c r="QUN367" s="120"/>
      <c r="QUO367" s="120"/>
      <c r="QUP367" s="120"/>
      <c r="QUQ367" s="120"/>
      <c r="QUR367" s="120"/>
      <c r="QUS367" s="120"/>
      <c r="QUT367" s="120"/>
      <c r="QUU367" s="120"/>
      <c r="QUV367" s="120"/>
      <c r="QUW367" s="120"/>
      <c r="QUX367" s="120"/>
      <c r="QUY367" s="120"/>
      <c r="QUZ367" s="120"/>
      <c r="QVA367" s="120"/>
      <c r="QVB367" s="120"/>
      <c r="QVC367" s="120"/>
      <c r="QVD367" s="120"/>
      <c r="QVE367" s="120"/>
      <c r="QVF367" s="120"/>
      <c r="QVG367" s="120"/>
      <c r="QVH367" s="120"/>
      <c r="QVI367" s="120"/>
      <c r="QVJ367" s="120"/>
      <c r="QVK367" s="120"/>
      <c r="QVL367" s="120"/>
      <c r="QVM367" s="120"/>
      <c r="QVN367" s="120"/>
      <c r="QVO367" s="120"/>
      <c r="QVP367" s="120"/>
      <c r="QVQ367" s="120"/>
      <c r="QVR367" s="120"/>
      <c r="QVS367" s="120"/>
      <c r="QVT367" s="120"/>
      <c r="QVU367" s="120"/>
      <c r="QVV367" s="120"/>
      <c r="QVW367" s="120"/>
      <c r="QVX367" s="120"/>
      <c r="QVY367" s="120"/>
      <c r="QVZ367" s="120"/>
      <c r="QWA367" s="120"/>
      <c r="QWB367" s="120"/>
      <c r="QWC367" s="120"/>
      <c r="QWD367" s="120"/>
      <c r="QWE367" s="120"/>
      <c r="QWF367" s="120"/>
      <c r="QWG367" s="120"/>
      <c r="QWH367" s="120"/>
      <c r="QWI367" s="120"/>
      <c r="QWJ367" s="120"/>
      <c r="QWK367" s="120"/>
      <c r="QWL367" s="120"/>
      <c r="QWM367" s="120"/>
      <c r="QWN367" s="120"/>
      <c r="QWO367" s="120"/>
      <c r="QWP367" s="120"/>
      <c r="QWQ367" s="120"/>
      <c r="QWR367" s="120"/>
      <c r="QWS367" s="120"/>
      <c r="QWT367" s="120"/>
      <c r="QWU367" s="120"/>
      <c r="QWV367" s="120"/>
      <c r="QWW367" s="120"/>
      <c r="QWX367" s="120"/>
      <c r="QWY367" s="120"/>
      <c r="QWZ367" s="120"/>
      <c r="QXA367" s="120"/>
      <c r="QXB367" s="120"/>
      <c r="QXC367" s="120"/>
      <c r="QXD367" s="120"/>
      <c r="QXE367" s="120"/>
      <c r="QXF367" s="120"/>
      <c r="QXG367" s="120"/>
      <c r="QXH367" s="120"/>
      <c r="QXI367" s="120"/>
      <c r="QXJ367" s="120"/>
      <c r="QXK367" s="120"/>
      <c r="QXL367" s="120"/>
      <c r="QXM367" s="120"/>
      <c r="QXN367" s="120"/>
      <c r="QXO367" s="120"/>
      <c r="QXP367" s="120"/>
      <c r="QXQ367" s="120"/>
      <c r="QXR367" s="120"/>
      <c r="QXS367" s="120"/>
      <c r="QXT367" s="120"/>
      <c r="QXU367" s="120"/>
      <c r="QXV367" s="120"/>
      <c r="QXW367" s="120"/>
      <c r="QXX367" s="120"/>
      <c r="QXY367" s="120"/>
      <c r="QXZ367" s="120"/>
      <c r="QYA367" s="120"/>
      <c r="QYB367" s="120"/>
      <c r="QYC367" s="120"/>
      <c r="QYD367" s="120"/>
      <c r="QYE367" s="120"/>
      <c r="QYF367" s="120"/>
      <c r="QYG367" s="120"/>
      <c r="QYH367" s="120"/>
      <c r="QYI367" s="120"/>
      <c r="QYJ367" s="120"/>
      <c r="QYK367" s="120"/>
      <c r="QYL367" s="120"/>
      <c r="QYM367" s="120"/>
      <c r="QYN367" s="120"/>
      <c r="QYO367" s="120"/>
      <c r="QYP367" s="120"/>
      <c r="QYQ367" s="120"/>
      <c r="QYR367" s="120"/>
      <c r="QYS367" s="120"/>
      <c r="QYT367" s="120"/>
      <c r="QYU367" s="120"/>
      <c r="QYV367" s="120"/>
      <c r="QYW367" s="120"/>
      <c r="QYX367" s="120"/>
      <c r="QYY367" s="120"/>
      <c r="QYZ367" s="120"/>
      <c r="QZA367" s="120"/>
      <c r="QZB367" s="120"/>
      <c r="QZC367" s="120"/>
      <c r="QZD367" s="120"/>
      <c r="QZE367" s="120"/>
      <c r="QZF367" s="120"/>
      <c r="QZG367" s="120"/>
      <c r="QZH367" s="120"/>
      <c r="QZI367" s="120"/>
      <c r="QZJ367" s="120"/>
      <c r="QZK367" s="120"/>
      <c r="QZL367" s="120"/>
      <c r="QZM367" s="120"/>
      <c r="QZN367" s="120"/>
      <c r="QZO367" s="120"/>
      <c r="QZP367" s="120"/>
      <c r="QZQ367" s="120"/>
      <c r="QZR367" s="120"/>
      <c r="QZS367" s="120"/>
      <c r="QZT367" s="120"/>
      <c r="QZU367" s="120"/>
      <c r="QZV367" s="120"/>
      <c r="QZW367" s="120"/>
      <c r="QZX367" s="120"/>
      <c r="QZY367" s="120"/>
      <c r="QZZ367" s="120"/>
      <c r="RAA367" s="120"/>
      <c r="RAB367" s="120"/>
      <c r="RAC367" s="120"/>
      <c r="RAD367" s="120"/>
      <c r="RAE367" s="120"/>
      <c r="RAF367" s="120"/>
      <c r="RAG367" s="120"/>
      <c r="RAH367" s="120"/>
      <c r="RAI367" s="120"/>
      <c r="RAJ367" s="120"/>
      <c r="RAK367" s="120"/>
      <c r="RAL367" s="120"/>
      <c r="RAM367" s="120"/>
      <c r="RAN367" s="120"/>
      <c r="RAO367" s="120"/>
      <c r="RAP367" s="120"/>
      <c r="RAQ367" s="120"/>
      <c r="RAR367" s="120"/>
      <c r="RAS367" s="120"/>
      <c r="RAT367" s="120"/>
      <c r="RAU367" s="120"/>
      <c r="RAV367" s="120"/>
      <c r="RAW367" s="120"/>
      <c r="RAX367" s="120"/>
      <c r="RAY367" s="120"/>
      <c r="RAZ367" s="120"/>
      <c r="RBA367" s="120"/>
      <c r="RBB367" s="120"/>
      <c r="RBC367" s="120"/>
      <c r="RBD367" s="120"/>
      <c r="RBE367" s="120"/>
      <c r="RBF367" s="120"/>
      <c r="RBG367" s="120"/>
      <c r="RBH367" s="120"/>
      <c r="RBI367" s="120"/>
      <c r="RBJ367" s="120"/>
      <c r="RBK367" s="120"/>
      <c r="RBL367" s="120"/>
      <c r="RBM367" s="120"/>
      <c r="RBN367" s="120"/>
      <c r="RBO367" s="120"/>
      <c r="RBP367" s="120"/>
      <c r="RBQ367" s="120"/>
      <c r="RBR367" s="120"/>
      <c r="RBS367" s="120"/>
      <c r="RBT367" s="120"/>
      <c r="RBU367" s="120"/>
      <c r="RBV367" s="120"/>
      <c r="RBW367" s="120"/>
      <c r="RBX367" s="120"/>
      <c r="RBY367" s="120"/>
      <c r="RBZ367" s="120"/>
      <c r="RCA367" s="120"/>
      <c r="RCB367" s="120"/>
      <c r="RCC367" s="120"/>
      <c r="RCD367" s="120"/>
      <c r="RCE367" s="120"/>
      <c r="RCF367" s="120"/>
      <c r="RCG367" s="120"/>
      <c r="RCH367" s="120"/>
      <c r="RCI367" s="120"/>
      <c r="RCJ367" s="120"/>
      <c r="RCK367" s="120"/>
      <c r="RCL367" s="120"/>
      <c r="RCM367" s="120"/>
      <c r="RCN367" s="120"/>
      <c r="RCO367" s="120"/>
      <c r="RCP367" s="120"/>
      <c r="RCQ367" s="120"/>
      <c r="RCR367" s="120"/>
      <c r="RCS367" s="120"/>
      <c r="RCT367" s="120"/>
      <c r="RCU367" s="120"/>
      <c r="RCV367" s="120"/>
      <c r="RCW367" s="120"/>
      <c r="RCX367" s="120"/>
      <c r="RCY367" s="120"/>
      <c r="RCZ367" s="120"/>
      <c r="RDA367" s="120"/>
      <c r="RDB367" s="120"/>
      <c r="RDC367" s="120"/>
      <c r="RDD367" s="120"/>
      <c r="RDE367" s="120"/>
      <c r="RDF367" s="120"/>
      <c r="RDG367" s="120"/>
      <c r="RDH367" s="120"/>
      <c r="RDI367" s="120"/>
      <c r="RDJ367" s="120"/>
      <c r="RDK367" s="120"/>
      <c r="RDL367" s="120"/>
      <c r="RDM367" s="120"/>
      <c r="RDN367" s="120"/>
      <c r="RDO367" s="120"/>
      <c r="RDP367" s="120"/>
      <c r="RDQ367" s="120"/>
      <c r="RDR367" s="120"/>
      <c r="RDS367" s="120"/>
      <c r="RDT367" s="120"/>
      <c r="RDU367" s="120"/>
      <c r="RDV367" s="120"/>
      <c r="RDW367" s="120"/>
      <c r="RDX367" s="120"/>
      <c r="RDY367" s="120"/>
      <c r="RDZ367" s="120"/>
      <c r="REA367" s="120"/>
      <c r="REB367" s="120"/>
      <c r="REC367" s="120"/>
      <c r="RED367" s="120"/>
      <c r="REE367" s="120"/>
      <c r="REF367" s="120"/>
      <c r="REG367" s="120"/>
      <c r="REH367" s="120"/>
      <c r="REI367" s="120"/>
      <c r="REJ367" s="120"/>
      <c r="REK367" s="120"/>
      <c r="REL367" s="120"/>
      <c r="REM367" s="120"/>
      <c r="REN367" s="120"/>
      <c r="REO367" s="120"/>
      <c r="REP367" s="120"/>
      <c r="REQ367" s="120"/>
      <c r="RER367" s="120"/>
      <c r="RES367" s="120"/>
      <c r="RET367" s="120"/>
      <c r="REU367" s="120"/>
      <c r="REV367" s="120"/>
      <c r="REW367" s="120"/>
      <c r="REX367" s="120"/>
      <c r="REY367" s="120"/>
      <c r="REZ367" s="120"/>
      <c r="RFA367" s="120"/>
      <c r="RFB367" s="120"/>
      <c r="RFC367" s="120"/>
      <c r="RFD367" s="120"/>
      <c r="RFE367" s="120"/>
      <c r="RFF367" s="120"/>
      <c r="RFG367" s="120"/>
      <c r="RFH367" s="120"/>
      <c r="RFI367" s="120"/>
      <c r="RFJ367" s="120"/>
      <c r="RFK367" s="120"/>
      <c r="RFL367" s="120"/>
      <c r="RFM367" s="120"/>
      <c r="RFN367" s="120"/>
      <c r="RFO367" s="120"/>
      <c r="RFP367" s="120"/>
      <c r="RFQ367" s="120"/>
      <c r="RFR367" s="120"/>
      <c r="RFS367" s="120"/>
      <c r="RFT367" s="120"/>
      <c r="RFU367" s="120"/>
      <c r="RFV367" s="120"/>
      <c r="RFW367" s="120"/>
      <c r="RFX367" s="120"/>
      <c r="RFY367" s="120"/>
      <c r="RFZ367" s="120"/>
      <c r="RGA367" s="120"/>
      <c r="RGB367" s="120"/>
      <c r="RGC367" s="120"/>
      <c r="RGD367" s="120"/>
      <c r="RGE367" s="120"/>
      <c r="RGF367" s="120"/>
      <c r="RGG367" s="120"/>
      <c r="RGH367" s="120"/>
      <c r="RGI367" s="120"/>
      <c r="RGJ367" s="120"/>
      <c r="RGK367" s="120"/>
      <c r="RGL367" s="120"/>
      <c r="RGM367" s="120"/>
      <c r="RGN367" s="120"/>
      <c r="RGO367" s="120"/>
      <c r="RGP367" s="120"/>
      <c r="RGQ367" s="120"/>
      <c r="RGR367" s="120"/>
      <c r="RGS367" s="120"/>
      <c r="RGT367" s="120"/>
      <c r="RGU367" s="120"/>
      <c r="RGV367" s="120"/>
      <c r="RGW367" s="120"/>
      <c r="RGX367" s="120"/>
      <c r="RGY367" s="120"/>
      <c r="RGZ367" s="120"/>
      <c r="RHA367" s="120"/>
      <c r="RHB367" s="120"/>
      <c r="RHC367" s="120"/>
      <c r="RHD367" s="120"/>
      <c r="RHE367" s="120"/>
      <c r="RHF367" s="120"/>
      <c r="RHG367" s="120"/>
      <c r="RHH367" s="120"/>
      <c r="RHI367" s="120"/>
      <c r="RHJ367" s="120"/>
      <c r="RHK367" s="120"/>
      <c r="RHL367" s="120"/>
      <c r="RHM367" s="120"/>
      <c r="RHN367" s="120"/>
      <c r="RHO367" s="120"/>
      <c r="RHP367" s="120"/>
      <c r="RHQ367" s="120"/>
      <c r="RHR367" s="120"/>
      <c r="RHS367" s="120"/>
      <c r="RHT367" s="120"/>
      <c r="RHU367" s="120"/>
      <c r="RHV367" s="120"/>
      <c r="RHW367" s="120"/>
      <c r="RHX367" s="120"/>
      <c r="RHY367" s="120"/>
      <c r="RHZ367" s="120"/>
      <c r="RIA367" s="120"/>
      <c r="RIB367" s="120"/>
      <c r="RIC367" s="120"/>
      <c r="RID367" s="120"/>
      <c r="RIE367" s="120"/>
      <c r="RIF367" s="120"/>
      <c r="RIG367" s="120"/>
      <c r="RIH367" s="120"/>
      <c r="RII367" s="120"/>
      <c r="RIJ367" s="120"/>
      <c r="RIK367" s="120"/>
      <c r="RIL367" s="120"/>
      <c r="RIM367" s="120"/>
      <c r="RIN367" s="120"/>
      <c r="RIO367" s="120"/>
      <c r="RIP367" s="120"/>
      <c r="RIQ367" s="120"/>
      <c r="RIR367" s="120"/>
      <c r="RIS367" s="120"/>
      <c r="RIT367" s="120"/>
      <c r="RIU367" s="120"/>
      <c r="RIV367" s="120"/>
      <c r="RIW367" s="120"/>
      <c r="RIX367" s="120"/>
      <c r="RIY367" s="120"/>
      <c r="RIZ367" s="120"/>
      <c r="RJA367" s="120"/>
      <c r="RJB367" s="120"/>
      <c r="RJC367" s="120"/>
      <c r="RJD367" s="120"/>
      <c r="RJE367" s="120"/>
      <c r="RJF367" s="120"/>
      <c r="RJG367" s="120"/>
      <c r="RJH367" s="120"/>
      <c r="RJI367" s="120"/>
      <c r="RJJ367" s="120"/>
      <c r="RJK367" s="120"/>
      <c r="RJL367" s="120"/>
      <c r="RJM367" s="120"/>
      <c r="RJN367" s="120"/>
      <c r="RJO367" s="120"/>
      <c r="RJP367" s="120"/>
      <c r="RJQ367" s="120"/>
      <c r="RJR367" s="120"/>
      <c r="RJS367" s="120"/>
      <c r="RJT367" s="120"/>
      <c r="RJU367" s="120"/>
      <c r="RJV367" s="120"/>
      <c r="RJW367" s="120"/>
      <c r="RJX367" s="120"/>
      <c r="RJY367" s="120"/>
      <c r="RJZ367" s="120"/>
      <c r="RKA367" s="120"/>
      <c r="RKB367" s="120"/>
      <c r="RKC367" s="120"/>
      <c r="RKD367" s="120"/>
      <c r="RKE367" s="120"/>
      <c r="RKF367" s="120"/>
      <c r="RKG367" s="120"/>
      <c r="RKH367" s="120"/>
      <c r="RKI367" s="120"/>
      <c r="RKJ367" s="120"/>
      <c r="RKK367" s="120"/>
      <c r="RKL367" s="120"/>
      <c r="RKM367" s="120"/>
      <c r="RKN367" s="120"/>
      <c r="RKO367" s="120"/>
      <c r="RKP367" s="120"/>
      <c r="RKQ367" s="120"/>
      <c r="RKR367" s="120"/>
      <c r="RKS367" s="120"/>
      <c r="RKT367" s="120"/>
      <c r="RKU367" s="120"/>
      <c r="RKV367" s="120"/>
      <c r="RKW367" s="120"/>
      <c r="RKX367" s="120"/>
      <c r="RKY367" s="120"/>
      <c r="RKZ367" s="120"/>
      <c r="RLA367" s="120"/>
      <c r="RLB367" s="120"/>
      <c r="RLC367" s="120"/>
      <c r="RLD367" s="120"/>
      <c r="RLE367" s="120"/>
      <c r="RLF367" s="120"/>
      <c r="RLG367" s="120"/>
      <c r="RLH367" s="120"/>
      <c r="RLI367" s="120"/>
      <c r="RLJ367" s="120"/>
      <c r="RLK367" s="120"/>
      <c r="RLL367" s="120"/>
      <c r="RLM367" s="120"/>
      <c r="RLN367" s="120"/>
      <c r="RLO367" s="120"/>
      <c r="RLP367" s="120"/>
      <c r="RLQ367" s="120"/>
      <c r="RLR367" s="120"/>
      <c r="RLS367" s="120"/>
      <c r="RLT367" s="120"/>
      <c r="RLU367" s="120"/>
      <c r="RLV367" s="120"/>
      <c r="RLW367" s="120"/>
      <c r="RLX367" s="120"/>
      <c r="RLY367" s="120"/>
      <c r="RLZ367" s="120"/>
      <c r="RMA367" s="120"/>
      <c r="RMB367" s="120"/>
      <c r="RMC367" s="120"/>
      <c r="RMD367" s="120"/>
      <c r="RME367" s="120"/>
      <c r="RMF367" s="120"/>
      <c r="RMG367" s="120"/>
      <c r="RMH367" s="120"/>
      <c r="RMI367" s="120"/>
      <c r="RMJ367" s="120"/>
      <c r="RMK367" s="120"/>
      <c r="RML367" s="120"/>
      <c r="RMM367" s="120"/>
      <c r="RMN367" s="120"/>
      <c r="RMO367" s="120"/>
      <c r="RMP367" s="120"/>
      <c r="RMQ367" s="120"/>
      <c r="RMR367" s="120"/>
      <c r="RMS367" s="120"/>
      <c r="RMT367" s="120"/>
      <c r="RMU367" s="120"/>
      <c r="RMV367" s="120"/>
      <c r="RMW367" s="120"/>
      <c r="RMX367" s="120"/>
      <c r="RMY367" s="120"/>
      <c r="RMZ367" s="120"/>
      <c r="RNA367" s="120"/>
      <c r="RNB367" s="120"/>
      <c r="RNC367" s="120"/>
      <c r="RND367" s="120"/>
      <c r="RNE367" s="120"/>
      <c r="RNF367" s="120"/>
      <c r="RNG367" s="120"/>
      <c r="RNH367" s="120"/>
      <c r="RNI367" s="120"/>
      <c r="RNJ367" s="120"/>
      <c r="RNK367" s="120"/>
      <c r="RNL367" s="120"/>
      <c r="RNM367" s="120"/>
      <c r="RNN367" s="120"/>
      <c r="RNO367" s="120"/>
      <c r="RNP367" s="120"/>
      <c r="RNQ367" s="120"/>
      <c r="RNR367" s="120"/>
      <c r="RNS367" s="120"/>
      <c r="RNT367" s="120"/>
      <c r="RNU367" s="120"/>
      <c r="RNV367" s="120"/>
      <c r="RNW367" s="120"/>
      <c r="RNX367" s="120"/>
      <c r="RNY367" s="120"/>
      <c r="RNZ367" s="120"/>
      <c r="ROA367" s="120"/>
      <c r="ROB367" s="120"/>
      <c r="ROC367" s="120"/>
      <c r="ROD367" s="120"/>
      <c r="ROE367" s="120"/>
      <c r="ROF367" s="120"/>
      <c r="ROG367" s="120"/>
      <c r="ROH367" s="120"/>
      <c r="ROI367" s="120"/>
      <c r="ROJ367" s="120"/>
      <c r="ROK367" s="120"/>
      <c r="ROL367" s="120"/>
      <c r="ROM367" s="120"/>
      <c r="RON367" s="120"/>
      <c r="ROO367" s="120"/>
      <c r="ROP367" s="120"/>
      <c r="ROQ367" s="120"/>
      <c r="ROR367" s="120"/>
      <c r="ROS367" s="120"/>
      <c r="ROT367" s="120"/>
      <c r="ROU367" s="120"/>
      <c r="ROV367" s="120"/>
      <c r="ROW367" s="120"/>
      <c r="ROX367" s="120"/>
      <c r="ROY367" s="120"/>
      <c r="ROZ367" s="120"/>
      <c r="RPA367" s="120"/>
      <c r="RPB367" s="120"/>
      <c r="RPC367" s="120"/>
      <c r="RPD367" s="120"/>
      <c r="RPE367" s="120"/>
      <c r="RPF367" s="120"/>
      <c r="RPG367" s="120"/>
      <c r="RPH367" s="120"/>
      <c r="RPI367" s="120"/>
      <c r="RPJ367" s="120"/>
      <c r="RPK367" s="120"/>
      <c r="RPL367" s="120"/>
      <c r="RPM367" s="120"/>
      <c r="RPN367" s="120"/>
      <c r="RPO367" s="120"/>
      <c r="RPP367" s="120"/>
      <c r="RPQ367" s="120"/>
      <c r="RPR367" s="120"/>
      <c r="RPS367" s="120"/>
      <c r="RPT367" s="120"/>
      <c r="RPU367" s="120"/>
      <c r="RPV367" s="120"/>
      <c r="RPW367" s="120"/>
      <c r="RPX367" s="120"/>
      <c r="RPY367" s="120"/>
      <c r="RPZ367" s="120"/>
      <c r="RQA367" s="120"/>
      <c r="RQB367" s="120"/>
      <c r="RQC367" s="120"/>
      <c r="RQD367" s="120"/>
      <c r="RQE367" s="120"/>
      <c r="RQF367" s="120"/>
      <c r="RQG367" s="120"/>
      <c r="RQH367" s="120"/>
      <c r="RQI367" s="120"/>
      <c r="RQJ367" s="120"/>
      <c r="RQK367" s="120"/>
      <c r="RQL367" s="120"/>
      <c r="RQM367" s="120"/>
      <c r="RQN367" s="120"/>
      <c r="RQO367" s="120"/>
      <c r="RQP367" s="120"/>
      <c r="RQQ367" s="120"/>
      <c r="RQR367" s="120"/>
      <c r="RQS367" s="120"/>
      <c r="RQT367" s="120"/>
      <c r="RQU367" s="120"/>
      <c r="RQV367" s="120"/>
      <c r="RQW367" s="120"/>
      <c r="RQX367" s="120"/>
      <c r="RQY367" s="120"/>
      <c r="RQZ367" s="120"/>
      <c r="RRA367" s="120"/>
      <c r="RRB367" s="120"/>
      <c r="RRC367" s="120"/>
      <c r="RRD367" s="120"/>
      <c r="RRE367" s="120"/>
      <c r="RRF367" s="120"/>
      <c r="RRG367" s="120"/>
      <c r="RRH367" s="120"/>
      <c r="RRI367" s="120"/>
      <c r="RRJ367" s="120"/>
      <c r="RRK367" s="120"/>
      <c r="RRL367" s="120"/>
      <c r="RRM367" s="120"/>
      <c r="RRN367" s="120"/>
      <c r="RRO367" s="120"/>
      <c r="RRP367" s="120"/>
      <c r="RRQ367" s="120"/>
      <c r="RRR367" s="120"/>
      <c r="RRS367" s="120"/>
      <c r="RRT367" s="120"/>
      <c r="RRU367" s="120"/>
      <c r="RRV367" s="120"/>
      <c r="RRW367" s="120"/>
      <c r="RRX367" s="120"/>
      <c r="RRY367" s="120"/>
      <c r="RRZ367" s="120"/>
      <c r="RSA367" s="120"/>
      <c r="RSB367" s="120"/>
      <c r="RSC367" s="120"/>
      <c r="RSD367" s="120"/>
      <c r="RSE367" s="120"/>
      <c r="RSF367" s="120"/>
      <c r="RSG367" s="120"/>
      <c r="RSH367" s="120"/>
      <c r="RSI367" s="120"/>
      <c r="RSJ367" s="120"/>
      <c r="RSK367" s="120"/>
      <c r="RSL367" s="120"/>
      <c r="RSM367" s="120"/>
      <c r="RSN367" s="120"/>
      <c r="RSO367" s="120"/>
      <c r="RSP367" s="120"/>
      <c r="RSQ367" s="120"/>
      <c r="RSR367" s="120"/>
      <c r="RSS367" s="120"/>
      <c r="RST367" s="120"/>
      <c r="RSU367" s="120"/>
      <c r="RSV367" s="120"/>
      <c r="RSW367" s="120"/>
      <c r="RSX367" s="120"/>
      <c r="RSY367" s="120"/>
      <c r="RSZ367" s="120"/>
      <c r="RTA367" s="120"/>
      <c r="RTB367" s="120"/>
      <c r="RTC367" s="120"/>
      <c r="RTD367" s="120"/>
      <c r="RTE367" s="120"/>
      <c r="RTF367" s="120"/>
      <c r="RTG367" s="120"/>
      <c r="RTH367" s="120"/>
      <c r="RTI367" s="120"/>
      <c r="RTJ367" s="120"/>
      <c r="RTK367" s="120"/>
      <c r="RTL367" s="120"/>
      <c r="RTM367" s="120"/>
      <c r="RTN367" s="120"/>
      <c r="RTO367" s="120"/>
      <c r="RTP367" s="120"/>
      <c r="RTQ367" s="120"/>
      <c r="RTR367" s="120"/>
      <c r="RTS367" s="120"/>
      <c r="RTT367" s="120"/>
      <c r="RTU367" s="120"/>
      <c r="RTV367" s="120"/>
      <c r="RTW367" s="120"/>
      <c r="RTX367" s="120"/>
      <c r="RTY367" s="120"/>
      <c r="RTZ367" s="120"/>
      <c r="RUA367" s="120"/>
      <c r="RUB367" s="120"/>
      <c r="RUC367" s="120"/>
      <c r="RUD367" s="120"/>
      <c r="RUE367" s="120"/>
      <c r="RUF367" s="120"/>
      <c r="RUG367" s="120"/>
      <c r="RUH367" s="120"/>
      <c r="RUI367" s="120"/>
      <c r="RUJ367" s="120"/>
      <c r="RUK367" s="120"/>
      <c r="RUL367" s="120"/>
      <c r="RUM367" s="120"/>
      <c r="RUN367" s="120"/>
      <c r="RUO367" s="120"/>
      <c r="RUP367" s="120"/>
      <c r="RUQ367" s="120"/>
      <c r="RUR367" s="120"/>
      <c r="RUS367" s="120"/>
      <c r="RUT367" s="120"/>
      <c r="RUU367" s="120"/>
      <c r="RUV367" s="120"/>
      <c r="RUW367" s="120"/>
      <c r="RUX367" s="120"/>
      <c r="RUY367" s="120"/>
      <c r="RUZ367" s="120"/>
      <c r="RVA367" s="120"/>
      <c r="RVB367" s="120"/>
      <c r="RVC367" s="120"/>
      <c r="RVD367" s="120"/>
      <c r="RVE367" s="120"/>
      <c r="RVF367" s="120"/>
      <c r="RVG367" s="120"/>
      <c r="RVH367" s="120"/>
      <c r="RVI367" s="120"/>
      <c r="RVJ367" s="120"/>
      <c r="RVK367" s="120"/>
      <c r="RVL367" s="120"/>
      <c r="RVM367" s="120"/>
      <c r="RVN367" s="120"/>
      <c r="RVO367" s="120"/>
      <c r="RVP367" s="120"/>
      <c r="RVQ367" s="120"/>
      <c r="RVR367" s="120"/>
      <c r="RVS367" s="120"/>
      <c r="RVT367" s="120"/>
      <c r="RVU367" s="120"/>
      <c r="RVV367" s="120"/>
      <c r="RVW367" s="120"/>
      <c r="RVX367" s="120"/>
      <c r="RVY367" s="120"/>
      <c r="RVZ367" s="120"/>
      <c r="RWA367" s="120"/>
      <c r="RWB367" s="120"/>
      <c r="RWC367" s="120"/>
      <c r="RWD367" s="120"/>
      <c r="RWE367" s="120"/>
      <c r="RWF367" s="120"/>
      <c r="RWG367" s="120"/>
      <c r="RWH367" s="120"/>
      <c r="RWI367" s="120"/>
      <c r="RWJ367" s="120"/>
      <c r="RWK367" s="120"/>
      <c r="RWL367" s="120"/>
      <c r="RWM367" s="120"/>
      <c r="RWN367" s="120"/>
      <c r="RWO367" s="120"/>
      <c r="RWP367" s="120"/>
      <c r="RWQ367" s="120"/>
      <c r="RWR367" s="120"/>
      <c r="RWS367" s="120"/>
      <c r="RWT367" s="120"/>
      <c r="RWU367" s="120"/>
      <c r="RWV367" s="120"/>
      <c r="RWW367" s="120"/>
      <c r="RWX367" s="120"/>
      <c r="RWY367" s="120"/>
      <c r="RWZ367" s="120"/>
      <c r="RXA367" s="120"/>
      <c r="RXB367" s="120"/>
      <c r="RXC367" s="120"/>
      <c r="RXD367" s="120"/>
      <c r="RXE367" s="120"/>
      <c r="RXF367" s="120"/>
      <c r="RXG367" s="120"/>
      <c r="RXH367" s="120"/>
      <c r="RXI367" s="120"/>
      <c r="RXJ367" s="120"/>
      <c r="RXK367" s="120"/>
      <c r="RXL367" s="120"/>
      <c r="RXM367" s="120"/>
      <c r="RXN367" s="120"/>
      <c r="RXO367" s="120"/>
      <c r="RXP367" s="120"/>
      <c r="RXQ367" s="120"/>
      <c r="RXR367" s="120"/>
      <c r="RXS367" s="120"/>
      <c r="RXT367" s="120"/>
      <c r="RXU367" s="120"/>
      <c r="RXV367" s="120"/>
      <c r="RXW367" s="120"/>
      <c r="RXX367" s="120"/>
      <c r="RXY367" s="120"/>
      <c r="RXZ367" s="120"/>
      <c r="RYA367" s="120"/>
      <c r="RYB367" s="120"/>
      <c r="RYC367" s="120"/>
      <c r="RYD367" s="120"/>
      <c r="RYE367" s="120"/>
      <c r="RYF367" s="120"/>
      <c r="RYG367" s="120"/>
      <c r="RYH367" s="120"/>
      <c r="RYI367" s="120"/>
      <c r="RYJ367" s="120"/>
      <c r="RYK367" s="120"/>
      <c r="RYL367" s="120"/>
      <c r="RYM367" s="120"/>
      <c r="RYN367" s="120"/>
      <c r="RYO367" s="120"/>
      <c r="RYP367" s="120"/>
      <c r="RYQ367" s="120"/>
      <c r="RYR367" s="120"/>
      <c r="RYS367" s="120"/>
      <c r="RYT367" s="120"/>
      <c r="RYU367" s="120"/>
      <c r="RYV367" s="120"/>
      <c r="RYW367" s="120"/>
      <c r="RYX367" s="120"/>
      <c r="RYY367" s="120"/>
      <c r="RYZ367" s="120"/>
      <c r="RZA367" s="120"/>
      <c r="RZB367" s="120"/>
      <c r="RZC367" s="120"/>
      <c r="RZD367" s="120"/>
      <c r="RZE367" s="120"/>
      <c r="RZF367" s="120"/>
      <c r="RZG367" s="120"/>
      <c r="RZH367" s="120"/>
      <c r="RZI367" s="120"/>
      <c r="RZJ367" s="120"/>
      <c r="RZK367" s="120"/>
      <c r="RZL367" s="120"/>
      <c r="RZM367" s="120"/>
      <c r="RZN367" s="120"/>
      <c r="RZO367" s="120"/>
      <c r="RZP367" s="120"/>
      <c r="RZQ367" s="120"/>
      <c r="RZR367" s="120"/>
      <c r="RZS367" s="120"/>
      <c r="RZT367" s="120"/>
      <c r="RZU367" s="120"/>
      <c r="RZV367" s="120"/>
      <c r="RZW367" s="120"/>
      <c r="RZX367" s="120"/>
      <c r="RZY367" s="120"/>
      <c r="RZZ367" s="120"/>
      <c r="SAA367" s="120"/>
      <c r="SAB367" s="120"/>
      <c r="SAC367" s="120"/>
      <c r="SAD367" s="120"/>
      <c r="SAE367" s="120"/>
      <c r="SAF367" s="120"/>
      <c r="SAG367" s="120"/>
      <c r="SAH367" s="120"/>
      <c r="SAI367" s="120"/>
      <c r="SAJ367" s="120"/>
      <c r="SAK367" s="120"/>
      <c r="SAL367" s="120"/>
      <c r="SAM367" s="120"/>
      <c r="SAN367" s="120"/>
      <c r="SAO367" s="120"/>
      <c r="SAP367" s="120"/>
      <c r="SAQ367" s="120"/>
      <c r="SAR367" s="120"/>
      <c r="SAS367" s="120"/>
      <c r="SAT367" s="120"/>
      <c r="SAU367" s="120"/>
      <c r="SAV367" s="120"/>
      <c r="SAW367" s="120"/>
      <c r="SAX367" s="120"/>
      <c r="SAY367" s="120"/>
      <c r="SAZ367" s="120"/>
      <c r="SBA367" s="120"/>
      <c r="SBB367" s="120"/>
      <c r="SBC367" s="120"/>
      <c r="SBD367" s="120"/>
      <c r="SBE367" s="120"/>
      <c r="SBF367" s="120"/>
      <c r="SBG367" s="120"/>
      <c r="SBH367" s="120"/>
      <c r="SBI367" s="120"/>
      <c r="SBJ367" s="120"/>
      <c r="SBK367" s="120"/>
      <c r="SBL367" s="120"/>
      <c r="SBM367" s="120"/>
      <c r="SBN367" s="120"/>
      <c r="SBO367" s="120"/>
      <c r="SBP367" s="120"/>
      <c r="SBQ367" s="120"/>
      <c r="SBR367" s="120"/>
      <c r="SBS367" s="120"/>
      <c r="SBT367" s="120"/>
      <c r="SBU367" s="120"/>
      <c r="SBV367" s="120"/>
      <c r="SBW367" s="120"/>
      <c r="SBX367" s="120"/>
      <c r="SBY367" s="120"/>
      <c r="SBZ367" s="120"/>
      <c r="SCA367" s="120"/>
      <c r="SCB367" s="120"/>
      <c r="SCC367" s="120"/>
      <c r="SCD367" s="120"/>
      <c r="SCE367" s="120"/>
      <c r="SCF367" s="120"/>
      <c r="SCG367" s="120"/>
      <c r="SCH367" s="120"/>
      <c r="SCI367" s="120"/>
      <c r="SCJ367" s="120"/>
      <c r="SCK367" s="120"/>
      <c r="SCL367" s="120"/>
      <c r="SCM367" s="120"/>
      <c r="SCN367" s="120"/>
      <c r="SCO367" s="120"/>
      <c r="SCP367" s="120"/>
      <c r="SCQ367" s="120"/>
      <c r="SCR367" s="120"/>
      <c r="SCS367" s="120"/>
      <c r="SCT367" s="120"/>
      <c r="SCU367" s="120"/>
      <c r="SCV367" s="120"/>
      <c r="SCW367" s="120"/>
      <c r="SCX367" s="120"/>
      <c r="SCY367" s="120"/>
      <c r="SCZ367" s="120"/>
      <c r="SDA367" s="120"/>
      <c r="SDB367" s="120"/>
      <c r="SDC367" s="120"/>
      <c r="SDD367" s="120"/>
      <c r="SDE367" s="120"/>
      <c r="SDF367" s="120"/>
      <c r="SDG367" s="120"/>
      <c r="SDH367" s="120"/>
      <c r="SDI367" s="120"/>
      <c r="SDJ367" s="120"/>
      <c r="SDK367" s="120"/>
      <c r="SDL367" s="120"/>
      <c r="SDM367" s="120"/>
      <c r="SDN367" s="120"/>
      <c r="SDO367" s="120"/>
      <c r="SDP367" s="120"/>
      <c r="SDQ367" s="120"/>
      <c r="SDR367" s="120"/>
      <c r="SDS367" s="120"/>
      <c r="SDT367" s="120"/>
      <c r="SDU367" s="120"/>
      <c r="SDV367" s="120"/>
      <c r="SDW367" s="120"/>
      <c r="SDX367" s="120"/>
      <c r="SDY367" s="120"/>
      <c r="SDZ367" s="120"/>
      <c r="SEA367" s="120"/>
      <c r="SEB367" s="120"/>
      <c r="SEC367" s="120"/>
      <c r="SED367" s="120"/>
      <c r="SEE367" s="120"/>
      <c r="SEF367" s="120"/>
      <c r="SEG367" s="120"/>
      <c r="SEH367" s="120"/>
      <c r="SEI367" s="120"/>
      <c r="SEJ367" s="120"/>
      <c r="SEK367" s="120"/>
      <c r="SEL367" s="120"/>
      <c r="SEM367" s="120"/>
      <c r="SEN367" s="120"/>
      <c r="SEO367" s="120"/>
      <c r="SEP367" s="120"/>
      <c r="SEQ367" s="120"/>
      <c r="SER367" s="120"/>
      <c r="SES367" s="120"/>
      <c r="SET367" s="120"/>
      <c r="SEU367" s="120"/>
      <c r="SEV367" s="120"/>
      <c r="SEW367" s="120"/>
      <c r="SEX367" s="120"/>
      <c r="SEY367" s="120"/>
      <c r="SEZ367" s="120"/>
      <c r="SFA367" s="120"/>
      <c r="SFB367" s="120"/>
      <c r="SFC367" s="120"/>
      <c r="SFD367" s="120"/>
      <c r="SFE367" s="120"/>
      <c r="SFF367" s="120"/>
      <c r="SFG367" s="120"/>
      <c r="SFH367" s="120"/>
      <c r="SFI367" s="120"/>
      <c r="SFJ367" s="120"/>
      <c r="SFK367" s="120"/>
      <c r="SFL367" s="120"/>
      <c r="SFM367" s="120"/>
      <c r="SFN367" s="120"/>
      <c r="SFO367" s="120"/>
      <c r="SFP367" s="120"/>
      <c r="SFQ367" s="120"/>
      <c r="SFR367" s="120"/>
      <c r="SFS367" s="120"/>
      <c r="SFT367" s="120"/>
      <c r="SFU367" s="120"/>
      <c r="SFV367" s="120"/>
      <c r="SFW367" s="120"/>
      <c r="SFX367" s="120"/>
      <c r="SFY367" s="120"/>
      <c r="SFZ367" s="120"/>
      <c r="SGA367" s="120"/>
      <c r="SGB367" s="120"/>
      <c r="SGC367" s="120"/>
      <c r="SGD367" s="120"/>
      <c r="SGE367" s="120"/>
      <c r="SGF367" s="120"/>
      <c r="SGG367" s="120"/>
      <c r="SGH367" s="120"/>
      <c r="SGI367" s="120"/>
      <c r="SGJ367" s="120"/>
      <c r="SGK367" s="120"/>
      <c r="SGL367" s="120"/>
      <c r="SGM367" s="120"/>
      <c r="SGN367" s="120"/>
      <c r="SGO367" s="120"/>
      <c r="SGP367" s="120"/>
      <c r="SGQ367" s="120"/>
      <c r="SGR367" s="120"/>
      <c r="SGS367" s="120"/>
      <c r="SGT367" s="120"/>
      <c r="SGU367" s="120"/>
      <c r="SGV367" s="120"/>
      <c r="SGW367" s="120"/>
      <c r="SGX367" s="120"/>
      <c r="SGY367" s="120"/>
      <c r="SGZ367" s="120"/>
      <c r="SHA367" s="120"/>
      <c r="SHB367" s="120"/>
      <c r="SHC367" s="120"/>
      <c r="SHD367" s="120"/>
      <c r="SHE367" s="120"/>
      <c r="SHF367" s="120"/>
      <c r="SHG367" s="120"/>
      <c r="SHH367" s="120"/>
      <c r="SHI367" s="120"/>
      <c r="SHJ367" s="120"/>
      <c r="SHK367" s="120"/>
      <c r="SHL367" s="120"/>
      <c r="SHM367" s="120"/>
      <c r="SHN367" s="120"/>
      <c r="SHO367" s="120"/>
      <c r="SHP367" s="120"/>
      <c r="SHQ367" s="120"/>
      <c r="SHR367" s="120"/>
      <c r="SHS367" s="120"/>
      <c r="SHT367" s="120"/>
      <c r="SHU367" s="120"/>
      <c r="SHV367" s="120"/>
      <c r="SHW367" s="120"/>
      <c r="SHX367" s="120"/>
      <c r="SHY367" s="120"/>
      <c r="SHZ367" s="120"/>
      <c r="SIA367" s="120"/>
      <c r="SIB367" s="120"/>
      <c r="SIC367" s="120"/>
      <c r="SID367" s="120"/>
      <c r="SIE367" s="120"/>
      <c r="SIF367" s="120"/>
      <c r="SIG367" s="120"/>
      <c r="SIH367" s="120"/>
      <c r="SII367" s="120"/>
      <c r="SIJ367" s="120"/>
      <c r="SIK367" s="120"/>
      <c r="SIL367" s="120"/>
      <c r="SIM367" s="120"/>
      <c r="SIN367" s="120"/>
      <c r="SIO367" s="120"/>
      <c r="SIP367" s="120"/>
      <c r="SIQ367" s="120"/>
      <c r="SIR367" s="120"/>
      <c r="SIS367" s="120"/>
      <c r="SIT367" s="120"/>
      <c r="SIU367" s="120"/>
      <c r="SIV367" s="120"/>
      <c r="SIW367" s="120"/>
      <c r="SIX367" s="120"/>
      <c r="SIY367" s="120"/>
      <c r="SIZ367" s="120"/>
      <c r="SJA367" s="120"/>
      <c r="SJB367" s="120"/>
      <c r="SJC367" s="120"/>
      <c r="SJD367" s="120"/>
      <c r="SJE367" s="120"/>
      <c r="SJF367" s="120"/>
      <c r="SJG367" s="120"/>
      <c r="SJH367" s="120"/>
      <c r="SJI367" s="120"/>
      <c r="SJJ367" s="120"/>
      <c r="SJK367" s="120"/>
      <c r="SJL367" s="120"/>
      <c r="SJM367" s="120"/>
      <c r="SJN367" s="120"/>
      <c r="SJO367" s="120"/>
      <c r="SJP367" s="120"/>
      <c r="SJQ367" s="120"/>
      <c r="SJR367" s="120"/>
      <c r="SJS367" s="120"/>
      <c r="SJT367" s="120"/>
      <c r="SJU367" s="120"/>
      <c r="SJV367" s="120"/>
      <c r="SJW367" s="120"/>
      <c r="SJX367" s="120"/>
      <c r="SJY367" s="120"/>
      <c r="SJZ367" s="120"/>
      <c r="SKA367" s="120"/>
      <c r="SKB367" s="120"/>
      <c r="SKC367" s="120"/>
      <c r="SKD367" s="120"/>
      <c r="SKE367" s="120"/>
      <c r="SKF367" s="120"/>
      <c r="SKG367" s="120"/>
      <c r="SKH367" s="120"/>
      <c r="SKI367" s="120"/>
      <c r="SKJ367" s="120"/>
      <c r="SKK367" s="120"/>
      <c r="SKL367" s="120"/>
      <c r="SKM367" s="120"/>
      <c r="SKN367" s="120"/>
      <c r="SKO367" s="120"/>
      <c r="SKP367" s="120"/>
      <c r="SKQ367" s="120"/>
      <c r="SKR367" s="120"/>
      <c r="SKS367" s="120"/>
      <c r="SKT367" s="120"/>
      <c r="SKU367" s="120"/>
      <c r="SKV367" s="120"/>
      <c r="SKW367" s="120"/>
      <c r="SKX367" s="120"/>
      <c r="SKY367" s="120"/>
      <c r="SKZ367" s="120"/>
      <c r="SLA367" s="120"/>
      <c r="SLB367" s="120"/>
      <c r="SLC367" s="120"/>
      <c r="SLD367" s="120"/>
      <c r="SLE367" s="120"/>
      <c r="SLF367" s="120"/>
      <c r="SLG367" s="120"/>
      <c r="SLH367" s="120"/>
      <c r="SLI367" s="120"/>
      <c r="SLJ367" s="120"/>
      <c r="SLK367" s="120"/>
      <c r="SLL367" s="120"/>
      <c r="SLM367" s="120"/>
      <c r="SLN367" s="120"/>
      <c r="SLO367" s="120"/>
      <c r="SLP367" s="120"/>
      <c r="SLQ367" s="120"/>
      <c r="SLR367" s="120"/>
      <c r="SLS367" s="120"/>
      <c r="SLT367" s="120"/>
      <c r="SLU367" s="120"/>
      <c r="SLV367" s="120"/>
      <c r="SLW367" s="120"/>
      <c r="SLX367" s="120"/>
      <c r="SLY367" s="120"/>
      <c r="SLZ367" s="120"/>
      <c r="SMA367" s="120"/>
      <c r="SMB367" s="120"/>
      <c r="SMC367" s="120"/>
      <c r="SMD367" s="120"/>
      <c r="SME367" s="120"/>
      <c r="SMF367" s="120"/>
      <c r="SMG367" s="120"/>
      <c r="SMH367" s="120"/>
      <c r="SMI367" s="120"/>
      <c r="SMJ367" s="120"/>
      <c r="SMK367" s="120"/>
      <c r="SML367" s="120"/>
      <c r="SMM367" s="120"/>
      <c r="SMN367" s="120"/>
      <c r="SMO367" s="120"/>
      <c r="SMP367" s="120"/>
      <c r="SMQ367" s="120"/>
      <c r="SMR367" s="120"/>
      <c r="SMS367" s="120"/>
      <c r="SMT367" s="120"/>
      <c r="SMU367" s="120"/>
      <c r="SMV367" s="120"/>
      <c r="SMW367" s="120"/>
      <c r="SMX367" s="120"/>
      <c r="SMY367" s="120"/>
      <c r="SMZ367" s="120"/>
      <c r="SNA367" s="120"/>
      <c r="SNB367" s="120"/>
      <c r="SNC367" s="120"/>
      <c r="SND367" s="120"/>
      <c r="SNE367" s="120"/>
      <c r="SNF367" s="120"/>
      <c r="SNG367" s="120"/>
      <c r="SNH367" s="120"/>
      <c r="SNI367" s="120"/>
      <c r="SNJ367" s="120"/>
      <c r="SNK367" s="120"/>
      <c r="SNL367" s="120"/>
      <c r="SNM367" s="120"/>
      <c r="SNN367" s="120"/>
      <c r="SNO367" s="120"/>
      <c r="SNP367" s="120"/>
      <c r="SNQ367" s="120"/>
      <c r="SNR367" s="120"/>
      <c r="SNS367" s="120"/>
      <c r="SNT367" s="120"/>
      <c r="SNU367" s="120"/>
      <c r="SNV367" s="120"/>
      <c r="SNW367" s="120"/>
      <c r="SNX367" s="120"/>
      <c r="SNY367" s="120"/>
      <c r="SNZ367" s="120"/>
      <c r="SOA367" s="120"/>
      <c r="SOB367" s="120"/>
      <c r="SOC367" s="120"/>
      <c r="SOD367" s="120"/>
      <c r="SOE367" s="120"/>
      <c r="SOF367" s="120"/>
      <c r="SOG367" s="120"/>
      <c r="SOH367" s="120"/>
      <c r="SOI367" s="120"/>
      <c r="SOJ367" s="120"/>
      <c r="SOK367" s="120"/>
      <c r="SOL367" s="120"/>
      <c r="SOM367" s="120"/>
      <c r="SON367" s="120"/>
      <c r="SOO367" s="120"/>
      <c r="SOP367" s="120"/>
      <c r="SOQ367" s="120"/>
      <c r="SOR367" s="120"/>
      <c r="SOS367" s="120"/>
      <c r="SOT367" s="120"/>
      <c r="SOU367" s="120"/>
      <c r="SOV367" s="120"/>
      <c r="SOW367" s="120"/>
      <c r="SOX367" s="120"/>
      <c r="SOY367" s="120"/>
      <c r="SOZ367" s="120"/>
      <c r="SPA367" s="120"/>
      <c r="SPB367" s="120"/>
      <c r="SPC367" s="120"/>
      <c r="SPD367" s="120"/>
      <c r="SPE367" s="120"/>
      <c r="SPF367" s="120"/>
      <c r="SPG367" s="120"/>
      <c r="SPH367" s="120"/>
      <c r="SPI367" s="120"/>
      <c r="SPJ367" s="120"/>
      <c r="SPK367" s="120"/>
      <c r="SPL367" s="120"/>
      <c r="SPM367" s="120"/>
      <c r="SPN367" s="120"/>
      <c r="SPO367" s="120"/>
      <c r="SPP367" s="120"/>
      <c r="SPQ367" s="120"/>
      <c r="SPR367" s="120"/>
      <c r="SPS367" s="120"/>
      <c r="SPT367" s="120"/>
      <c r="SPU367" s="120"/>
      <c r="SPV367" s="120"/>
      <c r="SPW367" s="120"/>
      <c r="SPX367" s="120"/>
      <c r="SPY367" s="120"/>
      <c r="SPZ367" s="120"/>
      <c r="SQA367" s="120"/>
      <c r="SQB367" s="120"/>
      <c r="SQC367" s="120"/>
      <c r="SQD367" s="120"/>
      <c r="SQE367" s="120"/>
      <c r="SQF367" s="120"/>
      <c r="SQG367" s="120"/>
      <c r="SQH367" s="120"/>
      <c r="SQI367" s="120"/>
      <c r="SQJ367" s="120"/>
      <c r="SQK367" s="120"/>
      <c r="SQL367" s="120"/>
      <c r="SQM367" s="120"/>
      <c r="SQN367" s="120"/>
      <c r="SQO367" s="120"/>
      <c r="SQP367" s="120"/>
      <c r="SQQ367" s="120"/>
      <c r="SQR367" s="120"/>
      <c r="SQS367" s="120"/>
      <c r="SQT367" s="120"/>
      <c r="SQU367" s="120"/>
      <c r="SQV367" s="120"/>
      <c r="SQW367" s="120"/>
      <c r="SQX367" s="120"/>
      <c r="SQY367" s="120"/>
      <c r="SQZ367" s="120"/>
      <c r="SRA367" s="120"/>
      <c r="SRB367" s="120"/>
      <c r="SRC367" s="120"/>
      <c r="SRD367" s="120"/>
      <c r="SRE367" s="120"/>
      <c r="SRF367" s="120"/>
      <c r="SRG367" s="120"/>
      <c r="SRH367" s="120"/>
      <c r="SRI367" s="120"/>
      <c r="SRJ367" s="120"/>
      <c r="SRK367" s="120"/>
      <c r="SRL367" s="120"/>
      <c r="SRM367" s="120"/>
      <c r="SRN367" s="120"/>
      <c r="SRO367" s="120"/>
      <c r="SRP367" s="120"/>
      <c r="SRQ367" s="120"/>
      <c r="SRR367" s="120"/>
      <c r="SRS367" s="120"/>
      <c r="SRT367" s="120"/>
      <c r="SRU367" s="120"/>
      <c r="SRV367" s="120"/>
      <c r="SRW367" s="120"/>
      <c r="SRX367" s="120"/>
      <c r="SRY367" s="120"/>
      <c r="SRZ367" s="120"/>
      <c r="SSA367" s="120"/>
      <c r="SSB367" s="120"/>
      <c r="SSC367" s="120"/>
      <c r="SSD367" s="120"/>
      <c r="SSE367" s="120"/>
      <c r="SSF367" s="120"/>
      <c r="SSG367" s="120"/>
      <c r="SSH367" s="120"/>
      <c r="SSI367" s="120"/>
      <c r="SSJ367" s="120"/>
      <c r="SSK367" s="120"/>
      <c r="SSL367" s="120"/>
      <c r="SSM367" s="120"/>
      <c r="SSN367" s="120"/>
      <c r="SSO367" s="120"/>
      <c r="SSP367" s="120"/>
      <c r="SSQ367" s="120"/>
      <c r="SSR367" s="120"/>
      <c r="SSS367" s="120"/>
      <c r="SST367" s="120"/>
      <c r="SSU367" s="120"/>
      <c r="SSV367" s="120"/>
      <c r="SSW367" s="120"/>
      <c r="SSX367" s="120"/>
      <c r="SSY367" s="120"/>
      <c r="SSZ367" s="120"/>
      <c r="STA367" s="120"/>
      <c r="STB367" s="120"/>
      <c r="STC367" s="120"/>
      <c r="STD367" s="120"/>
      <c r="STE367" s="120"/>
      <c r="STF367" s="120"/>
      <c r="STG367" s="120"/>
      <c r="STH367" s="120"/>
      <c r="STI367" s="120"/>
      <c r="STJ367" s="120"/>
      <c r="STK367" s="120"/>
      <c r="STL367" s="120"/>
      <c r="STM367" s="120"/>
      <c r="STN367" s="120"/>
      <c r="STO367" s="120"/>
      <c r="STP367" s="120"/>
      <c r="STQ367" s="120"/>
      <c r="STR367" s="120"/>
      <c r="STS367" s="120"/>
      <c r="STT367" s="120"/>
      <c r="STU367" s="120"/>
      <c r="STV367" s="120"/>
      <c r="STW367" s="120"/>
      <c r="STX367" s="120"/>
      <c r="STY367" s="120"/>
      <c r="STZ367" s="120"/>
      <c r="SUA367" s="120"/>
      <c r="SUB367" s="120"/>
      <c r="SUC367" s="120"/>
      <c r="SUD367" s="120"/>
      <c r="SUE367" s="120"/>
      <c r="SUF367" s="120"/>
      <c r="SUG367" s="120"/>
      <c r="SUH367" s="120"/>
      <c r="SUI367" s="120"/>
      <c r="SUJ367" s="120"/>
      <c r="SUK367" s="120"/>
      <c r="SUL367" s="120"/>
      <c r="SUM367" s="120"/>
      <c r="SUN367" s="120"/>
      <c r="SUO367" s="120"/>
      <c r="SUP367" s="120"/>
      <c r="SUQ367" s="120"/>
      <c r="SUR367" s="120"/>
      <c r="SUS367" s="120"/>
      <c r="SUT367" s="120"/>
      <c r="SUU367" s="120"/>
      <c r="SUV367" s="120"/>
      <c r="SUW367" s="120"/>
      <c r="SUX367" s="120"/>
      <c r="SUY367" s="120"/>
      <c r="SUZ367" s="120"/>
      <c r="SVA367" s="120"/>
      <c r="SVB367" s="120"/>
      <c r="SVC367" s="120"/>
      <c r="SVD367" s="120"/>
      <c r="SVE367" s="120"/>
      <c r="SVF367" s="120"/>
      <c r="SVG367" s="120"/>
      <c r="SVH367" s="120"/>
      <c r="SVI367" s="120"/>
      <c r="SVJ367" s="120"/>
      <c r="SVK367" s="120"/>
      <c r="SVL367" s="120"/>
      <c r="SVM367" s="120"/>
      <c r="SVN367" s="120"/>
      <c r="SVO367" s="120"/>
      <c r="SVP367" s="120"/>
      <c r="SVQ367" s="120"/>
      <c r="SVR367" s="120"/>
      <c r="SVS367" s="120"/>
      <c r="SVT367" s="120"/>
      <c r="SVU367" s="120"/>
      <c r="SVV367" s="120"/>
      <c r="SVW367" s="120"/>
      <c r="SVX367" s="120"/>
      <c r="SVY367" s="120"/>
      <c r="SVZ367" s="120"/>
      <c r="SWA367" s="120"/>
      <c r="SWB367" s="120"/>
      <c r="SWC367" s="120"/>
      <c r="SWD367" s="120"/>
      <c r="SWE367" s="120"/>
      <c r="SWF367" s="120"/>
      <c r="SWG367" s="120"/>
      <c r="SWH367" s="120"/>
      <c r="SWI367" s="120"/>
      <c r="SWJ367" s="120"/>
      <c r="SWK367" s="120"/>
      <c r="SWL367" s="120"/>
      <c r="SWM367" s="120"/>
      <c r="SWN367" s="120"/>
      <c r="SWO367" s="120"/>
      <c r="SWP367" s="120"/>
      <c r="SWQ367" s="120"/>
      <c r="SWR367" s="120"/>
      <c r="SWS367" s="120"/>
      <c r="SWT367" s="120"/>
      <c r="SWU367" s="120"/>
      <c r="SWV367" s="120"/>
      <c r="SWW367" s="120"/>
      <c r="SWX367" s="120"/>
      <c r="SWY367" s="120"/>
      <c r="SWZ367" s="120"/>
      <c r="SXA367" s="120"/>
      <c r="SXB367" s="120"/>
      <c r="SXC367" s="120"/>
      <c r="SXD367" s="120"/>
      <c r="SXE367" s="120"/>
      <c r="SXF367" s="120"/>
      <c r="SXG367" s="120"/>
      <c r="SXH367" s="120"/>
      <c r="SXI367" s="120"/>
      <c r="SXJ367" s="120"/>
      <c r="SXK367" s="120"/>
      <c r="SXL367" s="120"/>
      <c r="SXM367" s="120"/>
      <c r="SXN367" s="120"/>
      <c r="SXO367" s="120"/>
      <c r="SXP367" s="120"/>
      <c r="SXQ367" s="120"/>
      <c r="SXR367" s="120"/>
      <c r="SXS367" s="120"/>
      <c r="SXT367" s="120"/>
      <c r="SXU367" s="120"/>
      <c r="SXV367" s="120"/>
      <c r="SXW367" s="120"/>
      <c r="SXX367" s="120"/>
      <c r="SXY367" s="120"/>
      <c r="SXZ367" s="120"/>
      <c r="SYA367" s="120"/>
      <c r="SYB367" s="120"/>
      <c r="SYC367" s="120"/>
      <c r="SYD367" s="120"/>
      <c r="SYE367" s="120"/>
      <c r="SYF367" s="120"/>
      <c r="SYG367" s="120"/>
      <c r="SYH367" s="120"/>
      <c r="SYI367" s="120"/>
      <c r="SYJ367" s="120"/>
      <c r="SYK367" s="120"/>
      <c r="SYL367" s="120"/>
      <c r="SYM367" s="120"/>
      <c r="SYN367" s="120"/>
      <c r="SYO367" s="120"/>
      <c r="SYP367" s="120"/>
      <c r="SYQ367" s="120"/>
      <c r="SYR367" s="120"/>
      <c r="SYS367" s="120"/>
      <c r="SYT367" s="120"/>
      <c r="SYU367" s="120"/>
      <c r="SYV367" s="120"/>
      <c r="SYW367" s="120"/>
      <c r="SYX367" s="120"/>
      <c r="SYY367" s="120"/>
      <c r="SYZ367" s="120"/>
      <c r="SZA367" s="120"/>
      <c r="SZB367" s="120"/>
      <c r="SZC367" s="120"/>
      <c r="SZD367" s="120"/>
      <c r="SZE367" s="120"/>
      <c r="SZF367" s="120"/>
      <c r="SZG367" s="120"/>
      <c r="SZH367" s="120"/>
      <c r="SZI367" s="120"/>
      <c r="SZJ367" s="120"/>
      <c r="SZK367" s="120"/>
      <c r="SZL367" s="120"/>
      <c r="SZM367" s="120"/>
      <c r="SZN367" s="120"/>
      <c r="SZO367" s="120"/>
      <c r="SZP367" s="120"/>
      <c r="SZQ367" s="120"/>
      <c r="SZR367" s="120"/>
      <c r="SZS367" s="120"/>
      <c r="SZT367" s="120"/>
      <c r="SZU367" s="120"/>
      <c r="SZV367" s="120"/>
      <c r="SZW367" s="120"/>
      <c r="SZX367" s="120"/>
      <c r="SZY367" s="120"/>
      <c r="SZZ367" s="120"/>
      <c r="TAA367" s="120"/>
      <c r="TAB367" s="120"/>
      <c r="TAC367" s="120"/>
      <c r="TAD367" s="120"/>
      <c r="TAE367" s="120"/>
      <c r="TAF367" s="120"/>
      <c r="TAG367" s="120"/>
      <c r="TAH367" s="120"/>
      <c r="TAI367" s="120"/>
      <c r="TAJ367" s="120"/>
      <c r="TAK367" s="120"/>
      <c r="TAL367" s="120"/>
      <c r="TAM367" s="120"/>
      <c r="TAN367" s="120"/>
      <c r="TAO367" s="120"/>
      <c r="TAP367" s="120"/>
      <c r="TAQ367" s="120"/>
      <c r="TAR367" s="120"/>
      <c r="TAS367" s="120"/>
      <c r="TAT367" s="120"/>
      <c r="TAU367" s="120"/>
      <c r="TAV367" s="120"/>
      <c r="TAW367" s="120"/>
      <c r="TAX367" s="120"/>
      <c r="TAY367" s="120"/>
      <c r="TAZ367" s="120"/>
      <c r="TBA367" s="120"/>
      <c r="TBB367" s="120"/>
      <c r="TBC367" s="120"/>
      <c r="TBD367" s="120"/>
      <c r="TBE367" s="120"/>
      <c r="TBF367" s="120"/>
      <c r="TBG367" s="120"/>
      <c r="TBH367" s="120"/>
      <c r="TBI367" s="120"/>
      <c r="TBJ367" s="120"/>
      <c r="TBK367" s="120"/>
      <c r="TBL367" s="120"/>
      <c r="TBM367" s="120"/>
      <c r="TBN367" s="120"/>
      <c r="TBO367" s="120"/>
      <c r="TBP367" s="120"/>
      <c r="TBQ367" s="120"/>
      <c r="TBR367" s="120"/>
      <c r="TBS367" s="120"/>
      <c r="TBT367" s="120"/>
      <c r="TBU367" s="120"/>
      <c r="TBV367" s="120"/>
      <c r="TBW367" s="120"/>
      <c r="TBX367" s="120"/>
      <c r="TBY367" s="120"/>
      <c r="TBZ367" s="120"/>
      <c r="TCA367" s="120"/>
      <c r="TCB367" s="120"/>
      <c r="TCC367" s="120"/>
      <c r="TCD367" s="120"/>
      <c r="TCE367" s="120"/>
      <c r="TCF367" s="120"/>
      <c r="TCG367" s="120"/>
      <c r="TCH367" s="120"/>
      <c r="TCI367" s="120"/>
      <c r="TCJ367" s="120"/>
      <c r="TCK367" s="120"/>
      <c r="TCL367" s="120"/>
      <c r="TCM367" s="120"/>
      <c r="TCN367" s="120"/>
      <c r="TCO367" s="120"/>
      <c r="TCP367" s="120"/>
      <c r="TCQ367" s="120"/>
      <c r="TCR367" s="120"/>
      <c r="TCS367" s="120"/>
      <c r="TCT367" s="120"/>
      <c r="TCU367" s="120"/>
      <c r="TCV367" s="120"/>
      <c r="TCW367" s="120"/>
      <c r="TCX367" s="120"/>
      <c r="TCY367" s="120"/>
      <c r="TCZ367" s="120"/>
      <c r="TDA367" s="120"/>
      <c r="TDB367" s="120"/>
      <c r="TDC367" s="120"/>
      <c r="TDD367" s="120"/>
      <c r="TDE367" s="120"/>
      <c r="TDF367" s="120"/>
      <c r="TDG367" s="120"/>
      <c r="TDH367" s="120"/>
      <c r="TDI367" s="120"/>
      <c r="TDJ367" s="120"/>
      <c r="TDK367" s="120"/>
      <c r="TDL367" s="120"/>
      <c r="TDM367" s="120"/>
      <c r="TDN367" s="120"/>
      <c r="TDO367" s="120"/>
      <c r="TDP367" s="120"/>
      <c r="TDQ367" s="120"/>
      <c r="TDR367" s="120"/>
      <c r="TDS367" s="120"/>
      <c r="TDT367" s="120"/>
      <c r="TDU367" s="120"/>
      <c r="TDV367" s="120"/>
      <c r="TDW367" s="120"/>
      <c r="TDX367" s="120"/>
      <c r="TDY367" s="120"/>
      <c r="TDZ367" s="120"/>
      <c r="TEA367" s="120"/>
      <c r="TEB367" s="120"/>
      <c r="TEC367" s="120"/>
      <c r="TED367" s="120"/>
      <c r="TEE367" s="120"/>
      <c r="TEF367" s="120"/>
      <c r="TEG367" s="120"/>
      <c r="TEH367" s="120"/>
      <c r="TEI367" s="120"/>
      <c r="TEJ367" s="120"/>
      <c r="TEK367" s="120"/>
      <c r="TEL367" s="120"/>
      <c r="TEM367" s="120"/>
      <c r="TEN367" s="120"/>
      <c r="TEO367" s="120"/>
      <c r="TEP367" s="120"/>
      <c r="TEQ367" s="120"/>
      <c r="TER367" s="120"/>
      <c r="TES367" s="120"/>
      <c r="TET367" s="120"/>
      <c r="TEU367" s="120"/>
      <c r="TEV367" s="120"/>
      <c r="TEW367" s="120"/>
      <c r="TEX367" s="120"/>
      <c r="TEY367" s="120"/>
      <c r="TEZ367" s="120"/>
      <c r="TFA367" s="120"/>
      <c r="TFB367" s="120"/>
      <c r="TFC367" s="120"/>
      <c r="TFD367" s="120"/>
      <c r="TFE367" s="120"/>
      <c r="TFF367" s="120"/>
      <c r="TFG367" s="120"/>
      <c r="TFH367" s="120"/>
      <c r="TFI367" s="120"/>
      <c r="TFJ367" s="120"/>
      <c r="TFK367" s="120"/>
      <c r="TFL367" s="120"/>
      <c r="TFM367" s="120"/>
      <c r="TFN367" s="120"/>
      <c r="TFO367" s="120"/>
      <c r="TFP367" s="120"/>
      <c r="TFQ367" s="120"/>
      <c r="TFR367" s="120"/>
      <c r="TFS367" s="120"/>
      <c r="TFT367" s="120"/>
      <c r="TFU367" s="120"/>
      <c r="TFV367" s="120"/>
      <c r="TFW367" s="120"/>
      <c r="TFX367" s="120"/>
      <c r="TFY367" s="120"/>
      <c r="TFZ367" s="120"/>
      <c r="TGA367" s="120"/>
      <c r="TGB367" s="120"/>
      <c r="TGC367" s="120"/>
      <c r="TGD367" s="120"/>
      <c r="TGE367" s="120"/>
      <c r="TGF367" s="120"/>
      <c r="TGG367" s="120"/>
      <c r="TGH367" s="120"/>
      <c r="TGI367" s="120"/>
      <c r="TGJ367" s="120"/>
      <c r="TGK367" s="120"/>
      <c r="TGL367" s="120"/>
      <c r="TGM367" s="120"/>
      <c r="TGN367" s="120"/>
      <c r="TGO367" s="120"/>
      <c r="TGP367" s="120"/>
      <c r="TGQ367" s="120"/>
      <c r="TGR367" s="120"/>
      <c r="TGS367" s="120"/>
      <c r="TGT367" s="120"/>
      <c r="TGU367" s="120"/>
      <c r="TGV367" s="120"/>
      <c r="TGW367" s="120"/>
      <c r="TGX367" s="120"/>
      <c r="TGY367" s="120"/>
      <c r="TGZ367" s="120"/>
      <c r="THA367" s="120"/>
      <c r="THB367" s="120"/>
      <c r="THC367" s="120"/>
      <c r="THD367" s="120"/>
      <c r="THE367" s="120"/>
      <c r="THF367" s="120"/>
      <c r="THG367" s="120"/>
      <c r="THH367" s="120"/>
      <c r="THI367" s="120"/>
      <c r="THJ367" s="120"/>
      <c r="THK367" s="120"/>
      <c r="THL367" s="120"/>
      <c r="THM367" s="120"/>
      <c r="THN367" s="120"/>
      <c r="THO367" s="120"/>
      <c r="THP367" s="120"/>
      <c r="THQ367" s="120"/>
      <c r="THR367" s="120"/>
      <c r="THS367" s="120"/>
      <c r="THT367" s="120"/>
      <c r="THU367" s="120"/>
      <c r="THV367" s="120"/>
      <c r="THW367" s="120"/>
      <c r="THX367" s="120"/>
      <c r="THY367" s="120"/>
      <c r="THZ367" s="120"/>
      <c r="TIA367" s="120"/>
      <c r="TIB367" s="120"/>
      <c r="TIC367" s="120"/>
      <c r="TID367" s="120"/>
      <c r="TIE367" s="120"/>
      <c r="TIF367" s="120"/>
      <c r="TIG367" s="120"/>
      <c r="TIH367" s="120"/>
      <c r="TII367" s="120"/>
      <c r="TIJ367" s="120"/>
      <c r="TIK367" s="120"/>
      <c r="TIL367" s="120"/>
      <c r="TIM367" s="120"/>
      <c r="TIN367" s="120"/>
      <c r="TIO367" s="120"/>
      <c r="TIP367" s="120"/>
      <c r="TIQ367" s="120"/>
      <c r="TIR367" s="120"/>
      <c r="TIS367" s="120"/>
      <c r="TIT367" s="120"/>
      <c r="TIU367" s="120"/>
      <c r="TIV367" s="120"/>
      <c r="TIW367" s="120"/>
      <c r="TIX367" s="120"/>
      <c r="TIY367" s="120"/>
      <c r="TIZ367" s="120"/>
      <c r="TJA367" s="120"/>
      <c r="TJB367" s="120"/>
      <c r="TJC367" s="120"/>
      <c r="TJD367" s="120"/>
      <c r="TJE367" s="120"/>
      <c r="TJF367" s="120"/>
      <c r="TJG367" s="120"/>
      <c r="TJH367" s="120"/>
      <c r="TJI367" s="120"/>
      <c r="TJJ367" s="120"/>
      <c r="TJK367" s="120"/>
      <c r="TJL367" s="120"/>
      <c r="TJM367" s="120"/>
      <c r="TJN367" s="120"/>
      <c r="TJO367" s="120"/>
      <c r="TJP367" s="120"/>
      <c r="TJQ367" s="120"/>
      <c r="TJR367" s="120"/>
      <c r="TJS367" s="120"/>
      <c r="TJT367" s="120"/>
      <c r="TJU367" s="120"/>
      <c r="TJV367" s="120"/>
      <c r="TJW367" s="120"/>
      <c r="TJX367" s="120"/>
      <c r="TJY367" s="120"/>
      <c r="TJZ367" s="120"/>
      <c r="TKA367" s="120"/>
      <c r="TKB367" s="120"/>
      <c r="TKC367" s="120"/>
      <c r="TKD367" s="120"/>
      <c r="TKE367" s="120"/>
      <c r="TKF367" s="120"/>
      <c r="TKG367" s="120"/>
      <c r="TKH367" s="120"/>
      <c r="TKI367" s="120"/>
      <c r="TKJ367" s="120"/>
      <c r="TKK367" s="120"/>
      <c r="TKL367" s="120"/>
      <c r="TKM367" s="120"/>
      <c r="TKN367" s="120"/>
      <c r="TKO367" s="120"/>
      <c r="TKP367" s="120"/>
      <c r="TKQ367" s="120"/>
      <c r="TKR367" s="120"/>
      <c r="TKS367" s="120"/>
      <c r="TKT367" s="120"/>
      <c r="TKU367" s="120"/>
      <c r="TKV367" s="120"/>
      <c r="TKW367" s="120"/>
      <c r="TKX367" s="120"/>
      <c r="TKY367" s="120"/>
      <c r="TKZ367" s="120"/>
      <c r="TLA367" s="120"/>
      <c r="TLB367" s="120"/>
      <c r="TLC367" s="120"/>
      <c r="TLD367" s="120"/>
      <c r="TLE367" s="120"/>
      <c r="TLF367" s="120"/>
      <c r="TLG367" s="120"/>
      <c r="TLH367" s="120"/>
      <c r="TLI367" s="120"/>
      <c r="TLJ367" s="120"/>
      <c r="TLK367" s="120"/>
      <c r="TLL367" s="120"/>
      <c r="TLM367" s="120"/>
      <c r="TLN367" s="120"/>
      <c r="TLO367" s="120"/>
      <c r="TLP367" s="120"/>
      <c r="TLQ367" s="120"/>
      <c r="TLR367" s="120"/>
      <c r="TLS367" s="120"/>
      <c r="TLT367" s="120"/>
      <c r="TLU367" s="120"/>
      <c r="TLV367" s="120"/>
      <c r="TLW367" s="120"/>
      <c r="TLX367" s="120"/>
      <c r="TLY367" s="120"/>
      <c r="TLZ367" s="120"/>
      <c r="TMA367" s="120"/>
      <c r="TMB367" s="120"/>
      <c r="TMC367" s="120"/>
      <c r="TMD367" s="120"/>
      <c r="TME367" s="120"/>
      <c r="TMF367" s="120"/>
      <c r="TMG367" s="120"/>
      <c r="TMH367" s="120"/>
      <c r="TMI367" s="120"/>
      <c r="TMJ367" s="120"/>
      <c r="TMK367" s="120"/>
      <c r="TML367" s="120"/>
      <c r="TMM367" s="120"/>
      <c r="TMN367" s="120"/>
      <c r="TMO367" s="120"/>
      <c r="TMP367" s="120"/>
      <c r="TMQ367" s="120"/>
      <c r="TMR367" s="120"/>
      <c r="TMS367" s="120"/>
      <c r="TMT367" s="120"/>
      <c r="TMU367" s="120"/>
      <c r="TMV367" s="120"/>
      <c r="TMW367" s="120"/>
      <c r="TMX367" s="120"/>
      <c r="TMY367" s="120"/>
      <c r="TMZ367" s="120"/>
      <c r="TNA367" s="120"/>
      <c r="TNB367" s="120"/>
      <c r="TNC367" s="120"/>
      <c r="TND367" s="120"/>
      <c r="TNE367" s="120"/>
      <c r="TNF367" s="120"/>
      <c r="TNG367" s="120"/>
      <c r="TNH367" s="120"/>
      <c r="TNI367" s="120"/>
      <c r="TNJ367" s="120"/>
      <c r="TNK367" s="120"/>
      <c r="TNL367" s="120"/>
      <c r="TNM367" s="120"/>
      <c r="TNN367" s="120"/>
      <c r="TNO367" s="120"/>
      <c r="TNP367" s="120"/>
      <c r="TNQ367" s="120"/>
      <c r="TNR367" s="120"/>
      <c r="TNS367" s="120"/>
      <c r="TNT367" s="120"/>
      <c r="TNU367" s="120"/>
      <c r="TNV367" s="120"/>
      <c r="TNW367" s="120"/>
      <c r="TNX367" s="120"/>
      <c r="TNY367" s="120"/>
      <c r="TNZ367" s="120"/>
      <c r="TOA367" s="120"/>
      <c r="TOB367" s="120"/>
      <c r="TOC367" s="120"/>
      <c r="TOD367" s="120"/>
      <c r="TOE367" s="120"/>
      <c r="TOF367" s="120"/>
      <c r="TOG367" s="120"/>
      <c r="TOH367" s="120"/>
      <c r="TOI367" s="120"/>
      <c r="TOJ367" s="120"/>
      <c r="TOK367" s="120"/>
      <c r="TOL367" s="120"/>
      <c r="TOM367" s="120"/>
      <c r="TON367" s="120"/>
      <c r="TOO367" s="120"/>
      <c r="TOP367" s="120"/>
      <c r="TOQ367" s="120"/>
      <c r="TOR367" s="120"/>
      <c r="TOS367" s="120"/>
      <c r="TOT367" s="120"/>
      <c r="TOU367" s="120"/>
      <c r="TOV367" s="120"/>
      <c r="TOW367" s="120"/>
      <c r="TOX367" s="120"/>
      <c r="TOY367" s="120"/>
      <c r="TOZ367" s="120"/>
      <c r="TPA367" s="120"/>
      <c r="TPB367" s="120"/>
      <c r="TPC367" s="120"/>
      <c r="TPD367" s="120"/>
      <c r="TPE367" s="120"/>
      <c r="TPF367" s="120"/>
      <c r="TPG367" s="120"/>
      <c r="TPH367" s="120"/>
      <c r="TPI367" s="120"/>
      <c r="TPJ367" s="120"/>
      <c r="TPK367" s="120"/>
      <c r="TPL367" s="120"/>
      <c r="TPM367" s="120"/>
      <c r="TPN367" s="120"/>
      <c r="TPO367" s="120"/>
      <c r="TPP367" s="120"/>
      <c r="TPQ367" s="120"/>
      <c r="TPR367" s="120"/>
      <c r="TPS367" s="120"/>
      <c r="TPT367" s="120"/>
      <c r="TPU367" s="120"/>
      <c r="TPV367" s="120"/>
      <c r="TPW367" s="120"/>
      <c r="TPX367" s="120"/>
      <c r="TPY367" s="120"/>
      <c r="TPZ367" s="120"/>
      <c r="TQA367" s="120"/>
      <c r="TQB367" s="120"/>
      <c r="TQC367" s="120"/>
      <c r="TQD367" s="120"/>
      <c r="TQE367" s="120"/>
      <c r="TQF367" s="120"/>
      <c r="TQG367" s="120"/>
      <c r="TQH367" s="120"/>
      <c r="TQI367" s="120"/>
      <c r="TQJ367" s="120"/>
      <c r="TQK367" s="120"/>
      <c r="TQL367" s="120"/>
      <c r="TQM367" s="120"/>
      <c r="TQN367" s="120"/>
      <c r="TQO367" s="120"/>
      <c r="TQP367" s="120"/>
      <c r="TQQ367" s="120"/>
      <c r="TQR367" s="120"/>
      <c r="TQS367" s="120"/>
      <c r="TQT367" s="120"/>
      <c r="TQU367" s="120"/>
      <c r="TQV367" s="120"/>
      <c r="TQW367" s="120"/>
      <c r="TQX367" s="120"/>
      <c r="TQY367" s="120"/>
      <c r="TQZ367" s="120"/>
      <c r="TRA367" s="120"/>
      <c r="TRB367" s="120"/>
      <c r="TRC367" s="120"/>
      <c r="TRD367" s="120"/>
      <c r="TRE367" s="120"/>
      <c r="TRF367" s="120"/>
      <c r="TRG367" s="120"/>
      <c r="TRH367" s="120"/>
      <c r="TRI367" s="120"/>
      <c r="TRJ367" s="120"/>
      <c r="TRK367" s="120"/>
      <c r="TRL367" s="120"/>
      <c r="TRM367" s="120"/>
      <c r="TRN367" s="120"/>
      <c r="TRO367" s="120"/>
      <c r="TRP367" s="120"/>
      <c r="TRQ367" s="120"/>
      <c r="TRR367" s="120"/>
      <c r="TRS367" s="120"/>
      <c r="TRT367" s="120"/>
      <c r="TRU367" s="120"/>
      <c r="TRV367" s="120"/>
      <c r="TRW367" s="120"/>
      <c r="TRX367" s="120"/>
      <c r="TRY367" s="120"/>
      <c r="TRZ367" s="120"/>
      <c r="TSA367" s="120"/>
      <c r="TSB367" s="120"/>
      <c r="TSC367" s="120"/>
      <c r="TSD367" s="120"/>
      <c r="TSE367" s="120"/>
      <c r="TSF367" s="120"/>
      <c r="TSG367" s="120"/>
      <c r="TSH367" s="120"/>
      <c r="TSI367" s="120"/>
      <c r="TSJ367" s="120"/>
      <c r="TSK367" s="120"/>
      <c r="TSL367" s="120"/>
      <c r="TSM367" s="120"/>
      <c r="TSN367" s="120"/>
      <c r="TSO367" s="120"/>
      <c r="TSP367" s="120"/>
      <c r="TSQ367" s="120"/>
      <c r="TSR367" s="120"/>
      <c r="TSS367" s="120"/>
      <c r="TST367" s="120"/>
      <c r="TSU367" s="120"/>
      <c r="TSV367" s="120"/>
      <c r="TSW367" s="120"/>
      <c r="TSX367" s="120"/>
      <c r="TSY367" s="120"/>
      <c r="TSZ367" s="120"/>
      <c r="TTA367" s="120"/>
      <c r="TTB367" s="120"/>
      <c r="TTC367" s="120"/>
      <c r="TTD367" s="120"/>
      <c r="TTE367" s="120"/>
      <c r="TTF367" s="120"/>
      <c r="TTG367" s="120"/>
      <c r="TTH367" s="120"/>
      <c r="TTI367" s="120"/>
      <c r="TTJ367" s="120"/>
      <c r="TTK367" s="120"/>
      <c r="TTL367" s="120"/>
      <c r="TTM367" s="120"/>
      <c r="TTN367" s="120"/>
      <c r="TTO367" s="120"/>
      <c r="TTP367" s="120"/>
      <c r="TTQ367" s="120"/>
      <c r="TTR367" s="120"/>
      <c r="TTS367" s="120"/>
      <c r="TTT367" s="120"/>
      <c r="TTU367" s="120"/>
      <c r="TTV367" s="120"/>
      <c r="TTW367" s="120"/>
      <c r="TTX367" s="120"/>
      <c r="TTY367" s="120"/>
      <c r="TTZ367" s="120"/>
      <c r="TUA367" s="120"/>
      <c r="TUB367" s="120"/>
      <c r="TUC367" s="120"/>
      <c r="TUD367" s="120"/>
      <c r="TUE367" s="120"/>
      <c r="TUF367" s="120"/>
      <c r="TUG367" s="120"/>
      <c r="TUH367" s="120"/>
      <c r="TUI367" s="120"/>
      <c r="TUJ367" s="120"/>
      <c r="TUK367" s="120"/>
      <c r="TUL367" s="120"/>
      <c r="TUM367" s="120"/>
      <c r="TUN367" s="120"/>
      <c r="TUO367" s="120"/>
      <c r="TUP367" s="120"/>
      <c r="TUQ367" s="120"/>
      <c r="TUR367" s="120"/>
      <c r="TUS367" s="120"/>
      <c r="TUT367" s="120"/>
      <c r="TUU367" s="120"/>
      <c r="TUV367" s="120"/>
      <c r="TUW367" s="120"/>
      <c r="TUX367" s="120"/>
      <c r="TUY367" s="120"/>
      <c r="TUZ367" s="120"/>
      <c r="TVA367" s="120"/>
      <c r="TVB367" s="120"/>
      <c r="TVC367" s="120"/>
      <c r="TVD367" s="120"/>
      <c r="TVE367" s="120"/>
      <c r="TVF367" s="120"/>
      <c r="TVG367" s="120"/>
      <c r="TVH367" s="120"/>
      <c r="TVI367" s="120"/>
      <c r="TVJ367" s="120"/>
      <c r="TVK367" s="120"/>
      <c r="TVL367" s="120"/>
      <c r="TVM367" s="120"/>
      <c r="TVN367" s="120"/>
      <c r="TVO367" s="120"/>
      <c r="TVP367" s="120"/>
      <c r="TVQ367" s="120"/>
      <c r="TVR367" s="120"/>
      <c r="TVS367" s="120"/>
      <c r="TVT367" s="120"/>
      <c r="TVU367" s="120"/>
      <c r="TVV367" s="120"/>
      <c r="TVW367" s="120"/>
      <c r="TVX367" s="120"/>
      <c r="TVY367" s="120"/>
      <c r="TVZ367" s="120"/>
      <c r="TWA367" s="120"/>
      <c r="TWB367" s="120"/>
      <c r="TWC367" s="120"/>
      <c r="TWD367" s="120"/>
      <c r="TWE367" s="120"/>
      <c r="TWF367" s="120"/>
      <c r="TWG367" s="120"/>
      <c r="TWH367" s="120"/>
      <c r="TWI367" s="120"/>
      <c r="TWJ367" s="120"/>
      <c r="TWK367" s="120"/>
      <c r="TWL367" s="120"/>
      <c r="TWM367" s="120"/>
      <c r="TWN367" s="120"/>
      <c r="TWO367" s="120"/>
      <c r="TWP367" s="120"/>
      <c r="TWQ367" s="120"/>
      <c r="TWR367" s="120"/>
      <c r="TWS367" s="120"/>
      <c r="TWT367" s="120"/>
      <c r="TWU367" s="120"/>
      <c r="TWV367" s="120"/>
      <c r="TWW367" s="120"/>
      <c r="TWX367" s="120"/>
      <c r="TWY367" s="120"/>
      <c r="TWZ367" s="120"/>
      <c r="TXA367" s="120"/>
      <c r="TXB367" s="120"/>
      <c r="TXC367" s="120"/>
      <c r="TXD367" s="120"/>
      <c r="TXE367" s="120"/>
      <c r="TXF367" s="120"/>
      <c r="TXG367" s="120"/>
      <c r="TXH367" s="120"/>
      <c r="TXI367" s="120"/>
      <c r="TXJ367" s="120"/>
      <c r="TXK367" s="120"/>
      <c r="TXL367" s="120"/>
      <c r="TXM367" s="120"/>
      <c r="TXN367" s="120"/>
      <c r="TXO367" s="120"/>
      <c r="TXP367" s="120"/>
      <c r="TXQ367" s="120"/>
      <c r="TXR367" s="120"/>
      <c r="TXS367" s="120"/>
      <c r="TXT367" s="120"/>
      <c r="TXU367" s="120"/>
      <c r="TXV367" s="120"/>
      <c r="TXW367" s="120"/>
      <c r="TXX367" s="120"/>
      <c r="TXY367" s="120"/>
      <c r="TXZ367" s="120"/>
      <c r="TYA367" s="120"/>
      <c r="TYB367" s="120"/>
      <c r="TYC367" s="120"/>
      <c r="TYD367" s="120"/>
      <c r="TYE367" s="120"/>
      <c r="TYF367" s="120"/>
      <c r="TYG367" s="120"/>
      <c r="TYH367" s="120"/>
      <c r="TYI367" s="120"/>
      <c r="TYJ367" s="120"/>
      <c r="TYK367" s="120"/>
      <c r="TYL367" s="120"/>
      <c r="TYM367" s="120"/>
      <c r="TYN367" s="120"/>
      <c r="TYO367" s="120"/>
      <c r="TYP367" s="120"/>
      <c r="TYQ367" s="120"/>
      <c r="TYR367" s="120"/>
      <c r="TYS367" s="120"/>
      <c r="TYT367" s="120"/>
      <c r="TYU367" s="120"/>
      <c r="TYV367" s="120"/>
      <c r="TYW367" s="120"/>
      <c r="TYX367" s="120"/>
      <c r="TYY367" s="120"/>
      <c r="TYZ367" s="120"/>
      <c r="TZA367" s="120"/>
      <c r="TZB367" s="120"/>
      <c r="TZC367" s="120"/>
      <c r="TZD367" s="120"/>
      <c r="TZE367" s="120"/>
      <c r="TZF367" s="120"/>
      <c r="TZG367" s="120"/>
      <c r="TZH367" s="120"/>
      <c r="TZI367" s="120"/>
      <c r="TZJ367" s="120"/>
      <c r="TZK367" s="120"/>
      <c r="TZL367" s="120"/>
      <c r="TZM367" s="120"/>
      <c r="TZN367" s="120"/>
      <c r="TZO367" s="120"/>
      <c r="TZP367" s="120"/>
      <c r="TZQ367" s="120"/>
      <c r="TZR367" s="120"/>
      <c r="TZS367" s="120"/>
      <c r="TZT367" s="120"/>
      <c r="TZU367" s="120"/>
      <c r="TZV367" s="120"/>
      <c r="TZW367" s="120"/>
      <c r="TZX367" s="120"/>
      <c r="TZY367" s="120"/>
      <c r="TZZ367" s="120"/>
      <c r="UAA367" s="120"/>
      <c r="UAB367" s="120"/>
      <c r="UAC367" s="120"/>
      <c r="UAD367" s="120"/>
      <c r="UAE367" s="120"/>
      <c r="UAF367" s="120"/>
      <c r="UAG367" s="120"/>
      <c r="UAH367" s="120"/>
      <c r="UAI367" s="120"/>
      <c r="UAJ367" s="120"/>
      <c r="UAK367" s="120"/>
      <c r="UAL367" s="120"/>
      <c r="UAM367" s="120"/>
      <c r="UAN367" s="120"/>
      <c r="UAO367" s="120"/>
      <c r="UAP367" s="120"/>
      <c r="UAQ367" s="120"/>
      <c r="UAR367" s="120"/>
      <c r="UAS367" s="120"/>
      <c r="UAT367" s="120"/>
      <c r="UAU367" s="120"/>
      <c r="UAV367" s="120"/>
      <c r="UAW367" s="120"/>
      <c r="UAX367" s="120"/>
      <c r="UAY367" s="120"/>
      <c r="UAZ367" s="120"/>
      <c r="UBA367" s="120"/>
      <c r="UBB367" s="120"/>
      <c r="UBC367" s="120"/>
      <c r="UBD367" s="120"/>
      <c r="UBE367" s="120"/>
      <c r="UBF367" s="120"/>
      <c r="UBG367" s="120"/>
      <c r="UBH367" s="120"/>
      <c r="UBI367" s="120"/>
      <c r="UBJ367" s="120"/>
      <c r="UBK367" s="120"/>
      <c r="UBL367" s="120"/>
      <c r="UBM367" s="120"/>
      <c r="UBN367" s="120"/>
      <c r="UBO367" s="120"/>
      <c r="UBP367" s="120"/>
      <c r="UBQ367" s="120"/>
      <c r="UBR367" s="120"/>
      <c r="UBS367" s="120"/>
      <c r="UBT367" s="120"/>
      <c r="UBU367" s="120"/>
      <c r="UBV367" s="120"/>
      <c r="UBW367" s="120"/>
      <c r="UBX367" s="120"/>
      <c r="UBY367" s="120"/>
      <c r="UBZ367" s="120"/>
      <c r="UCA367" s="120"/>
      <c r="UCB367" s="120"/>
      <c r="UCC367" s="120"/>
      <c r="UCD367" s="120"/>
      <c r="UCE367" s="120"/>
      <c r="UCF367" s="120"/>
      <c r="UCG367" s="120"/>
      <c r="UCH367" s="120"/>
      <c r="UCI367" s="120"/>
      <c r="UCJ367" s="120"/>
      <c r="UCK367" s="120"/>
      <c r="UCL367" s="120"/>
      <c r="UCM367" s="120"/>
      <c r="UCN367" s="120"/>
      <c r="UCO367" s="120"/>
      <c r="UCP367" s="120"/>
      <c r="UCQ367" s="120"/>
      <c r="UCR367" s="120"/>
      <c r="UCS367" s="120"/>
      <c r="UCT367" s="120"/>
      <c r="UCU367" s="120"/>
      <c r="UCV367" s="120"/>
      <c r="UCW367" s="120"/>
      <c r="UCX367" s="120"/>
      <c r="UCY367" s="120"/>
      <c r="UCZ367" s="120"/>
      <c r="UDA367" s="120"/>
      <c r="UDB367" s="120"/>
      <c r="UDC367" s="120"/>
      <c r="UDD367" s="120"/>
      <c r="UDE367" s="120"/>
      <c r="UDF367" s="120"/>
      <c r="UDG367" s="120"/>
      <c r="UDH367" s="120"/>
      <c r="UDI367" s="120"/>
      <c r="UDJ367" s="120"/>
      <c r="UDK367" s="120"/>
      <c r="UDL367" s="120"/>
      <c r="UDM367" s="120"/>
      <c r="UDN367" s="120"/>
      <c r="UDO367" s="120"/>
      <c r="UDP367" s="120"/>
      <c r="UDQ367" s="120"/>
      <c r="UDR367" s="120"/>
      <c r="UDS367" s="120"/>
      <c r="UDT367" s="120"/>
      <c r="UDU367" s="120"/>
      <c r="UDV367" s="120"/>
      <c r="UDW367" s="120"/>
      <c r="UDX367" s="120"/>
      <c r="UDY367" s="120"/>
      <c r="UDZ367" s="120"/>
      <c r="UEA367" s="120"/>
      <c r="UEB367" s="120"/>
      <c r="UEC367" s="120"/>
      <c r="UED367" s="120"/>
      <c r="UEE367" s="120"/>
      <c r="UEF367" s="120"/>
      <c r="UEG367" s="120"/>
      <c r="UEH367" s="120"/>
      <c r="UEI367" s="120"/>
      <c r="UEJ367" s="120"/>
      <c r="UEK367" s="120"/>
      <c r="UEL367" s="120"/>
      <c r="UEM367" s="120"/>
      <c r="UEN367" s="120"/>
      <c r="UEO367" s="120"/>
      <c r="UEP367" s="120"/>
      <c r="UEQ367" s="120"/>
      <c r="UER367" s="120"/>
      <c r="UES367" s="120"/>
      <c r="UET367" s="120"/>
      <c r="UEU367" s="120"/>
      <c r="UEV367" s="120"/>
      <c r="UEW367" s="120"/>
      <c r="UEX367" s="120"/>
      <c r="UEY367" s="120"/>
      <c r="UEZ367" s="120"/>
      <c r="UFA367" s="120"/>
      <c r="UFB367" s="120"/>
      <c r="UFC367" s="120"/>
      <c r="UFD367" s="120"/>
      <c r="UFE367" s="120"/>
      <c r="UFF367" s="120"/>
      <c r="UFG367" s="120"/>
      <c r="UFH367" s="120"/>
      <c r="UFI367" s="120"/>
      <c r="UFJ367" s="120"/>
      <c r="UFK367" s="120"/>
      <c r="UFL367" s="120"/>
      <c r="UFM367" s="120"/>
      <c r="UFN367" s="120"/>
      <c r="UFO367" s="120"/>
      <c r="UFP367" s="120"/>
      <c r="UFQ367" s="120"/>
      <c r="UFR367" s="120"/>
      <c r="UFS367" s="120"/>
      <c r="UFT367" s="120"/>
      <c r="UFU367" s="120"/>
      <c r="UFV367" s="120"/>
      <c r="UFW367" s="120"/>
      <c r="UFX367" s="120"/>
      <c r="UFY367" s="120"/>
      <c r="UFZ367" s="120"/>
      <c r="UGA367" s="120"/>
      <c r="UGB367" s="120"/>
      <c r="UGC367" s="120"/>
      <c r="UGD367" s="120"/>
      <c r="UGE367" s="120"/>
      <c r="UGF367" s="120"/>
      <c r="UGG367" s="120"/>
      <c r="UGH367" s="120"/>
      <c r="UGI367" s="120"/>
      <c r="UGJ367" s="120"/>
      <c r="UGK367" s="120"/>
      <c r="UGL367" s="120"/>
      <c r="UGM367" s="120"/>
      <c r="UGN367" s="120"/>
      <c r="UGO367" s="120"/>
      <c r="UGP367" s="120"/>
      <c r="UGQ367" s="120"/>
      <c r="UGR367" s="120"/>
      <c r="UGS367" s="120"/>
      <c r="UGT367" s="120"/>
      <c r="UGU367" s="120"/>
      <c r="UGV367" s="120"/>
      <c r="UGW367" s="120"/>
      <c r="UGX367" s="120"/>
      <c r="UGY367" s="120"/>
      <c r="UGZ367" s="120"/>
      <c r="UHA367" s="120"/>
      <c r="UHB367" s="120"/>
      <c r="UHC367" s="120"/>
      <c r="UHD367" s="120"/>
      <c r="UHE367" s="120"/>
      <c r="UHF367" s="120"/>
      <c r="UHG367" s="120"/>
      <c r="UHH367" s="120"/>
      <c r="UHI367" s="120"/>
      <c r="UHJ367" s="120"/>
      <c r="UHK367" s="120"/>
      <c r="UHL367" s="120"/>
      <c r="UHM367" s="120"/>
      <c r="UHN367" s="120"/>
      <c r="UHO367" s="120"/>
      <c r="UHP367" s="120"/>
      <c r="UHQ367" s="120"/>
      <c r="UHR367" s="120"/>
      <c r="UHS367" s="120"/>
      <c r="UHT367" s="120"/>
      <c r="UHU367" s="120"/>
      <c r="UHV367" s="120"/>
      <c r="UHW367" s="120"/>
      <c r="UHX367" s="120"/>
      <c r="UHY367" s="120"/>
      <c r="UHZ367" s="120"/>
      <c r="UIA367" s="120"/>
      <c r="UIB367" s="120"/>
      <c r="UIC367" s="120"/>
      <c r="UID367" s="120"/>
      <c r="UIE367" s="120"/>
      <c r="UIF367" s="120"/>
      <c r="UIG367" s="120"/>
      <c r="UIH367" s="120"/>
      <c r="UII367" s="120"/>
      <c r="UIJ367" s="120"/>
      <c r="UIK367" s="120"/>
      <c r="UIL367" s="120"/>
      <c r="UIM367" s="120"/>
      <c r="UIN367" s="120"/>
      <c r="UIO367" s="120"/>
      <c r="UIP367" s="120"/>
      <c r="UIQ367" s="120"/>
      <c r="UIR367" s="120"/>
      <c r="UIS367" s="120"/>
      <c r="UIT367" s="120"/>
      <c r="UIU367" s="120"/>
      <c r="UIV367" s="120"/>
      <c r="UIW367" s="120"/>
      <c r="UIX367" s="120"/>
      <c r="UIY367" s="120"/>
      <c r="UIZ367" s="120"/>
      <c r="UJA367" s="120"/>
      <c r="UJB367" s="120"/>
      <c r="UJC367" s="120"/>
      <c r="UJD367" s="120"/>
      <c r="UJE367" s="120"/>
      <c r="UJF367" s="120"/>
      <c r="UJG367" s="120"/>
      <c r="UJH367" s="120"/>
      <c r="UJI367" s="120"/>
      <c r="UJJ367" s="120"/>
      <c r="UJK367" s="120"/>
      <c r="UJL367" s="120"/>
      <c r="UJM367" s="120"/>
      <c r="UJN367" s="120"/>
      <c r="UJO367" s="120"/>
      <c r="UJP367" s="120"/>
      <c r="UJQ367" s="120"/>
      <c r="UJR367" s="120"/>
      <c r="UJS367" s="120"/>
      <c r="UJT367" s="120"/>
      <c r="UJU367" s="120"/>
      <c r="UJV367" s="120"/>
      <c r="UJW367" s="120"/>
      <c r="UJX367" s="120"/>
      <c r="UJY367" s="120"/>
      <c r="UJZ367" s="120"/>
      <c r="UKA367" s="120"/>
      <c r="UKB367" s="120"/>
      <c r="UKC367" s="120"/>
      <c r="UKD367" s="120"/>
      <c r="UKE367" s="120"/>
      <c r="UKF367" s="120"/>
      <c r="UKG367" s="120"/>
      <c r="UKH367" s="120"/>
      <c r="UKI367" s="120"/>
      <c r="UKJ367" s="120"/>
      <c r="UKK367" s="120"/>
      <c r="UKL367" s="120"/>
      <c r="UKM367" s="120"/>
      <c r="UKN367" s="120"/>
      <c r="UKO367" s="120"/>
      <c r="UKP367" s="120"/>
      <c r="UKQ367" s="120"/>
      <c r="UKR367" s="120"/>
      <c r="UKS367" s="120"/>
      <c r="UKT367" s="120"/>
      <c r="UKU367" s="120"/>
      <c r="UKV367" s="120"/>
      <c r="UKW367" s="120"/>
      <c r="UKX367" s="120"/>
      <c r="UKY367" s="120"/>
      <c r="UKZ367" s="120"/>
      <c r="ULA367" s="120"/>
      <c r="ULB367" s="120"/>
      <c r="ULC367" s="120"/>
      <c r="ULD367" s="120"/>
      <c r="ULE367" s="120"/>
      <c r="ULF367" s="120"/>
      <c r="ULG367" s="120"/>
      <c r="ULH367" s="120"/>
      <c r="ULI367" s="120"/>
      <c r="ULJ367" s="120"/>
      <c r="ULK367" s="120"/>
      <c r="ULL367" s="120"/>
      <c r="ULM367" s="120"/>
      <c r="ULN367" s="120"/>
      <c r="ULO367" s="120"/>
      <c r="ULP367" s="120"/>
      <c r="ULQ367" s="120"/>
      <c r="ULR367" s="120"/>
      <c r="ULS367" s="120"/>
      <c r="ULT367" s="120"/>
      <c r="ULU367" s="120"/>
      <c r="ULV367" s="120"/>
      <c r="ULW367" s="120"/>
      <c r="ULX367" s="120"/>
      <c r="ULY367" s="120"/>
      <c r="ULZ367" s="120"/>
      <c r="UMA367" s="120"/>
      <c r="UMB367" s="120"/>
      <c r="UMC367" s="120"/>
      <c r="UMD367" s="120"/>
      <c r="UME367" s="120"/>
      <c r="UMF367" s="120"/>
      <c r="UMG367" s="120"/>
      <c r="UMH367" s="120"/>
      <c r="UMI367" s="120"/>
      <c r="UMJ367" s="120"/>
      <c r="UMK367" s="120"/>
      <c r="UML367" s="120"/>
      <c r="UMM367" s="120"/>
      <c r="UMN367" s="120"/>
      <c r="UMO367" s="120"/>
      <c r="UMP367" s="120"/>
      <c r="UMQ367" s="120"/>
      <c r="UMR367" s="120"/>
      <c r="UMS367" s="120"/>
      <c r="UMT367" s="120"/>
      <c r="UMU367" s="120"/>
      <c r="UMV367" s="120"/>
      <c r="UMW367" s="120"/>
      <c r="UMX367" s="120"/>
      <c r="UMY367" s="120"/>
      <c r="UMZ367" s="120"/>
      <c r="UNA367" s="120"/>
      <c r="UNB367" s="120"/>
      <c r="UNC367" s="120"/>
      <c r="UND367" s="120"/>
      <c r="UNE367" s="120"/>
      <c r="UNF367" s="120"/>
      <c r="UNG367" s="120"/>
      <c r="UNH367" s="120"/>
      <c r="UNI367" s="120"/>
      <c r="UNJ367" s="120"/>
      <c r="UNK367" s="120"/>
      <c r="UNL367" s="120"/>
      <c r="UNM367" s="120"/>
      <c r="UNN367" s="120"/>
      <c r="UNO367" s="120"/>
      <c r="UNP367" s="120"/>
      <c r="UNQ367" s="120"/>
      <c r="UNR367" s="120"/>
      <c r="UNS367" s="120"/>
      <c r="UNT367" s="120"/>
      <c r="UNU367" s="120"/>
      <c r="UNV367" s="120"/>
      <c r="UNW367" s="120"/>
      <c r="UNX367" s="120"/>
      <c r="UNY367" s="120"/>
      <c r="UNZ367" s="120"/>
      <c r="UOA367" s="120"/>
      <c r="UOB367" s="120"/>
      <c r="UOC367" s="120"/>
      <c r="UOD367" s="120"/>
      <c r="UOE367" s="120"/>
      <c r="UOF367" s="120"/>
      <c r="UOG367" s="120"/>
      <c r="UOH367" s="120"/>
      <c r="UOI367" s="120"/>
      <c r="UOJ367" s="120"/>
      <c r="UOK367" s="120"/>
      <c r="UOL367" s="120"/>
      <c r="UOM367" s="120"/>
      <c r="UON367" s="120"/>
      <c r="UOO367" s="120"/>
      <c r="UOP367" s="120"/>
      <c r="UOQ367" s="120"/>
      <c r="UOR367" s="120"/>
      <c r="UOS367" s="120"/>
      <c r="UOT367" s="120"/>
      <c r="UOU367" s="120"/>
      <c r="UOV367" s="120"/>
      <c r="UOW367" s="120"/>
      <c r="UOX367" s="120"/>
      <c r="UOY367" s="120"/>
      <c r="UOZ367" s="120"/>
      <c r="UPA367" s="120"/>
      <c r="UPB367" s="120"/>
      <c r="UPC367" s="120"/>
      <c r="UPD367" s="120"/>
      <c r="UPE367" s="120"/>
      <c r="UPF367" s="120"/>
      <c r="UPG367" s="120"/>
      <c r="UPH367" s="120"/>
      <c r="UPI367" s="120"/>
      <c r="UPJ367" s="120"/>
      <c r="UPK367" s="120"/>
      <c r="UPL367" s="120"/>
      <c r="UPM367" s="120"/>
      <c r="UPN367" s="120"/>
      <c r="UPO367" s="120"/>
      <c r="UPP367" s="120"/>
      <c r="UPQ367" s="120"/>
      <c r="UPR367" s="120"/>
      <c r="UPS367" s="120"/>
      <c r="UPT367" s="120"/>
      <c r="UPU367" s="120"/>
      <c r="UPV367" s="120"/>
      <c r="UPW367" s="120"/>
      <c r="UPX367" s="120"/>
      <c r="UPY367" s="120"/>
      <c r="UPZ367" s="120"/>
      <c r="UQA367" s="120"/>
      <c r="UQB367" s="120"/>
      <c r="UQC367" s="120"/>
      <c r="UQD367" s="120"/>
      <c r="UQE367" s="120"/>
      <c r="UQF367" s="120"/>
      <c r="UQG367" s="120"/>
      <c r="UQH367" s="120"/>
      <c r="UQI367" s="120"/>
      <c r="UQJ367" s="120"/>
      <c r="UQK367" s="120"/>
      <c r="UQL367" s="120"/>
      <c r="UQM367" s="120"/>
      <c r="UQN367" s="120"/>
      <c r="UQO367" s="120"/>
      <c r="UQP367" s="120"/>
      <c r="UQQ367" s="120"/>
      <c r="UQR367" s="120"/>
      <c r="UQS367" s="120"/>
      <c r="UQT367" s="120"/>
      <c r="UQU367" s="120"/>
      <c r="UQV367" s="120"/>
      <c r="UQW367" s="120"/>
      <c r="UQX367" s="120"/>
      <c r="UQY367" s="120"/>
      <c r="UQZ367" s="120"/>
      <c r="URA367" s="120"/>
      <c r="URB367" s="120"/>
      <c r="URC367" s="120"/>
      <c r="URD367" s="120"/>
      <c r="URE367" s="120"/>
      <c r="URF367" s="120"/>
      <c r="URG367" s="120"/>
      <c r="URH367" s="120"/>
      <c r="URI367" s="120"/>
      <c r="URJ367" s="120"/>
      <c r="URK367" s="120"/>
      <c r="URL367" s="120"/>
      <c r="URM367" s="120"/>
      <c r="URN367" s="120"/>
      <c r="URO367" s="120"/>
      <c r="URP367" s="120"/>
      <c r="URQ367" s="120"/>
      <c r="URR367" s="120"/>
      <c r="URS367" s="120"/>
      <c r="URT367" s="120"/>
      <c r="URU367" s="120"/>
      <c r="URV367" s="120"/>
      <c r="URW367" s="120"/>
      <c r="URX367" s="120"/>
      <c r="URY367" s="120"/>
      <c r="URZ367" s="120"/>
      <c r="USA367" s="120"/>
      <c r="USB367" s="120"/>
      <c r="USC367" s="120"/>
      <c r="USD367" s="120"/>
      <c r="USE367" s="120"/>
      <c r="USF367" s="120"/>
      <c r="USG367" s="120"/>
      <c r="USH367" s="120"/>
      <c r="USI367" s="120"/>
      <c r="USJ367" s="120"/>
      <c r="USK367" s="120"/>
      <c r="USL367" s="120"/>
      <c r="USM367" s="120"/>
      <c r="USN367" s="120"/>
      <c r="USO367" s="120"/>
      <c r="USP367" s="120"/>
      <c r="USQ367" s="120"/>
      <c r="USR367" s="120"/>
      <c r="USS367" s="120"/>
      <c r="UST367" s="120"/>
      <c r="USU367" s="120"/>
      <c r="USV367" s="120"/>
      <c r="USW367" s="120"/>
      <c r="USX367" s="120"/>
      <c r="USY367" s="120"/>
      <c r="USZ367" s="120"/>
      <c r="UTA367" s="120"/>
      <c r="UTB367" s="120"/>
      <c r="UTC367" s="120"/>
      <c r="UTD367" s="120"/>
      <c r="UTE367" s="120"/>
      <c r="UTF367" s="120"/>
      <c r="UTG367" s="120"/>
      <c r="UTH367" s="120"/>
      <c r="UTI367" s="120"/>
      <c r="UTJ367" s="120"/>
      <c r="UTK367" s="120"/>
      <c r="UTL367" s="120"/>
      <c r="UTM367" s="120"/>
      <c r="UTN367" s="120"/>
      <c r="UTO367" s="120"/>
      <c r="UTP367" s="120"/>
      <c r="UTQ367" s="120"/>
      <c r="UTR367" s="120"/>
      <c r="UTS367" s="120"/>
      <c r="UTT367" s="120"/>
      <c r="UTU367" s="120"/>
      <c r="UTV367" s="120"/>
      <c r="UTW367" s="120"/>
      <c r="UTX367" s="120"/>
      <c r="UTY367" s="120"/>
      <c r="UTZ367" s="120"/>
      <c r="UUA367" s="120"/>
      <c r="UUB367" s="120"/>
      <c r="UUC367" s="120"/>
      <c r="UUD367" s="120"/>
      <c r="UUE367" s="120"/>
      <c r="UUF367" s="120"/>
      <c r="UUG367" s="120"/>
      <c r="UUH367" s="120"/>
      <c r="UUI367" s="120"/>
      <c r="UUJ367" s="120"/>
      <c r="UUK367" s="120"/>
      <c r="UUL367" s="120"/>
      <c r="UUM367" s="120"/>
      <c r="UUN367" s="120"/>
      <c r="UUO367" s="120"/>
      <c r="UUP367" s="120"/>
      <c r="UUQ367" s="120"/>
      <c r="UUR367" s="120"/>
      <c r="UUS367" s="120"/>
      <c r="UUT367" s="120"/>
      <c r="UUU367" s="120"/>
      <c r="UUV367" s="120"/>
      <c r="UUW367" s="120"/>
      <c r="UUX367" s="120"/>
      <c r="UUY367" s="120"/>
      <c r="UUZ367" s="120"/>
      <c r="UVA367" s="120"/>
      <c r="UVB367" s="120"/>
      <c r="UVC367" s="120"/>
      <c r="UVD367" s="120"/>
      <c r="UVE367" s="120"/>
      <c r="UVF367" s="120"/>
      <c r="UVG367" s="120"/>
      <c r="UVH367" s="120"/>
      <c r="UVI367" s="120"/>
      <c r="UVJ367" s="120"/>
      <c r="UVK367" s="120"/>
      <c r="UVL367" s="120"/>
      <c r="UVM367" s="120"/>
      <c r="UVN367" s="120"/>
      <c r="UVO367" s="120"/>
      <c r="UVP367" s="120"/>
      <c r="UVQ367" s="120"/>
      <c r="UVR367" s="120"/>
      <c r="UVS367" s="120"/>
      <c r="UVT367" s="120"/>
      <c r="UVU367" s="120"/>
      <c r="UVV367" s="120"/>
      <c r="UVW367" s="120"/>
      <c r="UVX367" s="120"/>
      <c r="UVY367" s="120"/>
      <c r="UVZ367" s="120"/>
      <c r="UWA367" s="120"/>
      <c r="UWB367" s="120"/>
      <c r="UWC367" s="120"/>
      <c r="UWD367" s="120"/>
      <c r="UWE367" s="120"/>
      <c r="UWF367" s="120"/>
      <c r="UWG367" s="120"/>
      <c r="UWH367" s="120"/>
      <c r="UWI367" s="120"/>
      <c r="UWJ367" s="120"/>
      <c r="UWK367" s="120"/>
      <c r="UWL367" s="120"/>
      <c r="UWM367" s="120"/>
      <c r="UWN367" s="120"/>
      <c r="UWO367" s="120"/>
      <c r="UWP367" s="120"/>
      <c r="UWQ367" s="120"/>
      <c r="UWR367" s="120"/>
      <c r="UWS367" s="120"/>
      <c r="UWT367" s="120"/>
      <c r="UWU367" s="120"/>
      <c r="UWV367" s="120"/>
      <c r="UWW367" s="120"/>
      <c r="UWX367" s="120"/>
      <c r="UWY367" s="120"/>
      <c r="UWZ367" s="120"/>
      <c r="UXA367" s="120"/>
      <c r="UXB367" s="120"/>
      <c r="UXC367" s="120"/>
      <c r="UXD367" s="120"/>
      <c r="UXE367" s="120"/>
      <c r="UXF367" s="120"/>
      <c r="UXG367" s="120"/>
      <c r="UXH367" s="120"/>
      <c r="UXI367" s="120"/>
      <c r="UXJ367" s="120"/>
      <c r="UXK367" s="120"/>
      <c r="UXL367" s="120"/>
      <c r="UXM367" s="120"/>
      <c r="UXN367" s="120"/>
      <c r="UXO367" s="120"/>
      <c r="UXP367" s="120"/>
      <c r="UXQ367" s="120"/>
      <c r="UXR367" s="120"/>
      <c r="UXS367" s="120"/>
      <c r="UXT367" s="120"/>
      <c r="UXU367" s="120"/>
      <c r="UXV367" s="120"/>
      <c r="UXW367" s="120"/>
      <c r="UXX367" s="120"/>
      <c r="UXY367" s="120"/>
      <c r="UXZ367" s="120"/>
      <c r="UYA367" s="120"/>
      <c r="UYB367" s="120"/>
      <c r="UYC367" s="120"/>
      <c r="UYD367" s="120"/>
      <c r="UYE367" s="120"/>
      <c r="UYF367" s="120"/>
      <c r="UYG367" s="120"/>
      <c r="UYH367" s="120"/>
      <c r="UYI367" s="120"/>
      <c r="UYJ367" s="120"/>
      <c r="UYK367" s="120"/>
      <c r="UYL367" s="120"/>
      <c r="UYM367" s="120"/>
      <c r="UYN367" s="120"/>
      <c r="UYO367" s="120"/>
      <c r="UYP367" s="120"/>
      <c r="UYQ367" s="120"/>
      <c r="UYR367" s="120"/>
      <c r="UYS367" s="120"/>
      <c r="UYT367" s="120"/>
      <c r="UYU367" s="120"/>
      <c r="UYV367" s="120"/>
      <c r="UYW367" s="120"/>
      <c r="UYX367" s="120"/>
      <c r="UYY367" s="120"/>
      <c r="UYZ367" s="120"/>
      <c r="UZA367" s="120"/>
      <c r="UZB367" s="120"/>
      <c r="UZC367" s="120"/>
      <c r="UZD367" s="120"/>
      <c r="UZE367" s="120"/>
      <c r="UZF367" s="120"/>
      <c r="UZG367" s="120"/>
      <c r="UZH367" s="120"/>
      <c r="UZI367" s="120"/>
      <c r="UZJ367" s="120"/>
      <c r="UZK367" s="120"/>
      <c r="UZL367" s="120"/>
      <c r="UZM367" s="120"/>
      <c r="UZN367" s="120"/>
      <c r="UZO367" s="120"/>
      <c r="UZP367" s="120"/>
      <c r="UZQ367" s="120"/>
      <c r="UZR367" s="120"/>
      <c r="UZS367" s="120"/>
      <c r="UZT367" s="120"/>
      <c r="UZU367" s="120"/>
      <c r="UZV367" s="120"/>
      <c r="UZW367" s="120"/>
      <c r="UZX367" s="120"/>
      <c r="UZY367" s="120"/>
      <c r="UZZ367" s="120"/>
      <c r="VAA367" s="120"/>
      <c r="VAB367" s="120"/>
      <c r="VAC367" s="120"/>
      <c r="VAD367" s="120"/>
      <c r="VAE367" s="120"/>
      <c r="VAF367" s="120"/>
      <c r="VAG367" s="120"/>
      <c r="VAH367" s="120"/>
      <c r="VAI367" s="120"/>
      <c r="VAJ367" s="120"/>
      <c r="VAK367" s="120"/>
      <c r="VAL367" s="120"/>
      <c r="VAM367" s="120"/>
      <c r="VAN367" s="120"/>
      <c r="VAO367" s="120"/>
      <c r="VAP367" s="120"/>
      <c r="VAQ367" s="120"/>
      <c r="VAR367" s="120"/>
      <c r="VAS367" s="120"/>
      <c r="VAT367" s="120"/>
      <c r="VAU367" s="120"/>
      <c r="VAV367" s="120"/>
      <c r="VAW367" s="120"/>
      <c r="VAX367" s="120"/>
      <c r="VAY367" s="120"/>
      <c r="VAZ367" s="120"/>
      <c r="VBA367" s="120"/>
      <c r="VBB367" s="120"/>
      <c r="VBC367" s="120"/>
      <c r="VBD367" s="120"/>
      <c r="VBE367" s="120"/>
      <c r="VBF367" s="120"/>
      <c r="VBG367" s="120"/>
      <c r="VBH367" s="120"/>
      <c r="VBI367" s="120"/>
      <c r="VBJ367" s="120"/>
      <c r="VBK367" s="120"/>
      <c r="VBL367" s="120"/>
      <c r="VBM367" s="120"/>
      <c r="VBN367" s="120"/>
      <c r="VBO367" s="120"/>
      <c r="VBP367" s="120"/>
      <c r="VBQ367" s="120"/>
      <c r="VBR367" s="120"/>
      <c r="VBS367" s="120"/>
      <c r="VBT367" s="120"/>
      <c r="VBU367" s="120"/>
      <c r="VBV367" s="120"/>
      <c r="VBW367" s="120"/>
      <c r="VBX367" s="120"/>
      <c r="VBY367" s="120"/>
      <c r="VBZ367" s="120"/>
      <c r="VCA367" s="120"/>
      <c r="VCB367" s="120"/>
      <c r="VCC367" s="120"/>
      <c r="VCD367" s="120"/>
      <c r="VCE367" s="120"/>
      <c r="VCF367" s="120"/>
      <c r="VCG367" s="120"/>
      <c r="VCH367" s="120"/>
      <c r="VCI367" s="120"/>
      <c r="VCJ367" s="120"/>
      <c r="VCK367" s="120"/>
      <c r="VCL367" s="120"/>
      <c r="VCM367" s="120"/>
      <c r="VCN367" s="120"/>
      <c r="VCO367" s="120"/>
      <c r="VCP367" s="120"/>
      <c r="VCQ367" s="120"/>
      <c r="VCR367" s="120"/>
      <c r="VCS367" s="120"/>
      <c r="VCT367" s="120"/>
      <c r="VCU367" s="120"/>
      <c r="VCV367" s="120"/>
      <c r="VCW367" s="120"/>
      <c r="VCX367" s="120"/>
      <c r="VCY367" s="120"/>
      <c r="VCZ367" s="120"/>
      <c r="VDA367" s="120"/>
      <c r="VDB367" s="120"/>
      <c r="VDC367" s="120"/>
      <c r="VDD367" s="120"/>
      <c r="VDE367" s="120"/>
      <c r="VDF367" s="120"/>
      <c r="VDG367" s="120"/>
      <c r="VDH367" s="120"/>
      <c r="VDI367" s="120"/>
      <c r="VDJ367" s="120"/>
      <c r="VDK367" s="120"/>
      <c r="VDL367" s="120"/>
      <c r="VDM367" s="120"/>
      <c r="VDN367" s="120"/>
      <c r="VDO367" s="120"/>
      <c r="VDP367" s="120"/>
      <c r="VDQ367" s="120"/>
      <c r="VDR367" s="120"/>
      <c r="VDS367" s="120"/>
      <c r="VDT367" s="120"/>
      <c r="VDU367" s="120"/>
      <c r="VDV367" s="120"/>
      <c r="VDW367" s="120"/>
      <c r="VDX367" s="120"/>
      <c r="VDY367" s="120"/>
      <c r="VDZ367" s="120"/>
      <c r="VEA367" s="120"/>
      <c r="VEB367" s="120"/>
      <c r="VEC367" s="120"/>
      <c r="VED367" s="120"/>
      <c r="VEE367" s="120"/>
      <c r="VEF367" s="120"/>
      <c r="VEG367" s="120"/>
      <c r="VEH367" s="120"/>
      <c r="VEI367" s="120"/>
      <c r="VEJ367" s="120"/>
      <c r="VEK367" s="120"/>
      <c r="VEL367" s="120"/>
      <c r="VEM367" s="120"/>
      <c r="VEN367" s="120"/>
      <c r="VEO367" s="120"/>
      <c r="VEP367" s="120"/>
      <c r="VEQ367" s="120"/>
      <c r="VER367" s="120"/>
      <c r="VES367" s="120"/>
      <c r="VET367" s="120"/>
      <c r="VEU367" s="120"/>
      <c r="VEV367" s="120"/>
      <c r="VEW367" s="120"/>
      <c r="VEX367" s="120"/>
      <c r="VEY367" s="120"/>
      <c r="VEZ367" s="120"/>
      <c r="VFA367" s="120"/>
      <c r="VFB367" s="120"/>
      <c r="VFC367" s="120"/>
      <c r="VFD367" s="120"/>
      <c r="VFE367" s="120"/>
      <c r="VFF367" s="120"/>
      <c r="VFG367" s="120"/>
      <c r="VFH367" s="120"/>
      <c r="VFI367" s="120"/>
      <c r="VFJ367" s="120"/>
      <c r="VFK367" s="120"/>
      <c r="VFL367" s="120"/>
      <c r="VFM367" s="120"/>
      <c r="VFN367" s="120"/>
      <c r="VFO367" s="120"/>
      <c r="VFP367" s="120"/>
      <c r="VFQ367" s="120"/>
      <c r="VFR367" s="120"/>
      <c r="VFS367" s="120"/>
      <c r="VFT367" s="120"/>
      <c r="VFU367" s="120"/>
      <c r="VFV367" s="120"/>
      <c r="VFW367" s="120"/>
      <c r="VFX367" s="120"/>
      <c r="VFY367" s="120"/>
      <c r="VFZ367" s="120"/>
      <c r="VGA367" s="120"/>
      <c r="VGB367" s="120"/>
      <c r="VGC367" s="120"/>
      <c r="VGD367" s="120"/>
      <c r="VGE367" s="120"/>
      <c r="VGF367" s="120"/>
      <c r="VGG367" s="120"/>
      <c r="VGH367" s="120"/>
      <c r="VGI367" s="120"/>
      <c r="VGJ367" s="120"/>
      <c r="VGK367" s="120"/>
      <c r="VGL367" s="120"/>
      <c r="VGM367" s="120"/>
      <c r="VGN367" s="120"/>
      <c r="VGO367" s="120"/>
      <c r="VGP367" s="120"/>
      <c r="VGQ367" s="120"/>
      <c r="VGR367" s="120"/>
      <c r="VGS367" s="120"/>
      <c r="VGT367" s="120"/>
      <c r="VGU367" s="120"/>
      <c r="VGV367" s="120"/>
      <c r="VGW367" s="120"/>
      <c r="VGX367" s="120"/>
      <c r="VGY367" s="120"/>
      <c r="VGZ367" s="120"/>
      <c r="VHA367" s="120"/>
      <c r="VHB367" s="120"/>
      <c r="VHC367" s="120"/>
      <c r="VHD367" s="120"/>
      <c r="VHE367" s="120"/>
      <c r="VHF367" s="120"/>
      <c r="VHG367" s="120"/>
      <c r="VHH367" s="120"/>
      <c r="VHI367" s="120"/>
      <c r="VHJ367" s="120"/>
      <c r="VHK367" s="120"/>
      <c r="VHL367" s="120"/>
      <c r="VHM367" s="120"/>
      <c r="VHN367" s="120"/>
      <c r="VHO367" s="120"/>
      <c r="VHP367" s="120"/>
      <c r="VHQ367" s="120"/>
      <c r="VHR367" s="120"/>
      <c r="VHS367" s="120"/>
      <c r="VHT367" s="120"/>
      <c r="VHU367" s="120"/>
      <c r="VHV367" s="120"/>
      <c r="VHW367" s="120"/>
      <c r="VHX367" s="120"/>
      <c r="VHY367" s="120"/>
      <c r="VHZ367" s="120"/>
      <c r="VIA367" s="120"/>
      <c r="VIB367" s="120"/>
      <c r="VIC367" s="120"/>
      <c r="VID367" s="120"/>
      <c r="VIE367" s="120"/>
      <c r="VIF367" s="120"/>
      <c r="VIG367" s="120"/>
      <c r="VIH367" s="120"/>
      <c r="VII367" s="120"/>
      <c r="VIJ367" s="120"/>
      <c r="VIK367" s="120"/>
      <c r="VIL367" s="120"/>
      <c r="VIM367" s="120"/>
      <c r="VIN367" s="120"/>
      <c r="VIO367" s="120"/>
      <c r="VIP367" s="120"/>
      <c r="VIQ367" s="120"/>
      <c r="VIR367" s="120"/>
      <c r="VIS367" s="120"/>
      <c r="VIT367" s="120"/>
      <c r="VIU367" s="120"/>
      <c r="VIV367" s="120"/>
      <c r="VIW367" s="120"/>
      <c r="VIX367" s="120"/>
      <c r="VIY367" s="120"/>
      <c r="VIZ367" s="120"/>
      <c r="VJA367" s="120"/>
      <c r="VJB367" s="120"/>
      <c r="VJC367" s="120"/>
      <c r="VJD367" s="120"/>
      <c r="VJE367" s="120"/>
      <c r="VJF367" s="120"/>
      <c r="VJG367" s="120"/>
      <c r="VJH367" s="120"/>
      <c r="VJI367" s="120"/>
      <c r="VJJ367" s="120"/>
      <c r="VJK367" s="120"/>
      <c r="VJL367" s="120"/>
      <c r="VJM367" s="120"/>
      <c r="VJN367" s="120"/>
      <c r="VJO367" s="120"/>
      <c r="VJP367" s="120"/>
      <c r="VJQ367" s="120"/>
      <c r="VJR367" s="120"/>
      <c r="VJS367" s="120"/>
      <c r="VJT367" s="120"/>
      <c r="VJU367" s="120"/>
      <c r="VJV367" s="120"/>
      <c r="VJW367" s="120"/>
      <c r="VJX367" s="120"/>
      <c r="VJY367" s="120"/>
      <c r="VJZ367" s="120"/>
      <c r="VKA367" s="120"/>
      <c r="VKB367" s="120"/>
      <c r="VKC367" s="120"/>
      <c r="VKD367" s="120"/>
      <c r="VKE367" s="120"/>
      <c r="VKF367" s="120"/>
      <c r="VKG367" s="120"/>
      <c r="VKH367" s="120"/>
      <c r="VKI367" s="120"/>
      <c r="VKJ367" s="120"/>
      <c r="VKK367" s="120"/>
      <c r="VKL367" s="120"/>
      <c r="VKM367" s="120"/>
      <c r="VKN367" s="120"/>
      <c r="VKO367" s="120"/>
      <c r="VKP367" s="120"/>
      <c r="VKQ367" s="120"/>
      <c r="VKR367" s="120"/>
      <c r="VKS367" s="120"/>
      <c r="VKT367" s="120"/>
      <c r="VKU367" s="120"/>
      <c r="VKV367" s="120"/>
      <c r="VKW367" s="120"/>
      <c r="VKX367" s="120"/>
      <c r="VKY367" s="120"/>
      <c r="VKZ367" s="120"/>
      <c r="VLA367" s="120"/>
      <c r="VLB367" s="120"/>
      <c r="VLC367" s="120"/>
      <c r="VLD367" s="120"/>
      <c r="VLE367" s="120"/>
      <c r="VLF367" s="120"/>
      <c r="VLG367" s="120"/>
      <c r="VLH367" s="120"/>
      <c r="VLI367" s="120"/>
      <c r="VLJ367" s="120"/>
      <c r="VLK367" s="120"/>
      <c r="VLL367" s="120"/>
      <c r="VLM367" s="120"/>
      <c r="VLN367" s="120"/>
      <c r="VLO367" s="120"/>
      <c r="VLP367" s="120"/>
      <c r="VLQ367" s="120"/>
      <c r="VLR367" s="120"/>
      <c r="VLS367" s="120"/>
      <c r="VLT367" s="120"/>
      <c r="VLU367" s="120"/>
      <c r="VLV367" s="120"/>
      <c r="VLW367" s="120"/>
      <c r="VLX367" s="120"/>
      <c r="VLY367" s="120"/>
      <c r="VLZ367" s="120"/>
      <c r="VMA367" s="120"/>
      <c r="VMB367" s="120"/>
      <c r="VMC367" s="120"/>
      <c r="VMD367" s="120"/>
      <c r="VME367" s="120"/>
      <c r="VMF367" s="120"/>
      <c r="VMG367" s="120"/>
      <c r="VMH367" s="120"/>
      <c r="VMI367" s="120"/>
      <c r="VMJ367" s="120"/>
      <c r="VMK367" s="120"/>
      <c r="VML367" s="120"/>
      <c r="VMM367" s="120"/>
      <c r="VMN367" s="120"/>
      <c r="VMO367" s="120"/>
      <c r="VMP367" s="120"/>
      <c r="VMQ367" s="120"/>
      <c r="VMR367" s="120"/>
      <c r="VMS367" s="120"/>
      <c r="VMT367" s="120"/>
      <c r="VMU367" s="120"/>
      <c r="VMV367" s="120"/>
      <c r="VMW367" s="120"/>
      <c r="VMX367" s="120"/>
      <c r="VMY367" s="120"/>
      <c r="VMZ367" s="120"/>
      <c r="VNA367" s="120"/>
      <c r="VNB367" s="120"/>
      <c r="VNC367" s="120"/>
      <c r="VND367" s="120"/>
      <c r="VNE367" s="120"/>
      <c r="VNF367" s="120"/>
      <c r="VNG367" s="120"/>
      <c r="VNH367" s="120"/>
      <c r="VNI367" s="120"/>
      <c r="VNJ367" s="120"/>
      <c r="VNK367" s="120"/>
      <c r="VNL367" s="120"/>
      <c r="VNM367" s="120"/>
      <c r="VNN367" s="120"/>
      <c r="VNO367" s="120"/>
      <c r="VNP367" s="120"/>
      <c r="VNQ367" s="120"/>
      <c r="VNR367" s="120"/>
      <c r="VNS367" s="120"/>
      <c r="VNT367" s="120"/>
      <c r="VNU367" s="120"/>
      <c r="VNV367" s="120"/>
      <c r="VNW367" s="120"/>
      <c r="VNX367" s="120"/>
      <c r="VNY367" s="120"/>
      <c r="VNZ367" s="120"/>
      <c r="VOA367" s="120"/>
      <c r="VOB367" s="120"/>
      <c r="VOC367" s="120"/>
      <c r="VOD367" s="120"/>
      <c r="VOE367" s="120"/>
      <c r="VOF367" s="120"/>
      <c r="VOG367" s="120"/>
      <c r="VOH367" s="120"/>
      <c r="VOI367" s="120"/>
      <c r="VOJ367" s="120"/>
      <c r="VOK367" s="120"/>
      <c r="VOL367" s="120"/>
      <c r="VOM367" s="120"/>
      <c r="VON367" s="120"/>
      <c r="VOO367" s="120"/>
      <c r="VOP367" s="120"/>
      <c r="VOQ367" s="120"/>
      <c r="VOR367" s="120"/>
      <c r="VOS367" s="120"/>
      <c r="VOT367" s="120"/>
      <c r="VOU367" s="120"/>
      <c r="VOV367" s="120"/>
      <c r="VOW367" s="120"/>
      <c r="VOX367" s="120"/>
      <c r="VOY367" s="120"/>
      <c r="VOZ367" s="120"/>
      <c r="VPA367" s="120"/>
      <c r="VPB367" s="120"/>
      <c r="VPC367" s="120"/>
      <c r="VPD367" s="120"/>
      <c r="VPE367" s="120"/>
      <c r="VPF367" s="120"/>
      <c r="VPG367" s="120"/>
      <c r="VPH367" s="120"/>
      <c r="VPI367" s="120"/>
      <c r="VPJ367" s="120"/>
      <c r="VPK367" s="120"/>
      <c r="VPL367" s="120"/>
      <c r="VPM367" s="120"/>
      <c r="VPN367" s="120"/>
      <c r="VPO367" s="120"/>
      <c r="VPP367" s="120"/>
      <c r="VPQ367" s="120"/>
      <c r="VPR367" s="120"/>
      <c r="VPS367" s="120"/>
      <c r="VPT367" s="120"/>
      <c r="VPU367" s="120"/>
      <c r="VPV367" s="120"/>
      <c r="VPW367" s="120"/>
      <c r="VPX367" s="120"/>
      <c r="VPY367" s="120"/>
      <c r="VPZ367" s="120"/>
      <c r="VQA367" s="120"/>
      <c r="VQB367" s="120"/>
      <c r="VQC367" s="120"/>
      <c r="VQD367" s="120"/>
      <c r="VQE367" s="120"/>
      <c r="VQF367" s="120"/>
      <c r="VQG367" s="120"/>
      <c r="VQH367" s="120"/>
      <c r="VQI367" s="120"/>
      <c r="VQJ367" s="120"/>
      <c r="VQK367" s="120"/>
      <c r="VQL367" s="120"/>
      <c r="VQM367" s="120"/>
      <c r="VQN367" s="120"/>
      <c r="VQO367" s="120"/>
      <c r="VQP367" s="120"/>
      <c r="VQQ367" s="120"/>
      <c r="VQR367" s="120"/>
      <c r="VQS367" s="120"/>
      <c r="VQT367" s="120"/>
      <c r="VQU367" s="120"/>
      <c r="VQV367" s="120"/>
      <c r="VQW367" s="120"/>
      <c r="VQX367" s="120"/>
      <c r="VQY367" s="120"/>
      <c r="VQZ367" s="120"/>
      <c r="VRA367" s="120"/>
      <c r="VRB367" s="120"/>
      <c r="VRC367" s="120"/>
      <c r="VRD367" s="120"/>
      <c r="VRE367" s="120"/>
      <c r="VRF367" s="120"/>
      <c r="VRG367" s="120"/>
      <c r="VRH367" s="120"/>
      <c r="VRI367" s="120"/>
      <c r="VRJ367" s="120"/>
      <c r="VRK367" s="120"/>
      <c r="VRL367" s="120"/>
      <c r="VRM367" s="120"/>
      <c r="VRN367" s="120"/>
      <c r="VRO367" s="120"/>
      <c r="VRP367" s="120"/>
      <c r="VRQ367" s="120"/>
      <c r="VRR367" s="120"/>
      <c r="VRS367" s="120"/>
      <c r="VRT367" s="120"/>
      <c r="VRU367" s="120"/>
      <c r="VRV367" s="120"/>
      <c r="VRW367" s="120"/>
      <c r="VRX367" s="120"/>
      <c r="VRY367" s="120"/>
      <c r="VRZ367" s="120"/>
      <c r="VSA367" s="120"/>
      <c r="VSB367" s="120"/>
      <c r="VSC367" s="120"/>
      <c r="VSD367" s="120"/>
      <c r="VSE367" s="120"/>
      <c r="VSF367" s="120"/>
      <c r="VSG367" s="120"/>
      <c r="VSH367" s="120"/>
      <c r="VSI367" s="120"/>
      <c r="VSJ367" s="120"/>
      <c r="VSK367" s="120"/>
      <c r="VSL367" s="120"/>
      <c r="VSM367" s="120"/>
      <c r="VSN367" s="120"/>
      <c r="VSO367" s="120"/>
      <c r="VSP367" s="120"/>
      <c r="VSQ367" s="120"/>
      <c r="VSR367" s="120"/>
      <c r="VSS367" s="120"/>
      <c r="VST367" s="120"/>
      <c r="VSU367" s="120"/>
      <c r="VSV367" s="120"/>
      <c r="VSW367" s="120"/>
      <c r="VSX367" s="120"/>
      <c r="VSY367" s="120"/>
      <c r="VSZ367" s="120"/>
      <c r="VTA367" s="120"/>
      <c r="VTB367" s="120"/>
      <c r="VTC367" s="120"/>
      <c r="VTD367" s="120"/>
      <c r="VTE367" s="120"/>
      <c r="VTF367" s="120"/>
      <c r="VTG367" s="120"/>
      <c r="VTH367" s="120"/>
      <c r="VTI367" s="120"/>
      <c r="VTJ367" s="120"/>
      <c r="VTK367" s="120"/>
      <c r="VTL367" s="120"/>
      <c r="VTM367" s="120"/>
      <c r="VTN367" s="120"/>
      <c r="VTO367" s="120"/>
      <c r="VTP367" s="120"/>
      <c r="VTQ367" s="120"/>
      <c r="VTR367" s="120"/>
      <c r="VTS367" s="120"/>
      <c r="VTT367" s="120"/>
      <c r="VTU367" s="120"/>
      <c r="VTV367" s="120"/>
      <c r="VTW367" s="120"/>
      <c r="VTX367" s="120"/>
      <c r="VTY367" s="120"/>
      <c r="VTZ367" s="120"/>
      <c r="VUA367" s="120"/>
      <c r="VUB367" s="120"/>
      <c r="VUC367" s="120"/>
      <c r="VUD367" s="120"/>
      <c r="VUE367" s="120"/>
      <c r="VUF367" s="120"/>
      <c r="VUG367" s="120"/>
      <c r="VUH367" s="120"/>
      <c r="VUI367" s="120"/>
      <c r="VUJ367" s="120"/>
      <c r="VUK367" s="120"/>
      <c r="VUL367" s="120"/>
      <c r="VUM367" s="120"/>
      <c r="VUN367" s="120"/>
      <c r="VUO367" s="120"/>
      <c r="VUP367" s="120"/>
      <c r="VUQ367" s="120"/>
      <c r="VUR367" s="120"/>
      <c r="VUS367" s="120"/>
      <c r="VUT367" s="120"/>
      <c r="VUU367" s="120"/>
      <c r="VUV367" s="120"/>
      <c r="VUW367" s="120"/>
      <c r="VUX367" s="120"/>
      <c r="VUY367" s="120"/>
      <c r="VUZ367" s="120"/>
      <c r="VVA367" s="120"/>
      <c r="VVB367" s="120"/>
      <c r="VVC367" s="120"/>
      <c r="VVD367" s="120"/>
      <c r="VVE367" s="120"/>
      <c r="VVF367" s="120"/>
      <c r="VVG367" s="120"/>
      <c r="VVH367" s="120"/>
      <c r="VVI367" s="120"/>
      <c r="VVJ367" s="120"/>
      <c r="VVK367" s="120"/>
      <c r="VVL367" s="120"/>
      <c r="VVM367" s="120"/>
      <c r="VVN367" s="120"/>
      <c r="VVO367" s="120"/>
      <c r="VVP367" s="120"/>
      <c r="VVQ367" s="120"/>
      <c r="VVR367" s="120"/>
      <c r="VVS367" s="120"/>
      <c r="VVT367" s="120"/>
      <c r="VVU367" s="120"/>
      <c r="VVV367" s="120"/>
      <c r="VVW367" s="120"/>
      <c r="VVX367" s="120"/>
      <c r="VVY367" s="120"/>
      <c r="VVZ367" s="120"/>
      <c r="VWA367" s="120"/>
      <c r="VWB367" s="120"/>
      <c r="VWC367" s="120"/>
      <c r="VWD367" s="120"/>
      <c r="VWE367" s="120"/>
      <c r="VWF367" s="120"/>
      <c r="VWG367" s="120"/>
      <c r="VWH367" s="120"/>
      <c r="VWI367" s="120"/>
      <c r="VWJ367" s="120"/>
      <c r="VWK367" s="120"/>
      <c r="VWL367" s="120"/>
      <c r="VWM367" s="120"/>
      <c r="VWN367" s="120"/>
      <c r="VWO367" s="120"/>
      <c r="VWP367" s="120"/>
      <c r="VWQ367" s="120"/>
      <c r="VWR367" s="120"/>
      <c r="VWS367" s="120"/>
      <c r="VWT367" s="120"/>
      <c r="VWU367" s="120"/>
      <c r="VWV367" s="120"/>
      <c r="VWW367" s="120"/>
      <c r="VWX367" s="120"/>
      <c r="VWY367" s="120"/>
      <c r="VWZ367" s="120"/>
      <c r="VXA367" s="120"/>
      <c r="VXB367" s="120"/>
      <c r="VXC367" s="120"/>
      <c r="VXD367" s="120"/>
      <c r="VXE367" s="120"/>
      <c r="VXF367" s="120"/>
      <c r="VXG367" s="120"/>
      <c r="VXH367" s="120"/>
      <c r="VXI367" s="120"/>
      <c r="VXJ367" s="120"/>
      <c r="VXK367" s="120"/>
      <c r="VXL367" s="120"/>
      <c r="VXM367" s="120"/>
      <c r="VXN367" s="120"/>
      <c r="VXO367" s="120"/>
      <c r="VXP367" s="120"/>
      <c r="VXQ367" s="120"/>
      <c r="VXR367" s="120"/>
      <c r="VXS367" s="120"/>
      <c r="VXT367" s="120"/>
      <c r="VXU367" s="120"/>
      <c r="VXV367" s="120"/>
      <c r="VXW367" s="120"/>
      <c r="VXX367" s="120"/>
      <c r="VXY367" s="120"/>
      <c r="VXZ367" s="120"/>
      <c r="VYA367" s="120"/>
      <c r="VYB367" s="120"/>
      <c r="VYC367" s="120"/>
      <c r="VYD367" s="120"/>
      <c r="VYE367" s="120"/>
      <c r="VYF367" s="120"/>
      <c r="VYG367" s="120"/>
      <c r="VYH367" s="120"/>
      <c r="VYI367" s="120"/>
      <c r="VYJ367" s="120"/>
      <c r="VYK367" s="120"/>
      <c r="VYL367" s="120"/>
      <c r="VYM367" s="120"/>
      <c r="VYN367" s="120"/>
      <c r="VYO367" s="120"/>
      <c r="VYP367" s="120"/>
      <c r="VYQ367" s="120"/>
      <c r="VYR367" s="120"/>
      <c r="VYS367" s="120"/>
      <c r="VYT367" s="120"/>
      <c r="VYU367" s="120"/>
      <c r="VYV367" s="120"/>
      <c r="VYW367" s="120"/>
      <c r="VYX367" s="120"/>
      <c r="VYY367" s="120"/>
      <c r="VYZ367" s="120"/>
      <c r="VZA367" s="120"/>
      <c r="VZB367" s="120"/>
      <c r="VZC367" s="120"/>
      <c r="VZD367" s="120"/>
      <c r="VZE367" s="120"/>
      <c r="VZF367" s="120"/>
      <c r="VZG367" s="120"/>
      <c r="VZH367" s="120"/>
      <c r="VZI367" s="120"/>
      <c r="VZJ367" s="120"/>
      <c r="VZK367" s="120"/>
      <c r="VZL367" s="120"/>
      <c r="VZM367" s="120"/>
      <c r="VZN367" s="120"/>
      <c r="VZO367" s="120"/>
      <c r="VZP367" s="120"/>
      <c r="VZQ367" s="120"/>
      <c r="VZR367" s="120"/>
      <c r="VZS367" s="120"/>
      <c r="VZT367" s="120"/>
      <c r="VZU367" s="120"/>
      <c r="VZV367" s="120"/>
      <c r="VZW367" s="120"/>
      <c r="VZX367" s="120"/>
      <c r="VZY367" s="120"/>
      <c r="VZZ367" s="120"/>
      <c r="WAA367" s="120"/>
      <c r="WAB367" s="120"/>
      <c r="WAC367" s="120"/>
      <c r="WAD367" s="120"/>
      <c r="WAE367" s="120"/>
      <c r="WAF367" s="120"/>
      <c r="WAG367" s="120"/>
      <c r="WAH367" s="120"/>
      <c r="WAI367" s="120"/>
      <c r="WAJ367" s="120"/>
      <c r="WAK367" s="120"/>
      <c r="WAL367" s="120"/>
      <c r="WAM367" s="120"/>
      <c r="WAN367" s="120"/>
      <c r="WAO367" s="120"/>
      <c r="WAP367" s="120"/>
      <c r="WAQ367" s="120"/>
      <c r="WAR367" s="120"/>
      <c r="WAS367" s="120"/>
      <c r="WAT367" s="120"/>
      <c r="WAU367" s="120"/>
      <c r="WAV367" s="120"/>
      <c r="WAW367" s="120"/>
      <c r="WAX367" s="120"/>
      <c r="WAY367" s="120"/>
      <c r="WAZ367" s="120"/>
      <c r="WBA367" s="120"/>
      <c r="WBB367" s="120"/>
      <c r="WBC367" s="120"/>
      <c r="WBD367" s="120"/>
      <c r="WBE367" s="120"/>
      <c r="WBF367" s="120"/>
      <c r="WBG367" s="120"/>
      <c r="WBH367" s="120"/>
      <c r="WBI367" s="120"/>
      <c r="WBJ367" s="120"/>
      <c r="WBK367" s="120"/>
      <c r="WBL367" s="120"/>
      <c r="WBM367" s="120"/>
      <c r="WBN367" s="120"/>
      <c r="WBO367" s="120"/>
      <c r="WBP367" s="120"/>
      <c r="WBQ367" s="120"/>
      <c r="WBR367" s="120"/>
      <c r="WBS367" s="120"/>
      <c r="WBT367" s="120"/>
      <c r="WBU367" s="120"/>
      <c r="WBV367" s="120"/>
      <c r="WBW367" s="120"/>
      <c r="WBX367" s="120"/>
      <c r="WBY367" s="120"/>
      <c r="WBZ367" s="120"/>
      <c r="WCA367" s="120"/>
      <c r="WCB367" s="120"/>
      <c r="WCC367" s="120"/>
      <c r="WCD367" s="120"/>
      <c r="WCE367" s="120"/>
      <c r="WCF367" s="120"/>
      <c r="WCG367" s="120"/>
      <c r="WCH367" s="120"/>
      <c r="WCI367" s="120"/>
      <c r="WCJ367" s="120"/>
      <c r="WCK367" s="120"/>
      <c r="WCL367" s="120"/>
      <c r="WCM367" s="120"/>
      <c r="WCN367" s="120"/>
      <c r="WCO367" s="120"/>
      <c r="WCP367" s="120"/>
      <c r="WCQ367" s="120"/>
      <c r="WCR367" s="120"/>
      <c r="WCS367" s="120"/>
      <c r="WCT367" s="120"/>
      <c r="WCU367" s="120"/>
      <c r="WCV367" s="120"/>
      <c r="WCW367" s="120"/>
      <c r="WCX367" s="120"/>
      <c r="WCY367" s="120"/>
      <c r="WCZ367" s="120"/>
      <c r="WDA367" s="120"/>
      <c r="WDB367" s="120"/>
      <c r="WDC367" s="120"/>
      <c r="WDD367" s="120"/>
      <c r="WDE367" s="120"/>
      <c r="WDF367" s="120"/>
      <c r="WDG367" s="120"/>
      <c r="WDH367" s="120"/>
      <c r="WDI367" s="120"/>
      <c r="WDJ367" s="120"/>
      <c r="WDK367" s="120"/>
      <c r="WDL367" s="120"/>
      <c r="WDM367" s="120"/>
      <c r="WDN367" s="120"/>
      <c r="WDO367" s="120"/>
      <c r="WDP367" s="120"/>
      <c r="WDQ367" s="120"/>
      <c r="WDR367" s="120"/>
      <c r="WDS367" s="120"/>
      <c r="WDT367" s="120"/>
      <c r="WDU367" s="120"/>
      <c r="WDV367" s="120"/>
      <c r="WDW367" s="120"/>
      <c r="WDX367" s="120"/>
      <c r="WDY367" s="120"/>
      <c r="WDZ367" s="120"/>
      <c r="WEA367" s="120"/>
      <c r="WEB367" s="120"/>
      <c r="WEC367" s="120"/>
      <c r="WED367" s="120"/>
      <c r="WEE367" s="120"/>
      <c r="WEF367" s="120"/>
      <c r="WEG367" s="120"/>
      <c r="WEH367" s="120"/>
      <c r="WEI367" s="120"/>
      <c r="WEJ367" s="120"/>
      <c r="WEK367" s="120"/>
      <c r="WEL367" s="120"/>
      <c r="WEM367" s="120"/>
      <c r="WEN367" s="120"/>
      <c r="WEO367" s="120"/>
      <c r="WEP367" s="120"/>
      <c r="WEQ367" s="120"/>
      <c r="WER367" s="120"/>
      <c r="WES367" s="120"/>
      <c r="WET367" s="120"/>
      <c r="WEU367" s="120"/>
      <c r="WEV367" s="120"/>
      <c r="WEW367" s="120"/>
      <c r="WEX367" s="120"/>
      <c r="WEY367" s="120"/>
      <c r="WEZ367" s="120"/>
      <c r="WFA367" s="120"/>
      <c r="WFB367" s="120"/>
      <c r="WFC367" s="120"/>
      <c r="WFD367" s="120"/>
      <c r="WFE367" s="120"/>
      <c r="WFF367" s="120"/>
      <c r="WFG367" s="120"/>
      <c r="WFH367" s="120"/>
      <c r="WFI367" s="120"/>
      <c r="WFJ367" s="120"/>
      <c r="WFK367" s="120"/>
      <c r="WFL367" s="120"/>
      <c r="WFM367" s="120"/>
      <c r="WFN367" s="120"/>
      <c r="WFO367" s="120"/>
      <c r="WFP367" s="120"/>
      <c r="WFQ367" s="120"/>
      <c r="WFR367" s="120"/>
      <c r="WFS367" s="120"/>
      <c r="WFT367" s="120"/>
      <c r="WFU367" s="120"/>
      <c r="WFV367" s="120"/>
      <c r="WFW367" s="120"/>
      <c r="WFX367" s="120"/>
      <c r="WFY367" s="120"/>
      <c r="WFZ367" s="120"/>
      <c r="WGA367" s="120"/>
      <c r="WGB367" s="120"/>
      <c r="WGC367" s="120"/>
      <c r="WGD367" s="120"/>
      <c r="WGE367" s="120"/>
      <c r="WGF367" s="120"/>
      <c r="WGG367" s="120"/>
      <c r="WGH367" s="120"/>
      <c r="WGI367" s="120"/>
      <c r="WGJ367" s="120"/>
      <c r="WGK367" s="120"/>
      <c r="WGL367" s="120"/>
      <c r="WGM367" s="120"/>
      <c r="WGN367" s="120"/>
      <c r="WGO367" s="120"/>
      <c r="WGP367" s="120"/>
      <c r="WGQ367" s="120"/>
      <c r="WGR367" s="120"/>
      <c r="WGS367" s="120"/>
      <c r="WGT367" s="120"/>
      <c r="WGU367" s="120"/>
      <c r="WGV367" s="120"/>
      <c r="WGW367" s="120"/>
      <c r="WGX367" s="120"/>
      <c r="WGY367" s="120"/>
      <c r="WGZ367" s="120"/>
      <c r="WHA367" s="120"/>
      <c r="WHB367" s="120"/>
      <c r="WHC367" s="120"/>
      <c r="WHD367" s="120"/>
      <c r="WHE367" s="120"/>
      <c r="WHF367" s="120"/>
      <c r="WHG367" s="120"/>
      <c r="WHH367" s="120"/>
      <c r="WHI367" s="120"/>
      <c r="WHJ367" s="120"/>
      <c r="WHK367" s="120"/>
      <c r="WHL367" s="120"/>
      <c r="WHM367" s="120"/>
      <c r="WHN367" s="120"/>
      <c r="WHO367" s="120"/>
      <c r="WHP367" s="120"/>
      <c r="WHQ367" s="120"/>
      <c r="WHR367" s="120"/>
      <c r="WHS367" s="120"/>
      <c r="WHT367" s="120"/>
      <c r="WHU367" s="120"/>
      <c r="WHV367" s="120"/>
      <c r="WHW367" s="120"/>
      <c r="WHX367" s="120"/>
      <c r="WHY367" s="120"/>
      <c r="WHZ367" s="120"/>
      <c r="WIA367" s="120"/>
      <c r="WIB367" s="120"/>
      <c r="WIC367" s="120"/>
      <c r="WID367" s="120"/>
      <c r="WIE367" s="120"/>
      <c r="WIF367" s="120"/>
      <c r="WIG367" s="120"/>
      <c r="WIH367" s="120"/>
      <c r="WII367" s="120"/>
      <c r="WIJ367" s="120"/>
      <c r="WIK367" s="120"/>
      <c r="WIL367" s="120"/>
      <c r="WIM367" s="120"/>
      <c r="WIN367" s="120"/>
      <c r="WIO367" s="120"/>
      <c r="WIP367" s="120"/>
      <c r="WIQ367" s="120"/>
      <c r="WIR367" s="120"/>
      <c r="WIS367" s="120"/>
      <c r="WIT367" s="120"/>
      <c r="WIU367" s="120"/>
      <c r="WIV367" s="120"/>
      <c r="WIW367" s="120"/>
      <c r="WIX367" s="120"/>
      <c r="WIY367" s="120"/>
      <c r="WIZ367" s="120"/>
      <c r="WJA367" s="120"/>
      <c r="WJB367" s="120"/>
      <c r="WJC367" s="120"/>
      <c r="WJD367" s="120"/>
      <c r="WJE367" s="120"/>
      <c r="WJF367" s="120"/>
      <c r="WJG367" s="120"/>
      <c r="WJH367" s="120"/>
      <c r="WJI367" s="120"/>
      <c r="WJJ367" s="120"/>
      <c r="WJK367" s="120"/>
      <c r="WJL367" s="120"/>
      <c r="WJM367" s="120"/>
      <c r="WJN367" s="120"/>
      <c r="WJO367" s="120"/>
      <c r="WJP367" s="120"/>
      <c r="WJQ367" s="120"/>
      <c r="WJR367" s="120"/>
      <c r="WJS367" s="120"/>
      <c r="WJT367" s="120"/>
      <c r="WJU367" s="120"/>
      <c r="WJV367" s="120"/>
      <c r="WJW367" s="120"/>
      <c r="WJX367" s="120"/>
      <c r="WJY367" s="120"/>
      <c r="WJZ367" s="120"/>
      <c r="WKA367" s="120"/>
      <c r="WKB367" s="120"/>
      <c r="WKC367" s="120"/>
      <c r="WKD367" s="120"/>
      <c r="WKE367" s="120"/>
      <c r="WKF367" s="120"/>
      <c r="WKG367" s="120"/>
      <c r="WKH367" s="120"/>
      <c r="WKI367" s="120"/>
      <c r="WKJ367" s="120"/>
      <c r="WKK367" s="120"/>
      <c r="WKL367" s="120"/>
      <c r="WKM367" s="120"/>
      <c r="WKN367" s="120"/>
      <c r="WKO367" s="120"/>
      <c r="WKP367" s="120"/>
      <c r="WKQ367" s="120"/>
      <c r="WKR367" s="120"/>
      <c r="WKS367" s="120"/>
      <c r="WKT367" s="120"/>
      <c r="WKU367" s="120"/>
      <c r="WKV367" s="120"/>
      <c r="WKW367" s="120"/>
      <c r="WKX367" s="120"/>
      <c r="WKY367" s="120"/>
      <c r="WKZ367" s="120"/>
      <c r="WLA367" s="120"/>
      <c r="WLB367" s="120"/>
      <c r="WLC367" s="120"/>
      <c r="WLD367" s="120"/>
      <c r="WLE367" s="120"/>
      <c r="WLF367" s="120"/>
      <c r="WLG367" s="120"/>
      <c r="WLH367" s="120"/>
      <c r="WLI367" s="120"/>
      <c r="WLJ367" s="120"/>
      <c r="WLK367" s="120"/>
      <c r="WLL367" s="120"/>
      <c r="WLM367" s="120"/>
      <c r="WLN367" s="120"/>
      <c r="WLO367" s="120"/>
      <c r="WLP367" s="120"/>
      <c r="WLQ367" s="120"/>
      <c r="WLR367" s="120"/>
      <c r="WLS367" s="120"/>
      <c r="WLT367" s="120"/>
      <c r="WLU367" s="120"/>
      <c r="WLV367" s="120"/>
      <c r="WLW367" s="120"/>
      <c r="WLX367" s="120"/>
      <c r="WLY367" s="120"/>
      <c r="WLZ367" s="120"/>
      <c r="WMA367" s="120"/>
      <c r="WMB367" s="120"/>
      <c r="WMC367" s="120"/>
      <c r="WMD367" s="120"/>
      <c r="WME367" s="120"/>
      <c r="WMF367" s="120"/>
      <c r="WMG367" s="120"/>
      <c r="WMH367" s="120"/>
      <c r="WMI367" s="120"/>
      <c r="WMJ367" s="120"/>
      <c r="WMK367" s="120"/>
      <c r="WML367" s="120"/>
      <c r="WMM367" s="120"/>
      <c r="WMN367" s="120"/>
      <c r="WMO367" s="120"/>
      <c r="WMP367" s="120"/>
      <c r="WMQ367" s="120"/>
      <c r="WMR367" s="120"/>
      <c r="WMS367" s="120"/>
      <c r="WMT367" s="120"/>
      <c r="WMU367" s="120"/>
      <c r="WMV367" s="120"/>
      <c r="WMW367" s="120"/>
      <c r="WMX367" s="120"/>
      <c r="WMY367" s="120"/>
      <c r="WMZ367" s="120"/>
      <c r="WNA367" s="120"/>
      <c r="WNB367" s="120"/>
      <c r="WNC367" s="120"/>
      <c r="WND367" s="120"/>
      <c r="WNE367" s="120"/>
      <c r="WNF367" s="120"/>
      <c r="WNG367" s="120"/>
      <c r="WNH367" s="120"/>
      <c r="WNI367" s="120"/>
      <c r="WNJ367" s="120"/>
      <c r="WNK367" s="120"/>
      <c r="WNL367" s="120"/>
      <c r="WNM367" s="120"/>
      <c r="WNN367" s="120"/>
      <c r="WNO367" s="120"/>
      <c r="WNP367" s="120"/>
      <c r="WNQ367" s="120"/>
      <c r="WNR367" s="120"/>
      <c r="WNS367" s="120"/>
      <c r="WNT367" s="120"/>
      <c r="WNU367" s="120"/>
      <c r="WNV367" s="120"/>
      <c r="WNW367" s="120"/>
      <c r="WNX367" s="120"/>
      <c r="WNY367" s="120"/>
      <c r="WNZ367" s="120"/>
      <c r="WOA367" s="120"/>
      <c r="WOB367" s="120"/>
      <c r="WOC367" s="120"/>
      <c r="WOD367" s="120"/>
      <c r="WOE367" s="120"/>
      <c r="WOF367" s="120"/>
      <c r="WOG367" s="120"/>
      <c r="WOH367" s="120"/>
      <c r="WOI367" s="120"/>
      <c r="WOJ367" s="120"/>
      <c r="WOK367" s="120"/>
      <c r="WOL367" s="120"/>
      <c r="WOM367" s="120"/>
      <c r="WON367" s="120"/>
      <c r="WOO367" s="120"/>
      <c r="WOP367" s="120"/>
      <c r="WOQ367" s="120"/>
      <c r="WOR367" s="120"/>
      <c r="WOS367" s="120"/>
      <c r="WOT367" s="120"/>
      <c r="WOU367" s="120"/>
      <c r="WOV367" s="120"/>
      <c r="WOW367" s="120"/>
      <c r="WOX367" s="120"/>
      <c r="WOY367" s="120"/>
      <c r="WOZ367" s="120"/>
      <c r="WPA367" s="120"/>
      <c r="WPB367" s="120"/>
      <c r="WPC367" s="120"/>
      <c r="WPD367" s="120"/>
      <c r="WPE367" s="120"/>
      <c r="WPF367" s="120"/>
      <c r="WPG367" s="120"/>
      <c r="WPH367" s="120"/>
      <c r="WPI367" s="120"/>
      <c r="WPJ367" s="120"/>
      <c r="WPK367" s="120"/>
      <c r="WPL367" s="120"/>
      <c r="WPM367" s="120"/>
      <c r="WPN367" s="120"/>
      <c r="WPO367" s="120"/>
      <c r="WPP367" s="120"/>
      <c r="WPQ367" s="120"/>
      <c r="WPR367" s="120"/>
      <c r="WPS367" s="120"/>
      <c r="WPT367" s="120"/>
      <c r="WPU367" s="120"/>
      <c r="WPV367" s="120"/>
      <c r="WPW367" s="120"/>
      <c r="WPX367" s="120"/>
      <c r="WPY367" s="120"/>
      <c r="WPZ367" s="120"/>
      <c r="WQA367" s="120"/>
      <c r="WQB367" s="120"/>
      <c r="WQC367" s="120"/>
      <c r="WQD367" s="120"/>
      <c r="WQE367" s="120"/>
      <c r="WQF367" s="120"/>
      <c r="WQG367" s="120"/>
      <c r="WQH367" s="120"/>
      <c r="WQI367" s="120"/>
      <c r="WQJ367" s="120"/>
      <c r="WQK367" s="120"/>
      <c r="WQL367" s="120"/>
      <c r="WQM367" s="120"/>
      <c r="WQN367" s="120"/>
      <c r="WQO367" s="120"/>
      <c r="WQP367" s="120"/>
      <c r="WQQ367" s="120"/>
      <c r="WQR367" s="120"/>
      <c r="WQS367" s="120"/>
      <c r="WQT367" s="120"/>
      <c r="WQU367" s="120"/>
      <c r="WQV367" s="120"/>
      <c r="WQW367" s="120"/>
      <c r="WQX367" s="120"/>
      <c r="WQY367" s="120"/>
      <c r="WQZ367" s="120"/>
      <c r="WRA367" s="120"/>
      <c r="WRB367" s="120"/>
      <c r="WRC367" s="120"/>
      <c r="WRD367" s="120"/>
      <c r="WRE367" s="120"/>
      <c r="WRF367" s="120"/>
      <c r="WRG367" s="120"/>
      <c r="WRH367" s="120"/>
      <c r="WRI367" s="120"/>
      <c r="WRJ367" s="120"/>
      <c r="WRK367" s="120"/>
      <c r="WRL367" s="120"/>
      <c r="WRM367" s="120"/>
      <c r="WRN367" s="120"/>
      <c r="WRO367" s="120"/>
      <c r="WRP367" s="120"/>
      <c r="WRQ367" s="120"/>
      <c r="WRR367" s="120"/>
      <c r="WRS367" s="120"/>
      <c r="WRT367" s="120"/>
      <c r="WRU367" s="120"/>
      <c r="WRV367" s="120"/>
      <c r="WRW367" s="120"/>
      <c r="WRX367" s="120"/>
      <c r="WRY367" s="120"/>
      <c r="WRZ367" s="120"/>
      <c r="WSA367" s="120"/>
      <c r="WSB367" s="120"/>
      <c r="WSC367" s="120"/>
      <c r="WSD367" s="120"/>
      <c r="WSE367" s="120"/>
      <c r="WSF367" s="120"/>
      <c r="WSG367" s="120"/>
      <c r="WSH367" s="120"/>
      <c r="WSI367" s="120"/>
      <c r="WSJ367" s="120"/>
      <c r="WSK367" s="120"/>
      <c r="WSL367" s="120"/>
      <c r="WSM367" s="120"/>
      <c r="WSN367" s="120"/>
      <c r="WSO367" s="120"/>
      <c r="WSP367" s="120"/>
      <c r="WSQ367" s="120"/>
      <c r="WSR367" s="120"/>
      <c r="WSS367" s="120"/>
      <c r="WST367" s="120"/>
      <c r="WSU367" s="120"/>
      <c r="WSV367" s="120"/>
      <c r="WSW367" s="120"/>
      <c r="WSX367" s="120"/>
      <c r="WSY367" s="120"/>
      <c r="WSZ367" s="120"/>
      <c r="WTA367" s="120"/>
      <c r="WTB367" s="120"/>
      <c r="WTC367" s="120"/>
      <c r="WTD367" s="120"/>
      <c r="WTE367" s="120"/>
      <c r="WTF367" s="120"/>
      <c r="WTG367" s="120"/>
      <c r="WTH367" s="120"/>
      <c r="WTI367" s="120"/>
      <c r="WTJ367" s="120"/>
      <c r="WTK367" s="120"/>
      <c r="WTL367" s="120"/>
      <c r="WTM367" s="120"/>
      <c r="WTN367" s="120"/>
      <c r="WTO367" s="120"/>
      <c r="WTP367" s="120"/>
      <c r="WTQ367" s="120"/>
      <c r="WTR367" s="120"/>
      <c r="WTS367" s="120"/>
      <c r="WTT367" s="120"/>
      <c r="WTU367" s="120"/>
      <c r="WTV367" s="120"/>
      <c r="WTW367" s="120"/>
      <c r="WTX367" s="120"/>
      <c r="WTY367" s="120"/>
      <c r="WTZ367" s="120"/>
      <c r="WUA367" s="120"/>
      <c r="WUB367" s="120"/>
      <c r="WUC367" s="120"/>
      <c r="WUD367" s="120"/>
      <c r="WUE367" s="120"/>
      <c r="WUF367" s="120"/>
      <c r="WUG367" s="120"/>
      <c r="WUH367" s="120"/>
      <c r="WUI367" s="120"/>
      <c r="WUJ367" s="120"/>
      <c r="WUK367" s="120"/>
      <c r="WUL367" s="120"/>
      <c r="WUM367" s="120"/>
      <c r="WUN367" s="120"/>
      <c r="WUO367" s="120"/>
      <c r="WUP367" s="120"/>
      <c r="WUQ367" s="120"/>
      <c r="WUR367" s="120"/>
      <c r="WUS367" s="120"/>
      <c r="WUT367" s="120"/>
      <c r="WUU367" s="120"/>
      <c r="WUV367" s="120"/>
      <c r="WUW367" s="120"/>
      <c r="WUX367" s="120"/>
      <c r="WUY367" s="120"/>
      <c r="WUZ367" s="120"/>
      <c r="WVA367" s="120"/>
      <c r="WVB367" s="120"/>
      <c r="WVC367" s="120"/>
      <c r="WVD367" s="120"/>
      <c r="WVE367" s="120"/>
      <c r="WVF367" s="120"/>
      <c r="WVG367" s="120"/>
      <c r="WVH367" s="120"/>
      <c r="WVI367" s="120"/>
      <c r="WVJ367" s="120"/>
      <c r="WVK367" s="120"/>
      <c r="WVL367" s="120"/>
      <c r="WVM367" s="120"/>
      <c r="WVN367" s="120"/>
      <c r="WVO367" s="120"/>
      <c r="WVP367" s="120"/>
      <c r="WVQ367" s="120"/>
      <c r="WVR367" s="120"/>
      <c r="WVS367" s="120"/>
      <c r="WVT367" s="120"/>
      <c r="WVU367" s="120"/>
      <c r="WVV367" s="120"/>
      <c r="WVW367" s="120"/>
      <c r="WVX367" s="120"/>
      <c r="WVY367" s="120"/>
      <c r="WVZ367" s="120"/>
      <c r="WWA367" s="120"/>
      <c r="WWB367" s="120"/>
      <c r="WWC367" s="120"/>
      <c r="WWD367" s="120"/>
      <c r="WWE367" s="120"/>
      <c r="WWF367" s="120"/>
      <c r="WWG367" s="120"/>
      <c r="WWH367" s="120"/>
      <c r="WWI367" s="120"/>
      <c r="WWJ367" s="120"/>
      <c r="WWK367" s="120"/>
      <c r="WWL367" s="120"/>
      <c r="WWM367" s="120"/>
      <c r="WWN367" s="120"/>
      <c r="WWO367" s="120"/>
      <c r="WWP367" s="120"/>
      <c r="WWQ367" s="120"/>
      <c r="WWR367" s="120"/>
      <c r="WWS367" s="120"/>
      <c r="WWT367" s="120"/>
      <c r="WWU367" s="120"/>
      <c r="WWV367" s="120"/>
      <c r="WWW367" s="120"/>
      <c r="WWX367" s="120"/>
      <c r="WWY367" s="120"/>
      <c r="WWZ367" s="120"/>
      <c r="WXA367" s="120"/>
      <c r="WXB367" s="120"/>
      <c r="WXC367" s="120"/>
      <c r="WXD367" s="120"/>
      <c r="WXE367" s="120"/>
      <c r="WXF367" s="120"/>
      <c r="WXG367" s="120"/>
      <c r="WXH367" s="120"/>
      <c r="WXI367" s="120"/>
      <c r="WXJ367" s="120"/>
      <c r="WXK367" s="120"/>
      <c r="WXL367" s="120"/>
      <c r="WXM367" s="120"/>
      <c r="WXN367" s="120"/>
      <c r="WXO367" s="120"/>
      <c r="WXP367" s="120"/>
      <c r="WXQ367" s="120"/>
      <c r="WXR367" s="120"/>
      <c r="WXS367" s="120"/>
      <c r="WXT367" s="120"/>
      <c r="WXU367" s="120"/>
      <c r="WXV367" s="120"/>
      <c r="WXW367" s="120"/>
      <c r="WXX367" s="120"/>
      <c r="WXY367" s="120"/>
      <c r="WXZ367" s="120"/>
      <c r="WYA367" s="120"/>
      <c r="WYB367" s="120"/>
      <c r="WYC367" s="120"/>
      <c r="WYD367" s="120"/>
      <c r="WYE367" s="120"/>
      <c r="WYF367" s="120"/>
      <c r="WYG367" s="120"/>
      <c r="WYH367" s="120"/>
      <c r="WYI367" s="120"/>
      <c r="WYJ367" s="120"/>
      <c r="WYK367" s="120"/>
      <c r="WYL367" s="120"/>
      <c r="WYM367" s="120"/>
      <c r="WYN367" s="120"/>
      <c r="WYO367" s="120"/>
      <c r="WYP367" s="120"/>
      <c r="WYQ367" s="120"/>
      <c r="WYR367" s="120"/>
      <c r="WYS367" s="120"/>
      <c r="WYT367" s="120"/>
      <c r="WYU367" s="120"/>
      <c r="WYV367" s="120"/>
      <c r="WYW367" s="120"/>
      <c r="WYX367" s="120"/>
      <c r="WYY367" s="120"/>
      <c r="WYZ367" s="120"/>
      <c r="WZA367" s="120"/>
      <c r="WZB367" s="120"/>
      <c r="WZC367" s="120"/>
      <c r="WZD367" s="120"/>
      <c r="WZE367" s="120"/>
      <c r="WZF367" s="120"/>
      <c r="WZG367" s="120"/>
      <c r="WZH367" s="120"/>
      <c r="WZI367" s="120"/>
      <c r="WZJ367" s="120"/>
      <c r="WZK367" s="120"/>
      <c r="WZL367" s="120"/>
      <c r="WZM367" s="120"/>
      <c r="WZN367" s="120"/>
      <c r="WZO367" s="120"/>
      <c r="WZP367" s="120"/>
      <c r="WZQ367" s="120"/>
      <c r="WZR367" s="120"/>
      <c r="WZS367" s="120"/>
      <c r="WZT367" s="120"/>
      <c r="WZU367" s="120"/>
      <c r="WZV367" s="120"/>
      <c r="WZW367" s="120"/>
      <c r="WZX367" s="120"/>
      <c r="WZY367" s="120"/>
      <c r="WZZ367" s="120"/>
      <c r="XAA367" s="120"/>
      <c r="XAB367" s="120"/>
      <c r="XAC367" s="120"/>
      <c r="XAD367" s="120"/>
      <c r="XAE367" s="120"/>
      <c r="XAF367" s="120"/>
      <c r="XAG367" s="120"/>
      <c r="XAH367" s="120"/>
      <c r="XAI367" s="120"/>
      <c r="XAJ367" s="120"/>
      <c r="XAK367" s="120"/>
      <c r="XAL367" s="120"/>
      <c r="XAM367" s="120"/>
      <c r="XAN367" s="120"/>
      <c r="XAO367" s="120"/>
      <c r="XAP367" s="120"/>
      <c r="XAQ367" s="120"/>
      <c r="XAR367" s="120"/>
      <c r="XAS367" s="120"/>
      <c r="XAT367" s="120"/>
      <c r="XAU367" s="120"/>
      <c r="XAV367" s="120"/>
      <c r="XAW367" s="120"/>
      <c r="XAX367" s="120"/>
      <c r="XAY367" s="120"/>
      <c r="XAZ367" s="120"/>
      <c r="XBA367" s="120"/>
      <c r="XBB367" s="120"/>
      <c r="XBC367" s="120"/>
      <c r="XBD367" s="120"/>
      <c r="XBE367" s="120"/>
      <c r="XBF367" s="120"/>
      <c r="XBG367" s="120"/>
      <c r="XBH367" s="120"/>
      <c r="XBI367" s="120"/>
      <c r="XBJ367" s="120"/>
      <c r="XBK367" s="120"/>
      <c r="XBL367" s="120"/>
      <c r="XBM367" s="120"/>
      <c r="XBN367" s="120"/>
      <c r="XBO367" s="120"/>
      <c r="XBP367" s="120"/>
      <c r="XBQ367" s="120"/>
      <c r="XBR367" s="120"/>
      <c r="XBS367" s="120"/>
      <c r="XBT367" s="120"/>
      <c r="XBU367" s="120"/>
      <c r="XBV367" s="120"/>
      <c r="XBW367" s="120"/>
      <c r="XBX367" s="120"/>
      <c r="XBY367" s="120"/>
      <c r="XBZ367" s="120"/>
      <c r="XCA367" s="120"/>
      <c r="XCB367" s="120"/>
      <c r="XCC367" s="120"/>
      <c r="XCD367" s="120"/>
      <c r="XCE367" s="120"/>
      <c r="XCF367" s="120"/>
      <c r="XCG367" s="120"/>
      <c r="XCH367" s="120"/>
      <c r="XCI367" s="120"/>
      <c r="XCJ367" s="120"/>
      <c r="XCK367" s="120"/>
      <c r="XCL367" s="120"/>
      <c r="XCM367" s="120"/>
      <c r="XCN367" s="120"/>
      <c r="XCO367" s="120"/>
      <c r="XCP367" s="120"/>
      <c r="XCQ367" s="120"/>
      <c r="XCR367" s="120"/>
      <c r="XCS367" s="120"/>
      <c r="XCT367" s="120"/>
      <c r="XCU367" s="120"/>
      <c r="XCV367" s="120"/>
      <c r="XCW367" s="120"/>
      <c r="XCX367" s="120"/>
      <c r="XCY367" s="120"/>
      <c r="XCZ367" s="120"/>
      <c r="XDA367" s="120"/>
      <c r="XDB367" s="120"/>
      <c r="XDC367" s="120"/>
      <c r="XDD367" s="120"/>
      <c r="XDE367" s="120"/>
      <c r="XDF367" s="120"/>
      <c r="XDG367" s="120"/>
      <c r="XDH367" s="120"/>
      <c r="XDI367" s="120"/>
      <c r="XDJ367" s="120"/>
      <c r="XDK367" s="120"/>
      <c r="XDL367" s="120"/>
      <c r="XDM367" s="120"/>
      <c r="XDN367" s="120"/>
      <c r="XDO367" s="120"/>
      <c r="XDP367" s="120"/>
      <c r="XDQ367" s="120"/>
      <c r="XDR367" s="120"/>
      <c r="XDS367" s="120"/>
      <c r="XDT367" s="120"/>
      <c r="XDU367" s="120"/>
      <c r="XDV367" s="120"/>
      <c r="XDW367" s="120"/>
      <c r="XDX367" s="120"/>
      <c r="XDY367" s="120"/>
      <c r="XDZ367" s="120"/>
      <c r="XEA367" s="120"/>
      <c r="XEB367" s="120"/>
      <c r="XEC367" s="120"/>
      <c r="XED367" s="120"/>
      <c r="XEE367" s="120"/>
      <c r="XEF367" s="120"/>
      <c r="XEG367" s="120"/>
      <c r="XEH367" s="120"/>
      <c r="XEI367" s="120"/>
      <c r="XEJ367" s="120"/>
      <c r="XEK367" s="120"/>
      <c r="XEL367" s="120"/>
      <c r="XEM367" s="120"/>
      <c r="XEN367" s="120"/>
      <c r="XEO367" s="120"/>
      <c r="XEP367" s="120"/>
      <c r="XEQ367" s="120"/>
      <c r="XER367" s="120"/>
      <c r="XES367" s="120"/>
      <c r="XET367" s="120"/>
      <c r="XEU367" s="120"/>
      <c r="XEV367" s="120"/>
      <c r="XEW367" s="120"/>
      <c r="XEX367" s="120"/>
      <c r="XEY367" s="120"/>
      <c r="XEZ367" s="120"/>
      <c r="XFA367" s="120"/>
      <c r="XFB367" s="120"/>
      <c r="XFC367" s="120"/>
      <c r="XFD367" s="120"/>
    </row>
    <row r="368" spans="1:16384" customFormat="1">
      <c r="A368" s="144">
        <v>8</v>
      </c>
      <c r="B368" s="114" t="s">
        <v>183</v>
      </c>
      <c r="C368" s="123">
        <v>178</v>
      </c>
      <c r="D368" s="113" t="s">
        <v>62</v>
      </c>
      <c r="E368" s="123" t="s">
        <v>326</v>
      </c>
      <c r="F368" s="123" t="s">
        <v>327</v>
      </c>
      <c r="G368" s="123">
        <v>121</v>
      </c>
      <c r="H368" s="113" t="s">
        <v>320</v>
      </c>
      <c r="I368" s="123" t="s">
        <v>66</v>
      </c>
      <c r="J368" s="123"/>
      <c r="K368" s="126">
        <v>43592</v>
      </c>
      <c r="L368" s="127">
        <v>42613</v>
      </c>
      <c r="M368" s="127">
        <v>45535</v>
      </c>
      <c r="N368" s="127">
        <v>42614</v>
      </c>
      <c r="O368" s="158" t="str">
        <f t="shared" si="195"/>
        <v>1</v>
      </c>
      <c r="P368" s="128">
        <v>63</v>
      </c>
      <c r="Q368" s="162" t="str">
        <f>IF(R368=P368,"C",IF(P368+24=R368,"C24","T"))</f>
        <v>T</v>
      </c>
      <c r="R368" s="128"/>
      <c r="S368" s="129">
        <v>36</v>
      </c>
      <c r="T368" s="118">
        <v>78250</v>
      </c>
      <c r="U368" s="69">
        <f t="shared" si="220"/>
        <v>5</v>
      </c>
      <c r="V368" s="69">
        <f t="shared" si="221"/>
        <v>2019</v>
      </c>
      <c r="W368" s="70"/>
      <c r="X368" s="82"/>
      <c r="Y368" s="82"/>
      <c r="Z368" s="70">
        <v>8</v>
      </c>
      <c r="AA368" s="70">
        <f t="shared" si="214"/>
        <v>20</v>
      </c>
      <c r="AB368" s="70">
        <f t="shared" si="196"/>
        <v>25</v>
      </c>
      <c r="AC368" s="82">
        <f t="shared" si="192"/>
        <v>11</v>
      </c>
      <c r="AD368" s="71">
        <f t="shared" si="200"/>
        <v>2173.6111111111113</v>
      </c>
      <c r="AE368" s="70"/>
      <c r="AF368" s="72"/>
      <c r="AG368" s="70"/>
      <c r="AH368" s="70"/>
      <c r="AI368" s="70"/>
      <c r="AJ368" s="70">
        <f t="shared" si="205"/>
        <v>78250</v>
      </c>
      <c r="AK368" s="70">
        <f t="shared" si="206"/>
        <v>17388.888888888891</v>
      </c>
      <c r="AL368" s="72">
        <f t="shared" si="207"/>
        <v>17388.888888888891</v>
      </c>
      <c r="AM368" s="74">
        <f t="shared" si="208"/>
        <v>60861.111111111109</v>
      </c>
      <c r="AO368" s="119">
        <f t="shared" si="222"/>
        <v>2173.6111111111113</v>
      </c>
      <c r="AP368" s="119"/>
      <c r="AQ368" s="123"/>
      <c r="AR368" s="123"/>
      <c r="AS368" s="123"/>
      <c r="AT368" s="123"/>
      <c r="AU368" s="123"/>
      <c r="AV368" s="123"/>
      <c r="AW368" s="75">
        <f t="shared" si="219"/>
        <v>26083.333333333336</v>
      </c>
      <c r="AX368" s="76">
        <f t="shared" si="215"/>
        <v>43472.222222222226</v>
      </c>
      <c r="AY368" s="77">
        <f t="shared" si="213"/>
        <v>34777.777777777774</v>
      </c>
      <c r="AZ368" s="75">
        <f t="shared" si="193"/>
        <v>10868.055555555557</v>
      </c>
      <c r="BA368" s="76">
        <f t="shared" si="216"/>
        <v>54340.277777777781</v>
      </c>
      <c r="BB368" s="77">
        <f t="shared" si="194"/>
        <v>23909.722222222219</v>
      </c>
      <c r="BC368" s="120"/>
      <c r="BD368" s="120"/>
      <c r="BE368" s="120"/>
      <c r="BF368" s="120"/>
      <c r="BG368" s="120"/>
      <c r="BH368" s="120"/>
      <c r="BI368" s="120"/>
      <c r="BJ368" s="120"/>
      <c r="BK368" s="120"/>
      <c r="BL368" s="120"/>
      <c r="BM368" s="120"/>
      <c r="BN368" s="120"/>
      <c r="BO368" s="120"/>
      <c r="BP368" s="120"/>
      <c r="BQ368" s="120"/>
      <c r="BR368" s="120"/>
      <c r="BS368" s="120"/>
      <c r="BT368" s="120"/>
      <c r="BU368" s="120"/>
      <c r="BV368" s="120"/>
      <c r="BW368" s="120"/>
      <c r="BX368" s="120"/>
      <c r="BY368" s="120"/>
      <c r="BZ368" s="120"/>
      <c r="CA368" s="120"/>
      <c r="CB368" s="120"/>
      <c r="CC368" s="120"/>
      <c r="CD368" s="120"/>
      <c r="CE368" s="120"/>
      <c r="CF368" s="120"/>
      <c r="CG368" s="120"/>
      <c r="CH368" s="120"/>
      <c r="CI368" s="120"/>
      <c r="CJ368" s="120"/>
      <c r="CK368" s="120"/>
      <c r="CL368" s="120"/>
      <c r="CM368" s="120"/>
      <c r="CN368" s="120"/>
      <c r="CO368" s="120"/>
      <c r="CP368" s="120"/>
      <c r="CQ368" s="120"/>
      <c r="CR368" s="120"/>
      <c r="CS368" s="120"/>
      <c r="CT368" s="120"/>
      <c r="CU368" s="120"/>
      <c r="CV368" s="120"/>
      <c r="CW368" s="120"/>
      <c r="CX368" s="120"/>
      <c r="CY368" s="120"/>
      <c r="CZ368" s="120"/>
      <c r="DA368" s="120"/>
      <c r="DB368" s="120"/>
      <c r="DC368" s="120"/>
      <c r="DD368" s="120"/>
      <c r="DE368" s="120"/>
      <c r="DF368" s="120"/>
      <c r="DG368" s="120"/>
      <c r="DH368" s="120"/>
      <c r="DI368" s="120"/>
      <c r="DJ368" s="120"/>
      <c r="DK368" s="120"/>
      <c r="DL368" s="120"/>
      <c r="DM368" s="120"/>
      <c r="DN368" s="120"/>
      <c r="DO368" s="120"/>
      <c r="DP368" s="120"/>
      <c r="DQ368" s="120"/>
      <c r="DR368" s="120"/>
      <c r="DS368" s="120"/>
      <c r="DT368" s="120"/>
      <c r="DU368" s="120"/>
      <c r="DV368" s="120"/>
      <c r="DW368" s="120"/>
      <c r="DX368" s="120"/>
      <c r="DY368" s="120"/>
      <c r="DZ368" s="120"/>
      <c r="EA368" s="120"/>
      <c r="EB368" s="120"/>
      <c r="EC368" s="120"/>
      <c r="ED368" s="120"/>
      <c r="EE368" s="120"/>
      <c r="EF368" s="120"/>
      <c r="EG368" s="120"/>
      <c r="EH368" s="120"/>
      <c r="EI368" s="120"/>
      <c r="EJ368" s="120"/>
      <c r="EK368" s="120"/>
      <c r="EL368" s="120"/>
      <c r="EM368" s="120"/>
      <c r="EN368" s="120"/>
      <c r="EO368" s="120"/>
      <c r="EP368" s="120"/>
      <c r="EQ368" s="120"/>
      <c r="ER368" s="120"/>
      <c r="ES368" s="120"/>
      <c r="ET368" s="120"/>
      <c r="EU368" s="120"/>
      <c r="EV368" s="120"/>
      <c r="EW368" s="120"/>
      <c r="EX368" s="120"/>
      <c r="EY368" s="120"/>
      <c r="EZ368" s="120"/>
      <c r="FA368" s="120"/>
      <c r="FB368" s="120"/>
      <c r="FC368" s="120"/>
      <c r="FD368" s="120"/>
      <c r="FE368" s="120"/>
      <c r="FF368" s="120"/>
      <c r="FG368" s="120"/>
      <c r="FH368" s="120"/>
      <c r="FI368" s="120"/>
      <c r="FJ368" s="120"/>
      <c r="FK368" s="120"/>
      <c r="FL368" s="120"/>
      <c r="FM368" s="120"/>
      <c r="FN368" s="120"/>
      <c r="FO368" s="120"/>
      <c r="FP368" s="120"/>
      <c r="FQ368" s="120"/>
      <c r="FR368" s="120"/>
      <c r="FS368" s="120"/>
      <c r="FT368" s="120"/>
      <c r="FU368" s="120"/>
      <c r="FV368" s="120"/>
      <c r="FW368" s="120"/>
      <c r="FX368" s="120"/>
      <c r="FY368" s="120"/>
      <c r="FZ368" s="120"/>
      <c r="GA368" s="120"/>
      <c r="GB368" s="120"/>
      <c r="GC368" s="120"/>
      <c r="GD368" s="120"/>
      <c r="GE368" s="120"/>
      <c r="GF368" s="120"/>
      <c r="GG368" s="120"/>
      <c r="GH368" s="120"/>
      <c r="GI368" s="120"/>
      <c r="GJ368" s="120"/>
      <c r="GK368" s="120"/>
      <c r="GL368" s="120"/>
      <c r="GM368" s="120"/>
      <c r="GN368" s="120"/>
      <c r="GO368" s="120"/>
      <c r="GP368" s="120"/>
      <c r="GQ368" s="120"/>
      <c r="GR368" s="120"/>
      <c r="GS368" s="120"/>
      <c r="GT368" s="120"/>
      <c r="GU368" s="120"/>
      <c r="GV368" s="120"/>
      <c r="GW368" s="120"/>
      <c r="GX368" s="120"/>
      <c r="GY368" s="120"/>
      <c r="GZ368" s="120"/>
      <c r="HA368" s="120"/>
      <c r="HB368" s="120"/>
      <c r="HC368" s="120"/>
      <c r="HD368" s="120"/>
      <c r="HE368" s="120"/>
      <c r="HF368" s="120"/>
      <c r="HG368" s="120"/>
      <c r="HH368" s="120"/>
      <c r="HI368" s="120"/>
      <c r="HJ368" s="120"/>
      <c r="HK368" s="120"/>
      <c r="HL368" s="120"/>
      <c r="HM368" s="120"/>
      <c r="HN368" s="120"/>
      <c r="HO368" s="120"/>
      <c r="HP368" s="120"/>
      <c r="HQ368" s="120"/>
      <c r="HR368" s="120"/>
      <c r="HS368" s="120"/>
      <c r="HT368" s="120"/>
      <c r="HU368" s="120"/>
      <c r="HV368" s="120"/>
      <c r="HW368" s="120"/>
      <c r="HX368" s="120"/>
      <c r="HY368" s="120"/>
      <c r="HZ368" s="120"/>
      <c r="IA368" s="120"/>
      <c r="IB368" s="120"/>
      <c r="IC368" s="120"/>
      <c r="ID368" s="120"/>
      <c r="IE368" s="120"/>
      <c r="IF368" s="120"/>
      <c r="IG368" s="120"/>
      <c r="IH368" s="120"/>
      <c r="II368" s="120"/>
      <c r="IJ368" s="120"/>
      <c r="IK368" s="120"/>
      <c r="IL368" s="120"/>
      <c r="IM368" s="120"/>
      <c r="IN368" s="120"/>
      <c r="IO368" s="120"/>
      <c r="IP368" s="120"/>
      <c r="IQ368" s="120"/>
      <c r="IR368" s="120"/>
      <c r="IS368" s="120"/>
      <c r="IT368" s="120"/>
      <c r="IU368" s="120"/>
      <c r="IV368" s="120"/>
      <c r="IW368" s="120"/>
      <c r="IX368" s="120"/>
      <c r="IY368" s="120"/>
      <c r="IZ368" s="120"/>
      <c r="JA368" s="120"/>
      <c r="JB368" s="120"/>
      <c r="JC368" s="120"/>
      <c r="JD368" s="120"/>
      <c r="JE368" s="120"/>
      <c r="JF368" s="120"/>
      <c r="JG368" s="120"/>
      <c r="JH368" s="120"/>
      <c r="JI368" s="120"/>
      <c r="JJ368" s="120"/>
      <c r="JK368" s="120"/>
      <c r="JL368" s="120"/>
      <c r="JM368" s="120"/>
      <c r="JN368" s="120"/>
      <c r="JO368" s="120"/>
      <c r="JP368" s="120"/>
      <c r="JQ368" s="120"/>
      <c r="JR368" s="120"/>
      <c r="JS368" s="120"/>
      <c r="JT368" s="120"/>
      <c r="JU368" s="120"/>
      <c r="JV368" s="120"/>
      <c r="JW368" s="120"/>
      <c r="JX368" s="120"/>
      <c r="JY368" s="120"/>
      <c r="JZ368" s="120"/>
      <c r="KA368" s="120"/>
      <c r="KB368" s="120"/>
      <c r="KC368" s="120"/>
      <c r="KD368" s="120"/>
      <c r="KE368" s="120"/>
      <c r="KF368" s="120"/>
      <c r="KG368" s="120"/>
      <c r="KH368" s="120"/>
      <c r="KI368" s="120"/>
      <c r="KJ368" s="120"/>
      <c r="KK368" s="120"/>
      <c r="KL368" s="120"/>
      <c r="KM368" s="120"/>
      <c r="KN368" s="120"/>
      <c r="KO368" s="120"/>
      <c r="KP368" s="120"/>
      <c r="KQ368" s="120"/>
      <c r="KR368" s="120"/>
      <c r="KS368" s="120"/>
      <c r="KT368" s="120"/>
      <c r="KU368" s="120"/>
      <c r="KV368" s="120"/>
      <c r="KW368" s="120"/>
      <c r="KX368" s="120"/>
      <c r="KY368" s="120"/>
      <c r="KZ368" s="120"/>
      <c r="LA368" s="120"/>
      <c r="LB368" s="120"/>
      <c r="LC368" s="120"/>
      <c r="LD368" s="120"/>
      <c r="LE368" s="120"/>
      <c r="LF368" s="120"/>
      <c r="LG368" s="120"/>
      <c r="LH368" s="120"/>
      <c r="LI368" s="120"/>
      <c r="LJ368" s="120"/>
      <c r="LK368" s="120"/>
      <c r="LL368" s="120"/>
      <c r="LM368" s="120"/>
      <c r="LN368" s="120"/>
      <c r="LO368" s="120"/>
      <c r="LP368" s="120"/>
      <c r="LQ368" s="120"/>
      <c r="LR368" s="120"/>
      <c r="LS368" s="120"/>
      <c r="LT368" s="120"/>
      <c r="LU368" s="120"/>
      <c r="LV368" s="120"/>
      <c r="LW368" s="120"/>
      <c r="LX368" s="120"/>
      <c r="LY368" s="120"/>
      <c r="LZ368" s="120"/>
      <c r="MA368" s="120"/>
      <c r="MB368" s="120"/>
      <c r="MC368" s="120"/>
      <c r="MD368" s="120"/>
      <c r="ME368" s="120"/>
      <c r="MF368" s="120"/>
      <c r="MG368" s="120"/>
      <c r="MH368" s="120"/>
      <c r="MI368" s="120"/>
      <c r="MJ368" s="120"/>
      <c r="MK368" s="120"/>
      <c r="ML368" s="120"/>
      <c r="MM368" s="120"/>
      <c r="MN368" s="120"/>
      <c r="MO368" s="120"/>
      <c r="MP368" s="120"/>
      <c r="MQ368" s="120"/>
      <c r="MR368" s="120"/>
      <c r="MS368" s="120"/>
      <c r="MT368" s="120"/>
      <c r="MU368" s="120"/>
      <c r="MV368" s="120"/>
      <c r="MW368" s="120"/>
      <c r="MX368" s="120"/>
      <c r="MY368" s="120"/>
      <c r="MZ368" s="120"/>
      <c r="NA368" s="120"/>
      <c r="NB368" s="120"/>
      <c r="NC368" s="120"/>
      <c r="ND368" s="120"/>
      <c r="NE368" s="120"/>
      <c r="NF368" s="120"/>
      <c r="NG368" s="120"/>
      <c r="NH368" s="120"/>
      <c r="NI368" s="120"/>
      <c r="NJ368" s="120"/>
      <c r="NK368" s="120"/>
      <c r="NL368" s="120"/>
      <c r="NM368" s="120"/>
      <c r="NN368" s="120"/>
      <c r="NO368" s="120"/>
      <c r="NP368" s="120"/>
      <c r="NQ368" s="120"/>
      <c r="NR368" s="120"/>
      <c r="NS368" s="120"/>
      <c r="NT368" s="120"/>
      <c r="NU368" s="120"/>
      <c r="NV368" s="120"/>
      <c r="NW368" s="120"/>
      <c r="NX368" s="120"/>
      <c r="NY368" s="120"/>
      <c r="NZ368" s="120"/>
      <c r="OA368" s="120"/>
      <c r="OB368" s="120"/>
      <c r="OC368" s="120"/>
      <c r="OD368" s="120"/>
      <c r="OE368" s="120"/>
      <c r="OF368" s="120"/>
      <c r="OG368" s="120"/>
      <c r="OH368" s="120"/>
      <c r="OI368" s="120"/>
      <c r="OJ368" s="120"/>
      <c r="OK368" s="120"/>
      <c r="OL368" s="120"/>
      <c r="OM368" s="120"/>
      <c r="ON368" s="120"/>
      <c r="OO368" s="120"/>
      <c r="OP368" s="120"/>
      <c r="OQ368" s="120"/>
      <c r="OR368" s="120"/>
      <c r="OS368" s="120"/>
      <c r="OT368" s="120"/>
      <c r="OU368" s="120"/>
      <c r="OV368" s="120"/>
      <c r="OW368" s="120"/>
      <c r="OX368" s="120"/>
      <c r="OY368" s="120"/>
      <c r="OZ368" s="120"/>
      <c r="PA368" s="120"/>
      <c r="PB368" s="120"/>
      <c r="PC368" s="120"/>
      <c r="PD368" s="120"/>
      <c r="PE368" s="120"/>
      <c r="PF368" s="120"/>
      <c r="PG368" s="120"/>
      <c r="PH368" s="120"/>
      <c r="PI368" s="120"/>
      <c r="PJ368" s="120"/>
      <c r="PK368" s="120"/>
      <c r="PL368" s="120"/>
      <c r="PM368" s="120"/>
      <c r="PN368" s="120"/>
      <c r="PO368" s="120"/>
      <c r="PP368" s="120"/>
      <c r="PQ368" s="120"/>
      <c r="PR368" s="120"/>
      <c r="PS368" s="120"/>
      <c r="PT368" s="120"/>
      <c r="PU368" s="120"/>
      <c r="PV368" s="120"/>
      <c r="PW368" s="120"/>
      <c r="PX368" s="120"/>
      <c r="PY368" s="120"/>
      <c r="PZ368" s="120"/>
      <c r="QA368" s="120"/>
      <c r="QB368" s="120"/>
      <c r="QC368" s="120"/>
      <c r="QD368" s="120"/>
      <c r="QE368" s="120"/>
      <c r="QF368" s="120"/>
      <c r="QG368" s="120"/>
      <c r="QH368" s="120"/>
      <c r="QI368" s="120"/>
      <c r="QJ368" s="120"/>
      <c r="QK368" s="120"/>
      <c r="QL368" s="120"/>
      <c r="QM368" s="120"/>
      <c r="QN368" s="120"/>
      <c r="QO368" s="120"/>
      <c r="QP368" s="120"/>
      <c r="QQ368" s="120"/>
      <c r="QR368" s="120"/>
      <c r="QS368" s="120"/>
      <c r="QT368" s="120"/>
      <c r="QU368" s="120"/>
      <c r="QV368" s="120"/>
      <c r="QW368" s="120"/>
      <c r="QX368" s="120"/>
      <c r="QY368" s="120"/>
      <c r="QZ368" s="120"/>
      <c r="RA368" s="120"/>
      <c r="RB368" s="120"/>
      <c r="RC368" s="120"/>
      <c r="RD368" s="120"/>
      <c r="RE368" s="120"/>
      <c r="RF368" s="120"/>
      <c r="RG368" s="120"/>
      <c r="RH368" s="120"/>
      <c r="RI368" s="120"/>
      <c r="RJ368" s="120"/>
      <c r="RK368" s="120"/>
      <c r="RL368" s="120"/>
      <c r="RM368" s="120"/>
      <c r="RN368" s="120"/>
      <c r="RO368" s="120"/>
      <c r="RP368" s="120"/>
      <c r="RQ368" s="120"/>
      <c r="RR368" s="120"/>
      <c r="RS368" s="120"/>
      <c r="RT368" s="120"/>
      <c r="RU368" s="120"/>
      <c r="RV368" s="120"/>
      <c r="RW368" s="120"/>
      <c r="RX368" s="120"/>
      <c r="RY368" s="120"/>
      <c r="RZ368" s="120"/>
      <c r="SA368" s="120"/>
      <c r="SB368" s="120"/>
      <c r="SC368" s="120"/>
      <c r="SD368" s="120"/>
      <c r="SE368" s="120"/>
      <c r="SF368" s="120"/>
      <c r="SG368" s="120"/>
      <c r="SH368" s="120"/>
      <c r="SI368" s="120"/>
      <c r="SJ368" s="120"/>
      <c r="SK368" s="120"/>
      <c r="SL368" s="120"/>
      <c r="SM368" s="120"/>
      <c r="SN368" s="120"/>
      <c r="SO368" s="120"/>
      <c r="SP368" s="120"/>
      <c r="SQ368" s="120"/>
      <c r="SR368" s="120"/>
      <c r="SS368" s="120"/>
      <c r="ST368" s="120"/>
      <c r="SU368" s="120"/>
      <c r="SV368" s="120"/>
      <c r="SW368" s="120"/>
      <c r="SX368" s="120"/>
      <c r="SY368" s="120"/>
      <c r="SZ368" s="120"/>
      <c r="TA368" s="120"/>
      <c r="TB368" s="120"/>
      <c r="TC368" s="120"/>
      <c r="TD368" s="120"/>
      <c r="TE368" s="120"/>
      <c r="TF368" s="120"/>
      <c r="TG368" s="120"/>
      <c r="TH368" s="120"/>
      <c r="TI368" s="120"/>
      <c r="TJ368" s="120"/>
      <c r="TK368" s="120"/>
      <c r="TL368" s="120"/>
      <c r="TM368" s="120"/>
      <c r="TN368" s="120"/>
      <c r="TO368" s="120"/>
      <c r="TP368" s="120"/>
      <c r="TQ368" s="120"/>
      <c r="TR368" s="120"/>
      <c r="TS368" s="120"/>
      <c r="TT368" s="120"/>
      <c r="TU368" s="120"/>
      <c r="TV368" s="120"/>
      <c r="TW368" s="120"/>
      <c r="TX368" s="120"/>
      <c r="TY368" s="120"/>
      <c r="TZ368" s="120"/>
      <c r="UA368" s="120"/>
      <c r="UB368" s="120"/>
      <c r="UC368" s="120"/>
      <c r="UD368" s="120"/>
      <c r="UE368" s="120"/>
      <c r="UF368" s="120"/>
      <c r="UG368" s="120"/>
      <c r="UH368" s="120"/>
      <c r="UI368" s="120"/>
      <c r="UJ368" s="120"/>
      <c r="UK368" s="120"/>
      <c r="UL368" s="120"/>
      <c r="UM368" s="120"/>
      <c r="UN368" s="120"/>
      <c r="UO368" s="120"/>
      <c r="UP368" s="120"/>
      <c r="UQ368" s="120"/>
      <c r="UR368" s="120"/>
      <c r="US368" s="120"/>
      <c r="UT368" s="120"/>
      <c r="UU368" s="120"/>
      <c r="UV368" s="120"/>
      <c r="UW368" s="120"/>
      <c r="UX368" s="120"/>
      <c r="UY368" s="120"/>
      <c r="UZ368" s="120"/>
      <c r="VA368" s="120"/>
      <c r="VB368" s="120"/>
      <c r="VC368" s="120"/>
      <c r="VD368" s="120"/>
      <c r="VE368" s="120"/>
      <c r="VF368" s="120"/>
      <c r="VG368" s="120"/>
      <c r="VH368" s="120"/>
      <c r="VI368" s="120"/>
      <c r="VJ368" s="120"/>
      <c r="VK368" s="120"/>
      <c r="VL368" s="120"/>
      <c r="VM368" s="120"/>
      <c r="VN368" s="120"/>
      <c r="VO368" s="120"/>
      <c r="VP368" s="120"/>
      <c r="VQ368" s="120"/>
      <c r="VR368" s="120"/>
      <c r="VS368" s="120"/>
      <c r="VT368" s="120"/>
      <c r="VU368" s="120"/>
      <c r="VV368" s="120"/>
      <c r="VW368" s="120"/>
      <c r="VX368" s="120"/>
      <c r="VY368" s="120"/>
      <c r="VZ368" s="120"/>
      <c r="WA368" s="120"/>
      <c r="WB368" s="120"/>
      <c r="WC368" s="120"/>
      <c r="WD368" s="120"/>
      <c r="WE368" s="120"/>
      <c r="WF368" s="120"/>
      <c r="WG368" s="120"/>
      <c r="WH368" s="120"/>
      <c r="WI368" s="120"/>
      <c r="WJ368" s="120"/>
      <c r="WK368" s="120"/>
      <c r="WL368" s="120"/>
      <c r="WM368" s="120"/>
      <c r="WN368" s="120"/>
      <c r="WO368" s="120"/>
      <c r="WP368" s="120"/>
      <c r="WQ368" s="120"/>
      <c r="WR368" s="120"/>
      <c r="WS368" s="120"/>
      <c r="WT368" s="120"/>
      <c r="WU368" s="120"/>
      <c r="WV368" s="120"/>
      <c r="WW368" s="120"/>
      <c r="WX368" s="120"/>
      <c r="WY368" s="120"/>
      <c r="WZ368" s="120"/>
      <c r="XA368" s="120"/>
      <c r="XB368" s="120"/>
      <c r="XC368" s="120"/>
      <c r="XD368" s="120"/>
      <c r="XE368" s="120"/>
      <c r="XF368" s="120"/>
      <c r="XG368" s="120"/>
      <c r="XH368" s="120"/>
      <c r="XI368" s="120"/>
      <c r="XJ368" s="120"/>
      <c r="XK368" s="120"/>
      <c r="XL368" s="120"/>
      <c r="XM368" s="120"/>
      <c r="XN368" s="120"/>
      <c r="XO368" s="120"/>
      <c r="XP368" s="120"/>
      <c r="XQ368" s="120"/>
      <c r="XR368" s="120"/>
      <c r="XS368" s="120"/>
      <c r="XT368" s="120"/>
      <c r="XU368" s="120"/>
      <c r="XV368" s="120"/>
      <c r="XW368" s="120"/>
      <c r="XX368" s="120"/>
      <c r="XY368" s="120"/>
      <c r="XZ368" s="120"/>
      <c r="YA368" s="120"/>
      <c r="YB368" s="120"/>
      <c r="YC368" s="120"/>
      <c r="YD368" s="120"/>
      <c r="YE368" s="120"/>
      <c r="YF368" s="120"/>
      <c r="YG368" s="120"/>
      <c r="YH368" s="120"/>
      <c r="YI368" s="120"/>
      <c r="YJ368" s="120"/>
      <c r="YK368" s="120"/>
      <c r="YL368" s="120"/>
      <c r="YM368" s="120"/>
      <c r="YN368" s="120"/>
      <c r="YO368" s="120"/>
      <c r="YP368" s="120"/>
      <c r="YQ368" s="120"/>
      <c r="YR368" s="120"/>
      <c r="YS368" s="120"/>
      <c r="YT368" s="120"/>
      <c r="YU368" s="120"/>
      <c r="YV368" s="120"/>
      <c r="YW368" s="120"/>
      <c r="YX368" s="120"/>
      <c r="YY368" s="120"/>
      <c r="YZ368" s="120"/>
      <c r="ZA368" s="120"/>
      <c r="ZB368" s="120"/>
      <c r="ZC368" s="120"/>
      <c r="ZD368" s="120"/>
      <c r="ZE368" s="120"/>
      <c r="ZF368" s="120"/>
      <c r="ZG368" s="120"/>
      <c r="ZH368" s="120"/>
      <c r="ZI368" s="120"/>
      <c r="ZJ368" s="120"/>
      <c r="ZK368" s="120"/>
      <c r="ZL368" s="120"/>
      <c r="ZM368" s="120"/>
      <c r="ZN368" s="120"/>
      <c r="ZO368" s="120"/>
      <c r="ZP368" s="120"/>
      <c r="ZQ368" s="120"/>
      <c r="ZR368" s="120"/>
      <c r="ZS368" s="120"/>
      <c r="ZT368" s="120"/>
      <c r="ZU368" s="120"/>
      <c r="ZV368" s="120"/>
      <c r="ZW368" s="120"/>
      <c r="ZX368" s="120"/>
      <c r="ZY368" s="120"/>
      <c r="ZZ368" s="120"/>
      <c r="AAA368" s="120"/>
      <c r="AAB368" s="120"/>
      <c r="AAC368" s="120"/>
      <c r="AAD368" s="120"/>
      <c r="AAE368" s="120"/>
      <c r="AAF368" s="120"/>
      <c r="AAG368" s="120"/>
      <c r="AAH368" s="120"/>
      <c r="AAI368" s="120"/>
      <c r="AAJ368" s="120"/>
      <c r="AAK368" s="120"/>
      <c r="AAL368" s="120"/>
      <c r="AAM368" s="120"/>
      <c r="AAN368" s="120"/>
      <c r="AAO368" s="120"/>
      <c r="AAP368" s="120"/>
      <c r="AAQ368" s="120"/>
      <c r="AAR368" s="120"/>
      <c r="AAS368" s="120"/>
      <c r="AAT368" s="120"/>
      <c r="AAU368" s="120"/>
      <c r="AAV368" s="120"/>
      <c r="AAW368" s="120"/>
      <c r="AAX368" s="120"/>
      <c r="AAY368" s="120"/>
      <c r="AAZ368" s="120"/>
      <c r="ABA368" s="120"/>
      <c r="ABB368" s="120"/>
      <c r="ABC368" s="120"/>
      <c r="ABD368" s="120"/>
      <c r="ABE368" s="120"/>
      <c r="ABF368" s="120"/>
      <c r="ABG368" s="120"/>
      <c r="ABH368" s="120"/>
      <c r="ABI368" s="120"/>
      <c r="ABJ368" s="120"/>
      <c r="ABK368" s="120"/>
      <c r="ABL368" s="120"/>
      <c r="ABM368" s="120"/>
      <c r="ABN368" s="120"/>
      <c r="ABO368" s="120"/>
      <c r="ABP368" s="120"/>
      <c r="ABQ368" s="120"/>
      <c r="ABR368" s="120"/>
      <c r="ABS368" s="120"/>
      <c r="ABT368" s="120"/>
      <c r="ABU368" s="120"/>
      <c r="ABV368" s="120"/>
      <c r="ABW368" s="120"/>
      <c r="ABX368" s="120"/>
      <c r="ABY368" s="120"/>
      <c r="ABZ368" s="120"/>
      <c r="ACA368" s="120"/>
      <c r="ACB368" s="120"/>
      <c r="ACC368" s="120"/>
      <c r="ACD368" s="120"/>
      <c r="ACE368" s="120"/>
      <c r="ACF368" s="120"/>
      <c r="ACG368" s="120"/>
      <c r="ACH368" s="120"/>
      <c r="ACI368" s="120"/>
      <c r="ACJ368" s="120"/>
      <c r="ACK368" s="120"/>
      <c r="ACL368" s="120"/>
      <c r="ACM368" s="120"/>
      <c r="ACN368" s="120"/>
      <c r="ACO368" s="120"/>
      <c r="ACP368" s="120"/>
      <c r="ACQ368" s="120"/>
      <c r="ACR368" s="120"/>
      <c r="ACS368" s="120"/>
      <c r="ACT368" s="120"/>
      <c r="ACU368" s="120"/>
      <c r="ACV368" s="120"/>
      <c r="ACW368" s="120"/>
      <c r="ACX368" s="120"/>
      <c r="ACY368" s="120"/>
      <c r="ACZ368" s="120"/>
      <c r="ADA368" s="120"/>
      <c r="ADB368" s="120"/>
      <c r="ADC368" s="120"/>
      <c r="ADD368" s="120"/>
      <c r="ADE368" s="120"/>
      <c r="ADF368" s="120"/>
      <c r="ADG368" s="120"/>
      <c r="ADH368" s="120"/>
      <c r="ADI368" s="120"/>
      <c r="ADJ368" s="120"/>
      <c r="ADK368" s="120"/>
      <c r="ADL368" s="120"/>
      <c r="ADM368" s="120"/>
      <c r="ADN368" s="120"/>
      <c r="ADO368" s="120"/>
      <c r="ADP368" s="120"/>
      <c r="ADQ368" s="120"/>
      <c r="ADR368" s="120"/>
      <c r="ADS368" s="120"/>
      <c r="ADT368" s="120"/>
      <c r="ADU368" s="120"/>
      <c r="ADV368" s="120"/>
      <c r="ADW368" s="120"/>
      <c r="ADX368" s="120"/>
      <c r="ADY368" s="120"/>
      <c r="ADZ368" s="120"/>
      <c r="AEA368" s="120"/>
      <c r="AEB368" s="120"/>
      <c r="AEC368" s="120"/>
      <c r="AED368" s="120"/>
      <c r="AEE368" s="120"/>
      <c r="AEF368" s="120"/>
      <c r="AEG368" s="120"/>
      <c r="AEH368" s="120"/>
      <c r="AEI368" s="120"/>
      <c r="AEJ368" s="120"/>
      <c r="AEK368" s="120"/>
      <c r="AEL368" s="120"/>
      <c r="AEM368" s="120"/>
      <c r="AEN368" s="120"/>
      <c r="AEO368" s="120"/>
      <c r="AEP368" s="120"/>
      <c r="AEQ368" s="120"/>
      <c r="AER368" s="120"/>
      <c r="AES368" s="120"/>
      <c r="AET368" s="120"/>
      <c r="AEU368" s="120"/>
      <c r="AEV368" s="120"/>
      <c r="AEW368" s="120"/>
      <c r="AEX368" s="120"/>
      <c r="AEY368" s="120"/>
      <c r="AEZ368" s="120"/>
      <c r="AFA368" s="120"/>
      <c r="AFB368" s="120"/>
      <c r="AFC368" s="120"/>
      <c r="AFD368" s="120"/>
      <c r="AFE368" s="120"/>
      <c r="AFF368" s="120"/>
      <c r="AFG368" s="120"/>
      <c r="AFH368" s="120"/>
      <c r="AFI368" s="120"/>
      <c r="AFJ368" s="120"/>
      <c r="AFK368" s="120"/>
      <c r="AFL368" s="120"/>
      <c r="AFM368" s="120"/>
      <c r="AFN368" s="120"/>
      <c r="AFO368" s="120"/>
      <c r="AFP368" s="120"/>
      <c r="AFQ368" s="120"/>
      <c r="AFR368" s="120"/>
      <c r="AFS368" s="120"/>
      <c r="AFT368" s="120"/>
      <c r="AFU368" s="120"/>
      <c r="AFV368" s="120"/>
      <c r="AFW368" s="120"/>
      <c r="AFX368" s="120"/>
      <c r="AFY368" s="120"/>
      <c r="AFZ368" s="120"/>
      <c r="AGA368" s="120"/>
      <c r="AGB368" s="120"/>
      <c r="AGC368" s="120"/>
      <c r="AGD368" s="120"/>
      <c r="AGE368" s="120"/>
      <c r="AGF368" s="120"/>
      <c r="AGG368" s="120"/>
      <c r="AGH368" s="120"/>
      <c r="AGI368" s="120"/>
      <c r="AGJ368" s="120"/>
      <c r="AGK368" s="120"/>
      <c r="AGL368" s="120"/>
      <c r="AGM368" s="120"/>
      <c r="AGN368" s="120"/>
      <c r="AGO368" s="120"/>
      <c r="AGP368" s="120"/>
      <c r="AGQ368" s="120"/>
      <c r="AGR368" s="120"/>
      <c r="AGS368" s="120"/>
      <c r="AGT368" s="120"/>
      <c r="AGU368" s="120"/>
      <c r="AGV368" s="120"/>
      <c r="AGW368" s="120"/>
      <c r="AGX368" s="120"/>
      <c r="AGY368" s="120"/>
      <c r="AGZ368" s="120"/>
      <c r="AHA368" s="120"/>
      <c r="AHB368" s="120"/>
      <c r="AHC368" s="120"/>
      <c r="AHD368" s="120"/>
      <c r="AHE368" s="120"/>
      <c r="AHF368" s="120"/>
      <c r="AHG368" s="120"/>
      <c r="AHH368" s="120"/>
      <c r="AHI368" s="120"/>
      <c r="AHJ368" s="120"/>
      <c r="AHK368" s="120"/>
      <c r="AHL368" s="120"/>
      <c r="AHM368" s="120"/>
      <c r="AHN368" s="120"/>
      <c r="AHO368" s="120"/>
      <c r="AHP368" s="120"/>
      <c r="AHQ368" s="120"/>
      <c r="AHR368" s="120"/>
      <c r="AHS368" s="120"/>
      <c r="AHT368" s="120"/>
      <c r="AHU368" s="120"/>
      <c r="AHV368" s="120"/>
      <c r="AHW368" s="120"/>
      <c r="AHX368" s="120"/>
      <c r="AHY368" s="120"/>
      <c r="AHZ368" s="120"/>
      <c r="AIA368" s="120"/>
      <c r="AIB368" s="120"/>
      <c r="AIC368" s="120"/>
      <c r="AID368" s="120"/>
      <c r="AIE368" s="120"/>
      <c r="AIF368" s="120"/>
      <c r="AIG368" s="120"/>
      <c r="AIH368" s="120"/>
      <c r="AII368" s="120"/>
      <c r="AIJ368" s="120"/>
      <c r="AIK368" s="120"/>
      <c r="AIL368" s="120"/>
      <c r="AIM368" s="120"/>
      <c r="AIN368" s="120"/>
      <c r="AIO368" s="120"/>
      <c r="AIP368" s="120"/>
      <c r="AIQ368" s="120"/>
      <c r="AIR368" s="120"/>
      <c r="AIS368" s="120"/>
      <c r="AIT368" s="120"/>
      <c r="AIU368" s="120"/>
      <c r="AIV368" s="120"/>
      <c r="AIW368" s="120"/>
      <c r="AIX368" s="120"/>
      <c r="AIY368" s="120"/>
      <c r="AIZ368" s="120"/>
      <c r="AJA368" s="120"/>
      <c r="AJB368" s="120"/>
      <c r="AJC368" s="120"/>
      <c r="AJD368" s="120"/>
      <c r="AJE368" s="120"/>
      <c r="AJF368" s="120"/>
      <c r="AJG368" s="120"/>
      <c r="AJH368" s="120"/>
      <c r="AJI368" s="120"/>
      <c r="AJJ368" s="120"/>
      <c r="AJK368" s="120"/>
      <c r="AJL368" s="120"/>
      <c r="AJM368" s="120"/>
      <c r="AJN368" s="120"/>
      <c r="AJO368" s="120"/>
      <c r="AJP368" s="120"/>
      <c r="AJQ368" s="120"/>
      <c r="AJR368" s="120"/>
      <c r="AJS368" s="120"/>
      <c r="AJT368" s="120"/>
      <c r="AJU368" s="120"/>
      <c r="AJV368" s="120"/>
      <c r="AJW368" s="120"/>
      <c r="AJX368" s="120"/>
      <c r="AJY368" s="120"/>
      <c r="AJZ368" s="120"/>
      <c r="AKA368" s="120"/>
      <c r="AKB368" s="120"/>
      <c r="AKC368" s="120"/>
      <c r="AKD368" s="120"/>
      <c r="AKE368" s="120"/>
      <c r="AKF368" s="120"/>
      <c r="AKG368" s="120"/>
      <c r="AKH368" s="120"/>
      <c r="AKI368" s="120"/>
      <c r="AKJ368" s="120"/>
      <c r="AKK368" s="120"/>
      <c r="AKL368" s="120"/>
      <c r="AKM368" s="120"/>
      <c r="AKN368" s="120"/>
      <c r="AKO368" s="120"/>
      <c r="AKP368" s="120"/>
      <c r="AKQ368" s="120"/>
      <c r="AKR368" s="120"/>
      <c r="AKS368" s="120"/>
      <c r="AKT368" s="120"/>
      <c r="AKU368" s="120"/>
      <c r="AKV368" s="120"/>
      <c r="AKW368" s="120"/>
      <c r="AKX368" s="120"/>
      <c r="AKY368" s="120"/>
      <c r="AKZ368" s="120"/>
      <c r="ALA368" s="120"/>
      <c r="ALB368" s="120"/>
      <c r="ALC368" s="120"/>
      <c r="ALD368" s="120"/>
      <c r="ALE368" s="120"/>
      <c r="ALF368" s="120"/>
      <c r="ALG368" s="120"/>
      <c r="ALH368" s="120"/>
      <c r="ALI368" s="120"/>
      <c r="ALJ368" s="120"/>
      <c r="ALK368" s="120"/>
      <c r="ALL368" s="120"/>
      <c r="ALM368" s="120"/>
      <c r="ALN368" s="120"/>
      <c r="ALO368" s="120"/>
      <c r="ALP368" s="120"/>
      <c r="ALQ368" s="120"/>
      <c r="ALR368" s="120"/>
      <c r="ALS368" s="120"/>
      <c r="ALT368" s="120"/>
      <c r="ALU368" s="120"/>
      <c r="ALV368" s="120"/>
      <c r="ALW368" s="120"/>
      <c r="ALX368" s="120"/>
      <c r="ALY368" s="120"/>
      <c r="ALZ368" s="120"/>
      <c r="AMA368" s="120"/>
      <c r="AMB368" s="120"/>
      <c r="AMC368" s="120"/>
      <c r="AMD368" s="120"/>
      <c r="AME368" s="120"/>
      <c r="AMF368" s="120"/>
      <c r="AMG368" s="120"/>
      <c r="AMH368" s="120"/>
      <c r="AMI368" s="120"/>
      <c r="AMJ368" s="120"/>
      <c r="AMK368" s="120"/>
      <c r="AML368" s="120"/>
      <c r="AMM368" s="120"/>
      <c r="AMN368" s="120"/>
      <c r="AMO368" s="120"/>
      <c r="AMP368" s="120"/>
      <c r="AMQ368" s="120"/>
      <c r="AMR368" s="120"/>
      <c r="AMS368" s="120"/>
      <c r="AMT368" s="120"/>
      <c r="AMU368" s="120"/>
      <c r="AMV368" s="120"/>
      <c r="AMW368" s="120"/>
      <c r="AMX368" s="120"/>
      <c r="AMY368" s="120"/>
      <c r="AMZ368" s="120"/>
      <c r="ANA368" s="120"/>
      <c r="ANB368" s="120"/>
      <c r="ANC368" s="120"/>
      <c r="AND368" s="120"/>
      <c r="ANE368" s="120"/>
      <c r="ANF368" s="120"/>
      <c r="ANG368" s="120"/>
      <c r="ANH368" s="120"/>
      <c r="ANI368" s="120"/>
      <c r="ANJ368" s="120"/>
      <c r="ANK368" s="120"/>
      <c r="ANL368" s="120"/>
      <c r="ANM368" s="120"/>
      <c r="ANN368" s="120"/>
      <c r="ANO368" s="120"/>
      <c r="ANP368" s="120"/>
      <c r="ANQ368" s="120"/>
      <c r="ANR368" s="120"/>
      <c r="ANS368" s="120"/>
      <c r="ANT368" s="120"/>
      <c r="ANU368" s="120"/>
      <c r="ANV368" s="120"/>
      <c r="ANW368" s="120"/>
      <c r="ANX368" s="120"/>
      <c r="ANY368" s="120"/>
      <c r="ANZ368" s="120"/>
      <c r="AOA368" s="120"/>
      <c r="AOB368" s="120"/>
      <c r="AOC368" s="120"/>
      <c r="AOD368" s="120"/>
      <c r="AOE368" s="120"/>
      <c r="AOF368" s="120"/>
      <c r="AOG368" s="120"/>
      <c r="AOH368" s="120"/>
      <c r="AOI368" s="120"/>
      <c r="AOJ368" s="120"/>
      <c r="AOK368" s="120"/>
      <c r="AOL368" s="120"/>
      <c r="AOM368" s="120"/>
      <c r="AON368" s="120"/>
      <c r="AOO368" s="120"/>
      <c r="AOP368" s="120"/>
      <c r="AOQ368" s="120"/>
      <c r="AOR368" s="120"/>
      <c r="AOS368" s="120"/>
      <c r="AOT368" s="120"/>
      <c r="AOU368" s="120"/>
      <c r="AOV368" s="120"/>
      <c r="AOW368" s="120"/>
      <c r="AOX368" s="120"/>
      <c r="AOY368" s="120"/>
      <c r="AOZ368" s="120"/>
      <c r="APA368" s="120"/>
      <c r="APB368" s="120"/>
      <c r="APC368" s="120"/>
      <c r="APD368" s="120"/>
      <c r="APE368" s="120"/>
      <c r="APF368" s="120"/>
      <c r="APG368" s="120"/>
      <c r="APH368" s="120"/>
      <c r="API368" s="120"/>
      <c r="APJ368" s="120"/>
      <c r="APK368" s="120"/>
      <c r="APL368" s="120"/>
      <c r="APM368" s="120"/>
      <c r="APN368" s="120"/>
      <c r="APO368" s="120"/>
      <c r="APP368" s="120"/>
      <c r="APQ368" s="120"/>
      <c r="APR368" s="120"/>
      <c r="APS368" s="120"/>
      <c r="APT368" s="120"/>
      <c r="APU368" s="120"/>
      <c r="APV368" s="120"/>
      <c r="APW368" s="120"/>
      <c r="APX368" s="120"/>
      <c r="APY368" s="120"/>
      <c r="APZ368" s="120"/>
      <c r="AQA368" s="120"/>
      <c r="AQB368" s="120"/>
      <c r="AQC368" s="120"/>
      <c r="AQD368" s="120"/>
      <c r="AQE368" s="120"/>
      <c r="AQF368" s="120"/>
      <c r="AQG368" s="120"/>
      <c r="AQH368" s="120"/>
      <c r="AQI368" s="120"/>
      <c r="AQJ368" s="120"/>
      <c r="AQK368" s="120"/>
      <c r="AQL368" s="120"/>
      <c r="AQM368" s="120"/>
      <c r="AQN368" s="120"/>
      <c r="AQO368" s="120"/>
      <c r="AQP368" s="120"/>
      <c r="AQQ368" s="120"/>
      <c r="AQR368" s="120"/>
      <c r="AQS368" s="120"/>
      <c r="AQT368" s="120"/>
      <c r="AQU368" s="120"/>
      <c r="AQV368" s="120"/>
      <c r="AQW368" s="120"/>
      <c r="AQX368" s="120"/>
      <c r="AQY368" s="120"/>
      <c r="AQZ368" s="120"/>
      <c r="ARA368" s="120"/>
      <c r="ARB368" s="120"/>
      <c r="ARC368" s="120"/>
      <c r="ARD368" s="120"/>
      <c r="ARE368" s="120"/>
      <c r="ARF368" s="120"/>
      <c r="ARG368" s="120"/>
      <c r="ARH368" s="120"/>
      <c r="ARI368" s="120"/>
      <c r="ARJ368" s="120"/>
      <c r="ARK368" s="120"/>
      <c r="ARL368" s="120"/>
      <c r="ARM368" s="120"/>
      <c r="ARN368" s="120"/>
      <c r="ARO368" s="120"/>
      <c r="ARP368" s="120"/>
      <c r="ARQ368" s="120"/>
      <c r="ARR368" s="120"/>
      <c r="ARS368" s="120"/>
      <c r="ART368" s="120"/>
      <c r="ARU368" s="120"/>
      <c r="ARV368" s="120"/>
      <c r="ARW368" s="120"/>
      <c r="ARX368" s="120"/>
      <c r="ARY368" s="120"/>
      <c r="ARZ368" s="120"/>
      <c r="ASA368" s="120"/>
      <c r="ASB368" s="120"/>
      <c r="ASC368" s="120"/>
      <c r="ASD368" s="120"/>
      <c r="ASE368" s="120"/>
      <c r="ASF368" s="120"/>
      <c r="ASG368" s="120"/>
      <c r="ASH368" s="120"/>
      <c r="ASI368" s="120"/>
      <c r="ASJ368" s="120"/>
      <c r="ASK368" s="120"/>
      <c r="ASL368" s="120"/>
      <c r="ASM368" s="120"/>
      <c r="ASN368" s="120"/>
      <c r="ASO368" s="120"/>
      <c r="ASP368" s="120"/>
      <c r="ASQ368" s="120"/>
      <c r="ASR368" s="120"/>
      <c r="ASS368" s="120"/>
      <c r="AST368" s="120"/>
      <c r="ASU368" s="120"/>
      <c r="ASV368" s="120"/>
      <c r="ASW368" s="120"/>
      <c r="ASX368" s="120"/>
      <c r="ASY368" s="120"/>
      <c r="ASZ368" s="120"/>
      <c r="ATA368" s="120"/>
      <c r="ATB368" s="120"/>
      <c r="ATC368" s="120"/>
      <c r="ATD368" s="120"/>
      <c r="ATE368" s="120"/>
      <c r="ATF368" s="120"/>
      <c r="ATG368" s="120"/>
      <c r="ATH368" s="120"/>
      <c r="ATI368" s="120"/>
      <c r="ATJ368" s="120"/>
      <c r="ATK368" s="120"/>
      <c r="ATL368" s="120"/>
      <c r="ATM368" s="120"/>
      <c r="ATN368" s="120"/>
      <c r="ATO368" s="120"/>
      <c r="ATP368" s="120"/>
      <c r="ATQ368" s="120"/>
      <c r="ATR368" s="120"/>
      <c r="ATS368" s="120"/>
      <c r="ATT368" s="120"/>
      <c r="ATU368" s="120"/>
      <c r="ATV368" s="120"/>
      <c r="ATW368" s="120"/>
      <c r="ATX368" s="120"/>
      <c r="ATY368" s="120"/>
      <c r="ATZ368" s="120"/>
      <c r="AUA368" s="120"/>
      <c r="AUB368" s="120"/>
      <c r="AUC368" s="120"/>
      <c r="AUD368" s="120"/>
      <c r="AUE368" s="120"/>
      <c r="AUF368" s="120"/>
      <c r="AUG368" s="120"/>
      <c r="AUH368" s="120"/>
      <c r="AUI368" s="120"/>
      <c r="AUJ368" s="120"/>
      <c r="AUK368" s="120"/>
      <c r="AUL368" s="120"/>
      <c r="AUM368" s="120"/>
      <c r="AUN368" s="120"/>
      <c r="AUO368" s="120"/>
      <c r="AUP368" s="120"/>
      <c r="AUQ368" s="120"/>
      <c r="AUR368" s="120"/>
      <c r="AUS368" s="120"/>
      <c r="AUT368" s="120"/>
      <c r="AUU368" s="120"/>
      <c r="AUV368" s="120"/>
      <c r="AUW368" s="120"/>
      <c r="AUX368" s="120"/>
      <c r="AUY368" s="120"/>
      <c r="AUZ368" s="120"/>
      <c r="AVA368" s="120"/>
      <c r="AVB368" s="120"/>
      <c r="AVC368" s="120"/>
      <c r="AVD368" s="120"/>
      <c r="AVE368" s="120"/>
      <c r="AVF368" s="120"/>
      <c r="AVG368" s="120"/>
      <c r="AVH368" s="120"/>
      <c r="AVI368" s="120"/>
      <c r="AVJ368" s="120"/>
      <c r="AVK368" s="120"/>
      <c r="AVL368" s="120"/>
      <c r="AVM368" s="120"/>
      <c r="AVN368" s="120"/>
      <c r="AVO368" s="120"/>
      <c r="AVP368" s="120"/>
      <c r="AVQ368" s="120"/>
      <c r="AVR368" s="120"/>
      <c r="AVS368" s="120"/>
      <c r="AVT368" s="120"/>
      <c r="AVU368" s="120"/>
      <c r="AVV368" s="120"/>
      <c r="AVW368" s="120"/>
      <c r="AVX368" s="120"/>
      <c r="AVY368" s="120"/>
      <c r="AVZ368" s="120"/>
      <c r="AWA368" s="120"/>
      <c r="AWB368" s="120"/>
      <c r="AWC368" s="120"/>
      <c r="AWD368" s="120"/>
      <c r="AWE368" s="120"/>
      <c r="AWF368" s="120"/>
      <c r="AWG368" s="120"/>
      <c r="AWH368" s="120"/>
      <c r="AWI368" s="120"/>
      <c r="AWJ368" s="120"/>
      <c r="AWK368" s="120"/>
      <c r="AWL368" s="120"/>
      <c r="AWM368" s="120"/>
      <c r="AWN368" s="120"/>
      <c r="AWO368" s="120"/>
      <c r="AWP368" s="120"/>
      <c r="AWQ368" s="120"/>
      <c r="AWR368" s="120"/>
      <c r="AWS368" s="120"/>
      <c r="AWT368" s="120"/>
      <c r="AWU368" s="120"/>
      <c r="AWV368" s="120"/>
      <c r="AWW368" s="120"/>
      <c r="AWX368" s="120"/>
      <c r="AWY368" s="120"/>
      <c r="AWZ368" s="120"/>
      <c r="AXA368" s="120"/>
      <c r="AXB368" s="120"/>
      <c r="AXC368" s="120"/>
      <c r="AXD368" s="120"/>
      <c r="AXE368" s="120"/>
      <c r="AXF368" s="120"/>
      <c r="AXG368" s="120"/>
      <c r="AXH368" s="120"/>
      <c r="AXI368" s="120"/>
      <c r="AXJ368" s="120"/>
      <c r="AXK368" s="120"/>
      <c r="AXL368" s="120"/>
      <c r="AXM368" s="120"/>
      <c r="AXN368" s="120"/>
      <c r="AXO368" s="120"/>
      <c r="AXP368" s="120"/>
      <c r="AXQ368" s="120"/>
      <c r="AXR368" s="120"/>
      <c r="AXS368" s="120"/>
      <c r="AXT368" s="120"/>
      <c r="AXU368" s="120"/>
      <c r="AXV368" s="120"/>
      <c r="AXW368" s="120"/>
      <c r="AXX368" s="120"/>
      <c r="AXY368" s="120"/>
      <c r="AXZ368" s="120"/>
      <c r="AYA368" s="120"/>
      <c r="AYB368" s="120"/>
      <c r="AYC368" s="120"/>
      <c r="AYD368" s="120"/>
      <c r="AYE368" s="120"/>
      <c r="AYF368" s="120"/>
      <c r="AYG368" s="120"/>
      <c r="AYH368" s="120"/>
      <c r="AYI368" s="120"/>
      <c r="AYJ368" s="120"/>
      <c r="AYK368" s="120"/>
      <c r="AYL368" s="120"/>
      <c r="AYM368" s="120"/>
      <c r="AYN368" s="120"/>
      <c r="AYO368" s="120"/>
      <c r="AYP368" s="120"/>
      <c r="AYQ368" s="120"/>
      <c r="AYR368" s="120"/>
      <c r="AYS368" s="120"/>
      <c r="AYT368" s="120"/>
      <c r="AYU368" s="120"/>
      <c r="AYV368" s="120"/>
      <c r="AYW368" s="120"/>
      <c r="AYX368" s="120"/>
      <c r="AYY368" s="120"/>
      <c r="AYZ368" s="120"/>
      <c r="AZA368" s="120"/>
      <c r="AZB368" s="120"/>
      <c r="AZC368" s="120"/>
      <c r="AZD368" s="120"/>
      <c r="AZE368" s="120"/>
      <c r="AZF368" s="120"/>
      <c r="AZG368" s="120"/>
      <c r="AZH368" s="120"/>
      <c r="AZI368" s="120"/>
      <c r="AZJ368" s="120"/>
      <c r="AZK368" s="120"/>
      <c r="AZL368" s="120"/>
      <c r="AZM368" s="120"/>
      <c r="AZN368" s="120"/>
      <c r="AZO368" s="120"/>
      <c r="AZP368" s="120"/>
      <c r="AZQ368" s="120"/>
      <c r="AZR368" s="120"/>
      <c r="AZS368" s="120"/>
      <c r="AZT368" s="120"/>
      <c r="AZU368" s="120"/>
      <c r="AZV368" s="120"/>
      <c r="AZW368" s="120"/>
      <c r="AZX368" s="120"/>
      <c r="AZY368" s="120"/>
      <c r="AZZ368" s="120"/>
      <c r="BAA368" s="120"/>
      <c r="BAB368" s="120"/>
      <c r="BAC368" s="120"/>
      <c r="BAD368" s="120"/>
      <c r="BAE368" s="120"/>
      <c r="BAF368" s="120"/>
      <c r="BAG368" s="120"/>
      <c r="BAH368" s="120"/>
      <c r="BAI368" s="120"/>
      <c r="BAJ368" s="120"/>
      <c r="BAK368" s="120"/>
      <c r="BAL368" s="120"/>
      <c r="BAM368" s="120"/>
      <c r="BAN368" s="120"/>
      <c r="BAO368" s="120"/>
      <c r="BAP368" s="120"/>
      <c r="BAQ368" s="120"/>
      <c r="BAR368" s="120"/>
      <c r="BAS368" s="120"/>
      <c r="BAT368" s="120"/>
      <c r="BAU368" s="120"/>
      <c r="BAV368" s="120"/>
      <c r="BAW368" s="120"/>
      <c r="BAX368" s="120"/>
      <c r="BAY368" s="120"/>
      <c r="BAZ368" s="120"/>
      <c r="BBA368" s="120"/>
      <c r="BBB368" s="120"/>
      <c r="BBC368" s="120"/>
      <c r="BBD368" s="120"/>
      <c r="BBE368" s="120"/>
      <c r="BBF368" s="120"/>
      <c r="BBG368" s="120"/>
      <c r="BBH368" s="120"/>
      <c r="BBI368" s="120"/>
      <c r="BBJ368" s="120"/>
      <c r="BBK368" s="120"/>
      <c r="BBL368" s="120"/>
      <c r="BBM368" s="120"/>
      <c r="BBN368" s="120"/>
      <c r="BBO368" s="120"/>
      <c r="BBP368" s="120"/>
      <c r="BBQ368" s="120"/>
      <c r="BBR368" s="120"/>
      <c r="BBS368" s="120"/>
      <c r="BBT368" s="120"/>
      <c r="BBU368" s="120"/>
      <c r="BBV368" s="120"/>
      <c r="BBW368" s="120"/>
      <c r="BBX368" s="120"/>
      <c r="BBY368" s="120"/>
      <c r="BBZ368" s="120"/>
      <c r="BCA368" s="120"/>
      <c r="BCB368" s="120"/>
      <c r="BCC368" s="120"/>
      <c r="BCD368" s="120"/>
      <c r="BCE368" s="120"/>
      <c r="BCF368" s="120"/>
      <c r="BCG368" s="120"/>
      <c r="BCH368" s="120"/>
      <c r="BCI368" s="120"/>
      <c r="BCJ368" s="120"/>
      <c r="BCK368" s="120"/>
      <c r="BCL368" s="120"/>
      <c r="BCM368" s="120"/>
      <c r="BCN368" s="120"/>
      <c r="BCO368" s="120"/>
      <c r="BCP368" s="120"/>
      <c r="BCQ368" s="120"/>
      <c r="BCR368" s="120"/>
      <c r="BCS368" s="120"/>
      <c r="BCT368" s="120"/>
      <c r="BCU368" s="120"/>
      <c r="BCV368" s="120"/>
      <c r="BCW368" s="120"/>
      <c r="BCX368" s="120"/>
      <c r="BCY368" s="120"/>
      <c r="BCZ368" s="120"/>
      <c r="BDA368" s="120"/>
      <c r="BDB368" s="120"/>
      <c r="BDC368" s="120"/>
      <c r="BDD368" s="120"/>
      <c r="BDE368" s="120"/>
      <c r="BDF368" s="120"/>
      <c r="BDG368" s="120"/>
      <c r="BDH368" s="120"/>
      <c r="BDI368" s="120"/>
      <c r="BDJ368" s="120"/>
      <c r="BDK368" s="120"/>
      <c r="BDL368" s="120"/>
      <c r="BDM368" s="120"/>
      <c r="BDN368" s="120"/>
      <c r="BDO368" s="120"/>
      <c r="BDP368" s="120"/>
      <c r="BDQ368" s="120"/>
      <c r="BDR368" s="120"/>
      <c r="BDS368" s="120"/>
      <c r="BDT368" s="120"/>
      <c r="BDU368" s="120"/>
      <c r="BDV368" s="120"/>
      <c r="BDW368" s="120"/>
      <c r="BDX368" s="120"/>
      <c r="BDY368" s="120"/>
      <c r="BDZ368" s="120"/>
      <c r="BEA368" s="120"/>
      <c r="BEB368" s="120"/>
      <c r="BEC368" s="120"/>
      <c r="BED368" s="120"/>
      <c r="BEE368" s="120"/>
      <c r="BEF368" s="120"/>
      <c r="BEG368" s="120"/>
      <c r="BEH368" s="120"/>
      <c r="BEI368" s="120"/>
      <c r="BEJ368" s="120"/>
      <c r="BEK368" s="120"/>
      <c r="BEL368" s="120"/>
      <c r="BEM368" s="120"/>
      <c r="BEN368" s="120"/>
      <c r="BEO368" s="120"/>
      <c r="BEP368" s="120"/>
      <c r="BEQ368" s="120"/>
      <c r="BER368" s="120"/>
      <c r="BES368" s="120"/>
      <c r="BET368" s="120"/>
      <c r="BEU368" s="120"/>
      <c r="BEV368" s="120"/>
      <c r="BEW368" s="120"/>
      <c r="BEX368" s="120"/>
      <c r="BEY368" s="120"/>
      <c r="BEZ368" s="120"/>
      <c r="BFA368" s="120"/>
      <c r="BFB368" s="120"/>
      <c r="BFC368" s="120"/>
      <c r="BFD368" s="120"/>
      <c r="BFE368" s="120"/>
      <c r="BFF368" s="120"/>
      <c r="BFG368" s="120"/>
      <c r="BFH368" s="120"/>
      <c r="BFI368" s="120"/>
      <c r="BFJ368" s="120"/>
      <c r="BFK368" s="120"/>
      <c r="BFL368" s="120"/>
      <c r="BFM368" s="120"/>
      <c r="BFN368" s="120"/>
      <c r="BFO368" s="120"/>
      <c r="BFP368" s="120"/>
      <c r="BFQ368" s="120"/>
      <c r="BFR368" s="120"/>
      <c r="BFS368" s="120"/>
      <c r="BFT368" s="120"/>
      <c r="BFU368" s="120"/>
      <c r="BFV368" s="120"/>
      <c r="BFW368" s="120"/>
      <c r="BFX368" s="120"/>
      <c r="BFY368" s="120"/>
      <c r="BFZ368" s="120"/>
      <c r="BGA368" s="120"/>
      <c r="BGB368" s="120"/>
      <c r="BGC368" s="120"/>
      <c r="BGD368" s="120"/>
      <c r="BGE368" s="120"/>
      <c r="BGF368" s="120"/>
      <c r="BGG368" s="120"/>
      <c r="BGH368" s="120"/>
      <c r="BGI368" s="120"/>
      <c r="BGJ368" s="120"/>
      <c r="BGK368" s="120"/>
      <c r="BGL368" s="120"/>
      <c r="BGM368" s="120"/>
      <c r="BGN368" s="120"/>
      <c r="BGO368" s="120"/>
      <c r="BGP368" s="120"/>
      <c r="BGQ368" s="120"/>
      <c r="BGR368" s="120"/>
      <c r="BGS368" s="120"/>
      <c r="BGT368" s="120"/>
      <c r="BGU368" s="120"/>
      <c r="BGV368" s="120"/>
      <c r="BGW368" s="120"/>
      <c r="BGX368" s="120"/>
      <c r="BGY368" s="120"/>
      <c r="BGZ368" s="120"/>
      <c r="BHA368" s="120"/>
      <c r="BHB368" s="120"/>
      <c r="BHC368" s="120"/>
      <c r="BHD368" s="120"/>
      <c r="BHE368" s="120"/>
      <c r="BHF368" s="120"/>
      <c r="BHG368" s="120"/>
      <c r="BHH368" s="120"/>
      <c r="BHI368" s="120"/>
      <c r="BHJ368" s="120"/>
      <c r="BHK368" s="120"/>
      <c r="BHL368" s="120"/>
      <c r="BHM368" s="120"/>
      <c r="BHN368" s="120"/>
      <c r="BHO368" s="120"/>
      <c r="BHP368" s="120"/>
      <c r="BHQ368" s="120"/>
      <c r="BHR368" s="120"/>
      <c r="BHS368" s="120"/>
      <c r="BHT368" s="120"/>
      <c r="BHU368" s="120"/>
      <c r="BHV368" s="120"/>
      <c r="BHW368" s="120"/>
      <c r="BHX368" s="120"/>
      <c r="BHY368" s="120"/>
      <c r="BHZ368" s="120"/>
      <c r="BIA368" s="120"/>
      <c r="BIB368" s="120"/>
      <c r="BIC368" s="120"/>
      <c r="BID368" s="120"/>
      <c r="BIE368" s="120"/>
      <c r="BIF368" s="120"/>
      <c r="BIG368" s="120"/>
      <c r="BIH368" s="120"/>
      <c r="BII368" s="120"/>
      <c r="BIJ368" s="120"/>
      <c r="BIK368" s="120"/>
      <c r="BIL368" s="120"/>
      <c r="BIM368" s="120"/>
      <c r="BIN368" s="120"/>
      <c r="BIO368" s="120"/>
      <c r="BIP368" s="120"/>
      <c r="BIQ368" s="120"/>
      <c r="BIR368" s="120"/>
      <c r="BIS368" s="120"/>
      <c r="BIT368" s="120"/>
      <c r="BIU368" s="120"/>
      <c r="BIV368" s="120"/>
      <c r="BIW368" s="120"/>
      <c r="BIX368" s="120"/>
      <c r="BIY368" s="120"/>
      <c r="BIZ368" s="120"/>
      <c r="BJA368" s="120"/>
      <c r="BJB368" s="120"/>
      <c r="BJC368" s="120"/>
      <c r="BJD368" s="120"/>
      <c r="BJE368" s="120"/>
      <c r="BJF368" s="120"/>
      <c r="BJG368" s="120"/>
      <c r="BJH368" s="120"/>
      <c r="BJI368" s="120"/>
      <c r="BJJ368" s="120"/>
      <c r="BJK368" s="120"/>
      <c r="BJL368" s="120"/>
      <c r="BJM368" s="120"/>
      <c r="BJN368" s="120"/>
      <c r="BJO368" s="120"/>
      <c r="BJP368" s="120"/>
      <c r="BJQ368" s="120"/>
      <c r="BJR368" s="120"/>
      <c r="BJS368" s="120"/>
      <c r="BJT368" s="120"/>
      <c r="BJU368" s="120"/>
      <c r="BJV368" s="120"/>
      <c r="BJW368" s="120"/>
      <c r="BJX368" s="120"/>
      <c r="BJY368" s="120"/>
      <c r="BJZ368" s="120"/>
      <c r="BKA368" s="120"/>
      <c r="BKB368" s="120"/>
      <c r="BKC368" s="120"/>
      <c r="BKD368" s="120"/>
      <c r="BKE368" s="120"/>
      <c r="BKF368" s="120"/>
      <c r="BKG368" s="120"/>
      <c r="BKH368" s="120"/>
      <c r="BKI368" s="120"/>
      <c r="BKJ368" s="120"/>
      <c r="BKK368" s="120"/>
      <c r="BKL368" s="120"/>
      <c r="BKM368" s="120"/>
      <c r="BKN368" s="120"/>
      <c r="BKO368" s="120"/>
      <c r="BKP368" s="120"/>
      <c r="BKQ368" s="120"/>
      <c r="BKR368" s="120"/>
      <c r="BKS368" s="120"/>
      <c r="BKT368" s="120"/>
      <c r="BKU368" s="120"/>
      <c r="BKV368" s="120"/>
      <c r="BKW368" s="120"/>
      <c r="BKX368" s="120"/>
      <c r="BKY368" s="120"/>
      <c r="BKZ368" s="120"/>
      <c r="BLA368" s="120"/>
      <c r="BLB368" s="120"/>
      <c r="BLC368" s="120"/>
      <c r="BLD368" s="120"/>
      <c r="BLE368" s="120"/>
      <c r="BLF368" s="120"/>
      <c r="BLG368" s="120"/>
      <c r="BLH368" s="120"/>
      <c r="BLI368" s="120"/>
      <c r="BLJ368" s="120"/>
      <c r="BLK368" s="120"/>
      <c r="BLL368" s="120"/>
      <c r="BLM368" s="120"/>
      <c r="BLN368" s="120"/>
      <c r="BLO368" s="120"/>
      <c r="BLP368" s="120"/>
      <c r="BLQ368" s="120"/>
      <c r="BLR368" s="120"/>
      <c r="BLS368" s="120"/>
      <c r="BLT368" s="120"/>
      <c r="BLU368" s="120"/>
      <c r="BLV368" s="120"/>
      <c r="BLW368" s="120"/>
      <c r="BLX368" s="120"/>
      <c r="BLY368" s="120"/>
      <c r="BLZ368" s="120"/>
      <c r="BMA368" s="120"/>
      <c r="BMB368" s="120"/>
      <c r="BMC368" s="120"/>
      <c r="BMD368" s="120"/>
      <c r="BME368" s="120"/>
      <c r="BMF368" s="120"/>
      <c r="BMG368" s="120"/>
      <c r="BMH368" s="120"/>
      <c r="BMI368" s="120"/>
      <c r="BMJ368" s="120"/>
      <c r="BMK368" s="120"/>
      <c r="BML368" s="120"/>
      <c r="BMM368" s="120"/>
      <c r="BMN368" s="120"/>
      <c r="BMO368" s="120"/>
      <c r="BMP368" s="120"/>
      <c r="BMQ368" s="120"/>
      <c r="BMR368" s="120"/>
      <c r="BMS368" s="120"/>
      <c r="BMT368" s="120"/>
      <c r="BMU368" s="120"/>
      <c r="BMV368" s="120"/>
      <c r="BMW368" s="120"/>
      <c r="BMX368" s="120"/>
      <c r="BMY368" s="120"/>
      <c r="BMZ368" s="120"/>
      <c r="BNA368" s="120"/>
      <c r="BNB368" s="120"/>
      <c r="BNC368" s="120"/>
      <c r="BND368" s="120"/>
      <c r="BNE368" s="120"/>
      <c r="BNF368" s="120"/>
      <c r="BNG368" s="120"/>
      <c r="BNH368" s="120"/>
      <c r="BNI368" s="120"/>
      <c r="BNJ368" s="120"/>
      <c r="BNK368" s="120"/>
      <c r="BNL368" s="120"/>
      <c r="BNM368" s="120"/>
      <c r="BNN368" s="120"/>
      <c r="BNO368" s="120"/>
      <c r="BNP368" s="120"/>
      <c r="BNQ368" s="120"/>
      <c r="BNR368" s="120"/>
      <c r="BNS368" s="120"/>
      <c r="BNT368" s="120"/>
      <c r="BNU368" s="120"/>
      <c r="BNV368" s="120"/>
      <c r="BNW368" s="120"/>
      <c r="BNX368" s="120"/>
      <c r="BNY368" s="120"/>
      <c r="BNZ368" s="120"/>
      <c r="BOA368" s="120"/>
      <c r="BOB368" s="120"/>
      <c r="BOC368" s="120"/>
      <c r="BOD368" s="120"/>
      <c r="BOE368" s="120"/>
      <c r="BOF368" s="120"/>
      <c r="BOG368" s="120"/>
      <c r="BOH368" s="120"/>
      <c r="BOI368" s="120"/>
      <c r="BOJ368" s="120"/>
      <c r="BOK368" s="120"/>
      <c r="BOL368" s="120"/>
      <c r="BOM368" s="120"/>
      <c r="BON368" s="120"/>
      <c r="BOO368" s="120"/>
      <c r="BOP368" s="120"/>
      <c r="BOQ368" s="120"/>
      <c r="BOR368" s="120"/>
      <c r="BOS368" s="120"/>
      <c r="BOT368" s="120"/>
      <c r="BOU368" s="120"/>
      <c r="BOV368" s="120"/>
      <c r="BOW368" s="120"/>
      <c r="BOX368" s="120"/>
      <c r="BOY368" s="120"/>
      <c r="BOZ368" s="120"/>
      <c r="BPA368" s="120"/>
      <c r="BPB368" s="120"/>
      <c r="BPC368" s="120"/>
      <c r="BPD368" s="120"/>
      <c r="BPE368" s="120"/>
      <c r="BPF368" s="120"/>
      <c r="BPG368" s="120"/>
      <c r="BPH368" s="120"/>
      <c r="BPI368" s="120"/>
      <c r="BPJ368" s="120"/>
      <c r="BPK368" s="120"/>
      <c r="BPL368" s="120"/>
      <c r="BPM368" s="120"/>
      <c r="BPN368" s="120"/>
      <c r="BPO368" s="120"/>
      <c r="BPP368" s="120"/>
      <c r="BPQ368" s="120"/>
      <c r="BPR368" s="120"/>
      <c r="BPS368" s="120"/>
      <c r="BPT368" s="120"/>
      <c r="BPU368" s="120"/>
      <c r="BPV368" s="120"/>
      <c r="BPW368" s="120"/>
      <c r="BPX368" s="120"/>
      <c r="BPY368" s="120"/>
      <c r="BPZ368" s="120"/>
      <c r="BQA368" s="120"/>
      <c r="BQB368" s="120"/>
      <c r="BQC368" s="120"/>
      <c r="BQD368" s="120"/>
      <c r="BQE368" s="120"/>
      <c r="BQF368" s="120"/>
      <c r="BQG368" s="120"/>
      <c r="BQH368" s="120"/>
      <c r="BQI368" s="120"/>
      <c r="BQJ368" s="120"/>
      <c r="BQK368" s="120"/>
      <c r="BQL368" s="120"/>
      <c r="BQM368" s="120"/>
      <c r="BQN368" s="120"/>
      <c r="BQO368" s="120"/>
      <c r="BQP368" s="120"/>
      <c r="BQQ368" s="120"/>
      <c r="BQR368" s="120"/>
      <c r="BQS368" s="120"/>
      <c r="BQT368" s="120"/>
      <c r="BQU368" s="120"/>
      <c r="BQV368" s="120"/>
      <c r="BQW368" s="120"/>
      <c r="BQX368" s="120"/>
      <c r="BQY368" s="120"/>
      <c r="BQZ368" s="120"/>
      <c r="BRA368" s="120"/>
      <c r="BRB368" s="120"/>
      <c r="BRC368" s="120"/>
      <c r="BRD368" s="120"/>
      <c r="BRE368" s="120"/>
      <c r="BRF368" s="120"/>
      <c r="BRG368" s="120"/>
      <c r="BRH368" s="120"/>
      <c r="BRI368" s="120"/>
      <c r="BRJ368" s="120"/>
      <c r="BRK368" s="120"/>
      <c r="BRL368" s="120"/>
      <c r="BRM368" s="120"/>
      <c r="BRN368" s="120"/>
      <c r="BRO368" s="120"/>
      <c r="BRP368" s="120"/>
      <c r="BRQ368" s="120"/>
      <c r="BRR368" s="120"/>
      <c r="BRS368" s="120"/>
      <c r="BRT368" s="120"/>
      <c r="BRU368" s="120"/>
      <c r="BRV368" s="120"/>
      <c r="BRW368" s="120"/>
      <c r="BRX368" s="120"/>
      <c r="BRY368" s="120"/>
      <c r="BRZ368" s="120"/>
      <c r="BSA368" s="120"/>
      <c r="BSB368" s="120"/>
      <c r="BSC368" s="120"/>
      <c r="BSD368" s="120"/>
      <c r="BSE368" s="120"/>
      <c r="BSF368" s="120"/>
      <c r="BSG368" s="120"/>
      <c r="BSH368" s="120"/>
      <c r="BSI368" s="120"/>
      <c r="BSJ368" s="120"/>
      <c r="BSK368" s="120"/>
      <c r="BSL368" s="120"/>
      <c r="BSM368" s="120"/>
      <c r="BSN368" s="120"/>
      <c r="BSO368" s="120"/>
      <c r="BSP368" s="120"/>
      <c r="BSQ368" s="120"/>
      <c r="BSR368" s="120"/>
      <c r="BSS368" s="120"/>
      <c r="BST368" s="120"/>
      <c r="BSU368" s="120"/>
      <c r="BSV368" s="120"/>
      <c r="BSW368" s="120"/>
      <c r="BSX368" s="120"/>
      <c r="BSY368" s="120"/>
      <c r="BSZ368" s="120"/>
      <c r="BTA368" s="120"/>
      <c r="BTB368" s="120"/>
      <c r="BTC368" s="120"/>
      <c r="BTD368" s="120"/>
      <c r="BTE368" s="120"/>
      <c r="BTF368" s="120"/>
      <c r="BTG368" s="120"/>
      <c r="BTH368" s="120"/>
      <c r="BTI368" s="120"/>
      <c r="BTJ368" s="120"/>
      <c r="BTK368" s="120"/>
      <c r="BTL368" s="120"/>
      <c r="BTM368" s="120"/>
      <c r="BTN368" s="120"/>
      <c r="BTO368" s="120"/>
      <c r="BTP368" s="120"/>
      <c r="BTQ368" s="120"/>
      <c r="BTR368" s="120"/>
      <c r="BTS368" s="120"/>
      <c r="BTT368" s="120"/>
      <c r="BTU368" s="120"/>
      <c r="BTV368" s="120"/>
      <c r="BTW368" s="120"/>
      <c r="BTX368" s="120"/>
      <c r="BTY368" s="120"/>
      <c r="BTZ368" s="120"/>
      <c r="BUA368" s="120"/>
      <c r="BUB368" s="120"/>
      <c r="BUC368" s="120"/>
      <c r="BUD368" s="120"/>
      <c r="BUE368" s="120"/>
      <c r="BUF368" s="120"/>
      <c r="BUG368" s="120"/>
      <c r="BUH368" s="120"/>
      <c r="BUI368" s="120"/>
      <c r="BUJ368" s="120"/>
      <c r="BUK368" s="120"/>
      <c r="BUL368" s="120"/>
      <c r="BUM368" s="120"/>
      <c r="BUN368" s="120"/>
      <c r="BUO368" s="120"/>
      <c r="BUP368" s="120"/>
      <c r="BUQ368" s="120"/>
      <c r="BUR368" s="120"/>
      <c r="BUS368" s="120"/>
      <c r="BUT368" s="120"/>
      <c r="BUU368" s="120"/>
      <c r="BUV368" s="120"/>
      <c r="BUW368" s="120"/>
      <c r="BUX368" s="120"/>
      <c r="BUY368" s="120"/>
      <c r="BUZ368" s="120"/>
      <c r="BVA368" s="120"/>
      <c r="BVB368" s="120"/>
      <c r="BVC368" s="120"/>
      <c r="BVD368" s="120"/>
      <c r="BVE368" s="120"/>
      <c r="BVF368" s="120"/>
      <c r="BVG368" s="120"/>
      <c r="BVH368" s="120"/>
      <c r="BVI368" s="120"/>
      <c r="BVJ368" s="120"/>
      <c r="BVK368" s="120"/>
      <c r="BVL368" s="120"/>
      <c r="BVM368" s="120"/>
      <c r="BVN368" s="120"/>
      <c r="BVO368" s="120"/>
      <c r="BVP368" s="120"/>
      <c r="BVQ368" s="120"/>
      <c r="BVR368" s="120"/>
      <c r="BVS368" s="120"/>
      <c r="BVT368" s="120"/>
      <c r="BVU368" s="120"/>
      <c r="BVV368" s="120"/>
      <c r="BVW368" s="120"/>
      <c r="BVX368" s="120"/>
      <c r="BVY368" s="120"/>
      <c r="BVZ368" s="120"/>
      <c r="BWA368" s="120"/>
      <c r="BWB368" s="120"/>
      <c r="BWC368" s="120"/>
      <c r="BWD368" s="120"/>
      <c r="BWE368" s="120"/>
      <c r="BWF368" s="120"/>
      <c r="BWG368" s="120"/>
      <c r="BWH368" s="120"/>
      <c r="BWI368" s="120"/>
      <c r="BWJ368" s="120"/>
      <c r="BWK368" s="120"/>
      <c r="BWL368" s="120"/>
      <c r="BWM368" s="120"/>
      <c r="BWN368" s="120"/>
      <c r="BWO368" s="120"/>
      <c r="BWP368" s="120"/>
      <c r="BWQ368" s="120"/>
      <c r="BWR368" s="120"/>
      <c r="BWS368" s="120"/>
      <c r="BWT368" s="120"/>
      <c r="BWU368" s="120"/>
      <c r="BWV368" s="120"/>
      <c r="BWW368" s="120"/>
      <c r="BWX368" s="120"/>
      <c r="BWY368" s="120"/>
      <c r="BWZ368" s="120"/>
      <c r="BXA368" s="120"/>
      <c r="BXB368" s="120"/>
      <c r="BXC368" s="120"/>
      <c r="BXD368" s="120"/>
      <c r="BXE368" s="120"/>
      <c r="BXF368" s="120"/>
      <c r="BXG368" s="120"/>
      <c r="BXH368" s="120"/>
      <c r="BXI368" s="120"/>
      <c r="BXJ368" s="120"/>
      <c r="BXK368" s="120"/>
      <c r="BXL368" s="120"/>
      <c r="BXM368" s="120"/>
      <c r="BXN368" s="120"/>
      <c r="BXO368" s="120"/>
      <c r="BXP368" s="120"/>
      <c r="BXQ368" s="120"/>
      <c r="BXR368" s="120"/>
      <c r="BXS368" s="120"/>
      <c r="BXT368" s="120"/>
      <c r="BXU368" s="120"/>
      <c r="BXV368" s="120"/>
      <c r="BXW368" s="120"/>
      <c r="BXX368" s="120"/>
      <c r="BXY368" s="120"/>
      <c r="BXZ368" s="120"/>
      <c r="BYA368" s="120"/>
      <c r="BYB368" s="120"/>
      <c r="BYC368" s="120"/>
      <c r="BYD368" s="120"/>
      <c r="BYE368" s="120"/>
      <c r="BYF368" s="120"/>
      <c r="BYG368" s="120"/>
      <c r="BYH368" s="120"/>
      <c r="BYI368" s="120"/>
      <c r="BYJ368" s="120"/>
      <c r="BYK368" s="120"/>
      <c r="BYL368" s="120"/>
      <c r="BYM368" s="120"/>
      <c r="BYN368" s="120"/>
      <c r="BYO368" s="120"/>
      <c r="BYP368" s="120"/>
      <c r="BYQ368" s="120"/>
      <c r="BYR368" s="120"/>
      <c r="BYS368" s="120"/>
      <c r="BYT368" s="120"/>
      <c r="BYU368" s="120"/>
      <c r="BYV368" s="120"/>
      <c r="BYW368" s="120"/>
      <c r="BYX368" s="120"/>
      <c r="BYY368" s="120"/>
      <c r="BYZ368" s="120"/>
      <c r="BZA368" s="120"/>
      <c r="BZB368" s="120"/>
      <c r="BZC368" s="120"/>
      <c r="BZD368" s="120"/>
      <c r="BZE368" s="120"/>
      <c r="BZF368" s="120"/>
      <c r="BZG368" s="120"/>
      <c r="BZH368" s="120"/>
      <c r="BZI368" s="120"/>
      <c r="BZJ368" s="120"/>
      <c r="BZK368" s="120"/>
      <c r="BZL368" s="120"/>
      <c r="BZM368" s="120"/>
      <c r="BZN368" s="120"/>
      <c r="BZO368" s="120"/>
      <c r="BZP368" s="120"/>
      <c r="BZQ368" s="120"/>
      <c r="BZR368" s="120"/>
      <c r="BZS368" s="120"/>
      <c r="BZT368" s="120"/>
      <c r="BZU368" s="120"/>
      <c r="BZV368" s="120"/>
      <c r="BZW368" s="120"/>
      <c r="BZX368" s="120"/>
      <c r="BZY368" s="120"/>
      <c r="BZZ368" s="120"/>
      <c r="CAA368" s="120"/>
      <c r="CAB368" s="120"/>
      <c r="CAC368" s="120"/>
      <c r="CAD368" s="120"/>
      <c r="CAE368" s="120"/>
      <c r="CAF368" s="120"/>
      <c r="CAG368" s="120"/>
      <c r="CAH368" s="120"/>
      <c r="CAI368" s="120"/>
      <c r="CAJ368" s="120"/>
      <c r="CAK368" s="120"/>
      <c r="CAL368" s="120"/>
      <c r="CAM368" s="120"/>
      <c r="CAN368" s="120"/>
      <c r="CAO368" s="120"/>
      <c r="CAP368" s="120"/>
      <c r="CAQ368" s="120"/>
      <c r="CAR368" s="120"/>
      <c r="CAS368" s="120"/>
      <c r="CAT368" s="120"/>
      <c r="CAU368" s="120"/>
      <c r="CAV368" s="120"/>
      <c r="CAW368" s="120"/>
      <c r="CAX368" s="120"/>
      <c r="CAY368" s="120"/>
      <c r="CAZ368" s="120"/>
      <c r="CBA368" s="120"/>
      <c r="CBB368" s="120"/>
      <c r="CBC368" s="120"/>
      <c r="CBD368" s="120"/>
      <c r="CBE368" s="120"/>
      <c r="CBF368" s="120"/>
      <c r="CBG368" s="120"/>
      <c r="CBH368" s="120"/>
      <c r="CBI368" s="120"/>
      <c r="CBJ368" s="120"/>
      <c r="CBK368" s="120"/>
      <c r="CBL368" s="120"/>
      <c r="CBM368" s="120"/>
      <c r="CBN368" s="120"/>
      <c r="CBO368" s="120"/>
      <c r="CBP368" s="120"/>
      <c r="CBQ368" s="120"/>
      <c r="CBR368" s="120"/>
      <c r="CBS368" s="120"/>
      <c r="CBT368" s="120"/>
      <c r="CBU368" s="120"/>
      <c r="CBV368" s="120"/>
      <c r="CBW368" s="120"/>
      <c r="CBX368" s="120"/>
      <c r="CBY368" s="120"/>
      <c r="CBZ368" s="120"/>
      <c r="CCA368" s="120"/>
      <c r="CCB368" s="120"/>
      <c r="CCC368" s="120"/>
      <c r="CCD368" s="120"/>
      <c r="CCE368" s="120"/>
      <c r="CCF368" s="120"/>
      <c r="CCG368" s="120"/>
      <c r="CCH368" s="120"/>
      <c r="CCI368" s="120"/>
      <c r="CCJ368" s="120"/>
      <c r="CCK368" s="120"/>
      <c r="CCL368" s="120"/>
      <c r="CCM368" s="120"/>
      <c r="CCN368" s="120"/>
      <c r="CCO368" s="120"/>
      <c r="CCP368" s="120"/>
      <c r="CCQ368" s="120"/>
      <c r="CCR368" s="120"/>
      <c r="CCS368" s="120"/>
      <c r="CCT368" s="120"/>
      <c r="CCU368" s="120"/>
      <c r="CCV368" s="120"/>
      <c r="CCW368" s="120"/>
      <c r="CCX368" s="120"/>
      <c r="CCY368" s="120"/>
      <c r="CCZ368" s="120"/>
      <c r="CDA368" s="120"/>
      <c r="CDB368" s="120"/>
      <c r="CDC368" s="120"/>
      <c r="CDD368" s="120"/>
      <c r="CDE368" s="120"/>
      <c r="CDF368" s="120"/>
      <c r="CDG368" s="120"/>
      <c r="CDH368" s="120"/>
      <c r="CDI368" s="120"/>
      <c r="CDJ368" s="120"/>
      <c r="CDK368" s="120"/>
      <c r="CDL368" s="120"/>
      <c r="CDM368" s="120"/>
      <c r="CDN368" s="120"/>
      <c r="CDO368" s="120"/>
      <c r="CDP368" s="120"/>
      <c r="CDQ368" s="120"/>
      <c r="CDR368" s="120"/>
      <c r="CDS368" s="120"/>
      <c r="CDT368" s="120"/>
      <c r="CDU368" s="120"/>
      <c r="CDV368" s="120"/>
      <c r="CDW368" s="120"/>
      <c r="CDX368" s="120"/>
      <c r="CDY368" s="120"/>
      <c r="CDZ368" s="120"/>
      <c r="CEA368" s="120"/>
      <c r="CEB368" s="120"/>
      <c r="CEC368" s="120"/>
      <c r="CED368" s="120"/>
      <c r="CEE368" s="120"/>
      <c r="CEF368" s="120"/>
      <c r="CEG368" s="120"/>
      <c r="CEH368" s="120"/>
      <c r="CEI368" s="120"/>
      <c r="CEJ368" s="120"/>
      <c r="CEK368" s="120"/>
      <c r="CEL368" s="120"/>
      <c r="CEM368" s="120"/>
      <c r="CEN368" s="120"/>
      <c r="CEO368" s="120"/>
      <c r="CEP368" s="120"/>
      <c r="CEQ368" s="120"/>
      <c r="CER368" s="120"/>
      <c r="CES368" s="120"/>
      <c r="CET368" s="120"/>
      <c r="CEU368" s="120"/>
      <c r="CEV368" s="120"/>
      <c r="CEW368" s="120"/>
      <c r="CEX368" s="120"/>
      <c r="CEY368" s="120"/>
      <c r="CEZ368" s="120"/>
      <c r="CFA368" s="120"/>
      <c r="CFB368" s="120"/>
      <c r="CFC368" s="120"/>
      <c r="CFD368" s="120"/>
      <c r="CFE368" s="120"/>
      <c r="CFF368" s="120"/>
      <c r="CFG368" s="120"/>
      <c r="CFH368" s="120"/>
      <c r="CFI368" s="120"/>
      <c r="CFJ368" s="120"/>
      <c r="CFK368" s="120"/>
      <c r="CFL368" s="120"/>
      <c r="CFM368" s="120"/>
      <c r="CFN368" s="120"/>
      <c r="CFO368" s="120"/>
      <c r="CFP368" s="120"/>
      <c r="CFQ368" s="120"/>
      <c r="CFR368" s="120"/>
      <c r="CFS368" s="120"/>
      <c r="CFT368" s="120"/>
      <c r="CFU368" s="120"/>
      <c r="CFV368" s="120"/>
      <c r="CFW368" s="120"/>
      <c r="CFX368" s="120"/>
      <c r="CFY368" s="120"/>
      <c r="CFZ368" s="120"/>
      <c r="CGA368" s="120"/>
      <c r="CGB368" s="120"/>
      <c r="CGC368" s="120"/>
      <c r="CGD368" s="120"/>
      <c r="CGE368" s="120"/>
      <c r="CGF368" s="120"/>
      <c r="CGG368" s="120"/>
      <c r="CGH368" s="120"/>
      <c r="CGI368" s="120"/>
      <c r="CGJ368" s="120"/>
      <c r="CGK368" s="120"/>
      <c r="CGL368" s="120"/>
      <c r="CGM368" s="120"/>
      <c r="CGN368" s="120"/>
      <c r="CGO368" s="120"/>
      <c r="CGP368" s="120"/>
      <c r="CGQ368" s="120"/>
      <c r="CGR368" s="120"/>
      <c r="CGS368" s="120"/>
      <c r="CGT368" s="120"/>
      <c r="CGU368" s="120"/>
      <c r="CGV368" s="120"/>
      <c r="CGW368" s="120"/>
      <c r="CGX368" s="120"/>
      <c r="CGY368" s="120"/>
      <c r="CGZ368" s="120"/>
      <c r="CHA368" s="120"/>
      <c r="CHB368" s="120"/>
      <c r="CHC368" s="120"/>
      <c r="CHD368" s="120"/>
      <c r="CHE368" s="120"/>
      <c r="CHF368" s="120"/>
      <c r="CHG368" s="120"/>
      <c r="CHH368" s="120"/>
      <c r="CHI368" s="120"/>
      <c r="CHJ368" s="120"/>
      <c r="CHK368" s="120"/>
      <c r="CHL368" s="120"/>
      <c r="CHM368" s="120"/>
      <c r="CHN368" s="120"/>
      <c r="CHO368" s="120"/>
      <c r="CHP368" s="120"/>
      <c r="CHQ368" s="120"/>
      <c r="CHR368" s="120"/>
      <c r="CHS368" s="120"/>
      <c r="CHT368" s="120"/>
      <c r="CHU368" s="120"/>
      <c r="CHV368" s="120"/>
      <c r="CHW368" s="120"/>
      <c r="CHX368" s="120"/>
      <c r="CHY368" s="120"/>
      <c r="CHZ368" s="120"/>
      <c r="CIA368" s="120"/>
      <c r="CIB368" s="120"/>
      <c r="CIC368" s="120"/>
      <c r="CID368" s="120"/>
      <c r="CIE368" s="120"/>
      <c r="CIF368" s="120"/>
      <c r="CIG368" s="120"/>
      <c r="CIH368" s="120"/>
      <c r="CII368" s="120"/>
      <c r="CIJ368" s="120"/>
      <c r="CIK368" s="120"/>
      <c r="CIL368" s="120"/>
      <c r="CIM368" s="120"/>
      <c r="CIN368" s="120"/>
      <c r="CIO368" s="120"/>
      <c r="CIP368" s="120"/>
      <c r="CIQ368" s="120"/>
      <c r="CIR368" s="120"/>
      <c r="CIS368" s="120"/>
      <c r="CIT368" s="120"/>
      <c r="CIU368" s="120"/>
      <c r="CIV368" s="120"/>
      <c r="CIW368" s="120"/>
      <c r="CIX368" s="120"/>
      <c r="CIY368" s="120"/>
      <c r="CIZ368" s="120"/>
      <c r="CJA368" s="120"/>
      <c r="CJB368" s="120"/>
      <c r="CJC368" s="120"/>
      <c r="CJD368" s="120"/>
      <c r="CJE368" s="120"/>
      <c r="CJF368" s="120"/>
      <c r="CJG368" s="120"/>
      <c r="CJH368" s="120"/>
      <c r="CJI368" s="120"/>
      <c r="CJJ368" s="120"/>
      <c r="CJK368" s="120"/>
      <c r="CJL368" s="120"/>
      <c r="CJM368" s="120"/>
      <c r="CJN368" s="120"/>
      <c r="CJO368" s="120"/>
      <c r="CJP368" s="120"/>
      <c r="CJQ368" s="120"/>
      <c r="CJR368" s="120"/>
      <c r="CJS368" s="120"/>
      <c r="CJT368" s="120"/>
      <c r="CJU368" s="120"/>
      <c r="CJV368" s="120"/>
      <c r="CJW368" s="120"/>
      <c r="CJX368" s="120"/>
      <c r="CJY368" s="120"/>
      <c r="CJZ368" s="120"/>
      <c r="CKA368" s="120"/>
      <c r="CKB368" s="120"/>
      <c r="CKC368" s="120"/>
      <c r="CKD368" s="120"/>
      <c r="CKE368" s="120"/>
      <c r="CKF368" s="120"/>
      <c r="CKG368" s="120"/>
      <c r="CKH368" s="120"/>
      <c r="CKI368" s="120"/>
      <c r="CKJ368" s="120"/>
      <c r="CKK368" s="120"/>
      <c r="CKL368" s="120"/>
      <c r="CKM368" s="120"/>
      <c r="CKN368" s="120"/>
      <c r="CKO368" s="120"/>
      <c r="CKP368" s="120"/>
      <c r="CKQ368" s="120"/>
      <c r="CKR368" s="120"/>
      <c r="CKS368" s="120"/>
      <c r="CKT368" s="120"/>
      <c r="CKU368" s="120"/>
      <c r="CKV368" s="120"/>
      <c r="CKW368" s="120"/>
      <c r="CKX368" s="120"/>
      <c r="CKY368" s="120"/>
      <c r="CKZ368" s="120"/>
      <c r="CLA368" s="120"/>
      <c r="CLB368" s="120"/>
      <c r="CLC368" s="120"/>
      <c r="CLD368" s="120"/>
      <c r="CLE368" s="120"/>
      <c r="CLF368" s="120"/>
      <c r="CLG368" s="120"/>
      <c r="CLH368" s="120"/>
      <c r="CLI368" s="120"/>
      <c r="CLJ368" s="120"/>
      <c r="CLK368" s="120"/>
      <c r="CLL368" s="120"/>
      <c r="CLM368" s="120"/>
      <c r="CLN368" s="120"/>
      <c r="CLO368" s="120"/>
      <c r="CLP368" s="120"/>
      <c r="CLQ368" s="120"/>
      <c r="CLR368" s="120"/>
      <c r="CLS368" s="120"/>
      <c r="CLT368" s="120"/>
      <c r="CLU368" s="120"/>
      <c r="CLV368" s="120"/>
      <c r="CLW368" s="120"/>
      <c r="CLX368" s="120"/>
      <c r="CLY368" s="120"/>
      <c r="CLZ368" s="120"/>
      <c r="CMA368" s="120"/>
      <c r="CMB368" s="120"/>
      <c r="CMC368" s="120"/>
      <c r="CMD368" s="120"/>
      <c r="CME368" s="120"/>
      <c r="CMF368" s="120"/>
      <c r="CMG368" s="120"/>
      <c r="CMH368" s="120"/>
      <c r="CMI368" s="120"/>
      <c r="CMJ368" s="120"/>
      <c r="CMK368" s="120"/>
      <c r="CML368" s="120"/>
      <c r="CMM368" s="120"/>
      <c r="CMN368" s="120"/>
      <c r="CMO368" s="120"/>
      <c r="CMP368" s="120"/>
      <c r="CMQ368" s="120"/>
      <c r="CMR368" s="120"/>
      <c r="CMS368" s="120"/>
      <c r="CMT368" s="120"/>
      <c r="CMU368" s="120"/>
      <c r="CMV368" s="120"/>
      <c r="CMW368" s="120"/>
      <c r="CMX368" s="120"/>
      <c r="CMY368" s="120"/>
      <c r="CMZ368" s="120"/>
      <c r="CNA368" s="120"/>
      <c r="CNB368" s="120"/>
      <c r="CNC368" s="120"/>
      <c r="CND368" s="120"/>
      <c r="CNE368" s="120"/>
      <c r="CNF368" s="120"/>
      <c r="CNG368" s="120"/>
      <c r="CNH368" s="120"/>
      <c r="CNI368" s="120"/>
      <c r="CNJ368" s="120"/>
      <c r="CNK368" s="120"/>
      <c r="CNL368" s="120"/>
      <c r="CNM368" s="120"/>
      <c r="CNN368" s="120"/>
      <c r="CNO368" s="120"/>
      <c r="CNP368" s="120"/>
      <c r="CNQ368" s="120"/>
      <c r="CNR368" s="120"/>
      <c r="CNS368" s="120"/>
      <c r="CNT368" s="120"/>
      <c r="CNU368" s="120"/>
      <c r="CNV368" s="120"/>
      <c r="CNW368" s="120"/>
      <c r="CNX368" s="120"/>
      <c r="CNY368" s="120"/>
      <c r="CNZ368" s="120"/>
      <c r="COA368" s="120"/>
      <c r="COB368" s="120"/>
      <c r="COC368" s="120"/>
      <c r="COD368" s="120"/>
      <c r="COE368" s="120"/>
      <c r="COF368" s="120"/>
      <c r="COG368" s="120"/>
      <c r="COH368" s="120"/>
      <c r="COI368" s="120"/>
      <c r="COJ368" s="120"/>
      <c r="COK368" s="120"/>
      <c r="COL368" s="120"/>
      <c r="COM368" s="120"/>
      <c r="CON368" s="120"/>
      <c r="COO368" s="120"/>
      <c r="COP368" s="120"/>
      <c r="COQ368" s="120"/>
      <c r="COR368" s="120"/>
      <c r="COS368" s="120"/>
      <c r="COT368" s="120"/>
      <c r="COU368" s="120"/>
      <c r="COV368" s="120"/>
      <c r="COW368" s="120"/>
      <c r="COX368" s="120"/>
      <c r="COY368" s="120"/>
      <c r="COZ368" s="120"/>
      <c r="CPA368" s="120"/>
      <c r="CPB368" s="120"/>
      <c r="CPC368" s="120"/>
      <c r="CPD368" s="120"/>
      <c r="CPE368" s="120"/>
      <c r="CPF368" s="120"/>
      <c r="CPG368" s="120"/>
      <c r="CPH368" s="120"/>
      <c r="CPI368" s="120"/>
      <c r="CPJ368" s="120"/>
      <c r="CPK368" s="120"/>
      <c r="CPL368" s="120"/>
      <c r="CPM368" s="120"/>
      <c r="CPN368" s="120"/>
      <c r="CPO368" s="120"/>
      <c r="CPP368" s="120"/>
      <c r="CPQ368" s="120"/>
      <c r="CPR368" s="120"/>
      <c r="CPS368" s="120"/>
      <c r="CPT368" s="120"/>
      <c r="CPU368" s="120"/>
      <c r="CPV368" s="120"/>
      <c r="CPW368" s="120"/>
      <c r="CPX368" s="120"/>
      <c r="CPY368" s="120"/>
      <c r="CPZ368" s="120"/>
      <c r="CQA368" s="120"/>
      <c r="CQB368" s="120"/>
      <c r="CQC368" s="120"/>
      <c r="CQD368" s="120"/>
      <c r="CQE368" s="120"/>
      <c r="CQF368" s="120"/>
      <c r="CQG368" s="120"/>
      <c r="CQH368" s="120"/>
      <c r="CQI368" s="120"/>
      <c r="CQJ368" s="120"/>
      <c r="CQK368" s="120"/>
      <c r="CQL368" s="120"/>
      <c r="CQM368" s="120"/>
      <c r="CQN368" s="120"/>
      <c r="CQO368" s="120"/>
      <c r="CQP368" s="120"/>
      <c r="CQQ368" s="120"/>
      <c r="CQR368" s="120"/>
      <c r="CQS368" s="120"/>
      <c r="CQT368" s="120"/>
      <c r="CQU368" s="120"/>
      <c r="CQV368" s="120"/>
      <c r="CQW368" s="120"/>
      <c r="CQX368" s="120"/>
      <c r="CQY368" s="120"/>
      <c r="CQZ368" s="120"/>
      <c r="CRA368" s="120"/>
      <c r="CRB368" s="120"/>
      <c r="CRC368" s="120"/>
      <c r="CRD368" s="120"/>
      <c r="CRE368" s="120"/>
      <c r="CRF368" s="120"/>
      <c r="CRG368" s="120"/>
      <c r="CRH368" s="120"/>
      <c r="CRI368" s="120"/>
      <c r="CRJ368" s="120"/>
      <c r="CRK368" s="120"/>
      <c r="CRL368" s="120"/>
      <c r="CRM368" s="120"/>
      <c r="CRN368" s="120"/>
      <c r="CRO368" s="120"/>
      <c r="CRP368" s="120"/>
      <c r="CRQ368" s="120"/>
      <c r="CRR368" s="120"/>
      <c r="CRS368" s="120"/>
      <c r="CRT368" s="120"/>
      <c r="CRU368" s="120"/>
      <c r="CRV368" s="120"/>
      <c r="CRW368" s="120"/>
      <c r="CRX368" s="120"/>
      <c r="CRY368" s="120"/>
      <c r="CRZ368" s="120"/>
      <c r="CSA368" s="120"/>
      <c r="CSB368" s="120"/>
      <c r="CSC368" s="120"/>
      <c r="CSD368" s="120"/>
      <c r="CSE368" s="120"/>
      <c r="CSF368" s="120"/>
      <c r="CSG368" s="120"/>
      <c r="CSH368" s="120"/>
      <c r="CSI368" s="120"/>
      <c r="CSJ368" s="120"/>
      <c r="CSK368" s="120"/>
      <c r="CSL368" s="120"/>
      <c r="CSM368" s="120"/>
      <c r="CSN368" s="120"/>
      <c r="CSO368" s="120"/>
      <c r="CSP368" s="120"/>
      <c r="CSQ368" s="120"/>
      <c r="CSR368" s="120"/>
      <c r="CSS368" s="120"/>
      <c r="CST368" s="120"/>
      <c r="CSU368" s="120"/>
      <c r="CSV368" s="120"/>
      <c r="CSW368" s="120"/>
      <c r="CSX368" s="120"/>
      <c r="CSY368" s="120"/>
      <c r="CSZ368" s="120"/>
      <c r="CTA368" s="120"/>
      <c r="CTB368" s="120"/>
      <c r="CTC368" s="120"/>
      <c r="CTD368" s="120"/>
      <c r="CTE368" s="120"/>
      <c r="CTF368" s="120"/>
      <c r="CTG368" s="120"/>
      <c r="CTH368" s="120"/>
      <c r="CTI368" s="120"/>
      <c r="CTJ368" s="120"/>
      <c r="CTK368" s="120"/>
      <c r="CTL368" s="120"/>
      <c r="CTM368" s="120"/>
      <c r="CTN368" s="120"/>
      <c r="CTO368" s="120"/>
      <c r="CTP368" s="120"/>
      <c r="CTQ368" s="120"/>
      <c r="CTR368" s="120"/>
      <c r="CTS368" s="120"/>
      <c r="CTT368" s="120"/>
      <c r="CTU368" s="120"/>
      <c r="CTV368" s="120"/>
      <c r="CTW368" s="120"/>
      <c r="CTX368" s="120"/>
      <c r="CTY368" s="120"/>
      <c r="CTZ368" s="120"/>
      <c r="CUA368" s="120"/>
      <c r="CUB368" s="120"/>
      <c r="CUC368" s="120"/>
      <c r="CUD368" s="120"/>
      <c r="CUE368" s="120"/>
      <c r="CUF368" s="120"/>
      <c r="CUG368" s="120"/>
      <c r="CUH368" s="120"/>
      <c r="CUI368" s="120"/>
      <c r="CUJ368" s="120"/>
      <c r="CUK368" s="120"/>
      <c r="CUL368" s="120"/>
      <c r="CUM368" s="120"/>
      <c r="CUN368" s="120"/>
      <c r="CUO368" s="120"/>
      <c r="CUP368" s="120"/>
      <c r="CUQ368" s="120"/>
      <c r="CUR368" s="120"/>
      <c r="CUS368" s="120"/>
      <c r="CUT368" s="120"/>
      <c r="CUU368" s="120"/>
      <c r="CUV368" s="120"/>
      <c r="CUW368" s="120"/>
      <c r="CUX368" s="120"/>
      <c r="CUY368" s="120"/>
      <c r="CUZ368" s="120"/>
      <c r="CVA368" s="120"/>
      <c r="CVB368" s="120"/>
      <c r="CVC368" s="120"/>
      <c r="CVD368" s="120"/>
      <c r="CVE368" s="120"/>
      <c r="CVF368" s="120"/>
      <c r="CVG368" s="120"/>
      <c r="CVH368" s="120"/>
      <c r="CVI368" s="120"/>
      <c r="CVJ368" s="120"/>
      <c r="CVK368" s="120"/>
      <c r="CVL368" s="120"/>
      <c r="CVM368" s="120"/>
      <c r="CVN368" s="120"/>
      <c r="CVO368" s="120"/>
      <c r="CVP368" s="120"/>
      <c r="CVQ368" s="120"/>
      <c r="CVR368" s="120"/>
      <c r="CVS368" s="120"/>
      <c r="CVT368" s="120"/>
      <c r="CVU368" s="120"/>
      <c r="CVV368" s="120"/>
      <c r="CVW368" s="120"/>
      <c r="CVX368" s="120"/>
      <c r="CVY368" s="120"/>
      <c r="CVZ368" s="120"/>
      <c r="CWA368" s="120"/>
      <c r="CWB368" s="120"/>
      <c r="CWC368" s="120"/>
      <c r="CWD368" s="120"/>
      <c r="CWE368" s="120"/>
      <c r="CWF368" s="120"/>
      <c r="CWG368" s="120"/>
      <c r="CWH368" s="120"/>
      <c r="CWI368" s="120"/>
      <c r="CWJ368" s="120"/>
      <c r="CWK368" s="120"/>
      <c r="CWL368" s="120"/>
      <c r="CWM368" s="120"/>
      <c r="CWN368" s="120"/>
      <c r="CWO368" s="120"/>
      <c r="CWP368" s="120"/>
      <c r="CWQ368" s="120"/>
      <c r="CWR368" s="120"/>
      <c r="CWS368" s="120"/>
      <c r="CWT368" s="120"/>
      <c r="CWU368" s="120"/>
      <c r="CWV368" s="120"/>
      <c r="CWW368" s="120"/>
      <c r="CWX368" s="120"/>
      <c r="CWY368" s="120"/>
      <c r="CWZ368" s="120"/>
      <c r="CXA368" s="120"/>
      <c r="CXB368" s="120"/>
      <c r="CXC368" s="120"/>
      <c r="CXD368" s="120"/>
      <c r="CXE368" s="120"/>
      <c r="CXF368" s="120"/>
      <c r="CXG368" s="120"/>
      <c r="CXH368" s="120"/>
      <c r="CXI368" s="120"/>
      <c r="CXJ368" s="120"/>
      <c r="CXK368" s="120"/>
      <c r="CXL368" s="120"/>
      <c r="CXM368" s="120"/>
      <c r="CXN368" s="120"/>
      <c r="CXO368" s="120"/>
      <c r="CXP368" s="120"/>
      <c r="CXQ368" s="120"/>
      <c r="CXR368" s="120"/>
      <c r="CXS368" s="120"/>
      <c r="CXT368" s="120"/>
      <c r="CXU368" s="120"/>
      <c r="CXV368" s="120"/>
      <c r="CXW368" s="120"/>
      <c r="CXX368" s="120"/>
      <c r="CXY368" s="120"/>
      <c r="CXZ368" s="120"/>
      <c r="CYA368" s="120"/>
      <c r="CYB368" s="120"/>
      <c r="CYC368" s="120"/>
      <c r="CYD368" s="120"/>
      <c r="CYE368" s="120"/>
      <c r="CYF368" s="120"/>
      <c r="CYG368" s="120"/>
      <c r="CYH368" s="120"/>
      <c r="CYI368" s="120"/>
      <c r="CYJ368" s="120"/>
      <c r="CYK368" s="120"/>
      <c r="CYL368" s="120"/>
      <c r="CYM368" s="120"/>
      <c r="CYN368" s="120"/>
      <c r="CYO368" s="120"/>
      <c r="CYP368" s="120"/>
      <c r="CYQ368" s="120"/>
      <c r="CYR368" s="120"/>
      <c r="CYS368" s="120"/>
      <c r="CYT368" s="120"/>
      <c r="CYU368" s="120"/>
      <c r="CYV368" s="120"/>
      <c r="CYW368" s="120"/>
      <c r="CYX368" s="120"/>
      <c r="CYY368" s="120"/>
      <c r="CYZ368" s="120"/>
      <c r="CZA368" s="120"/>
      <c r="CZB368" s="120"/>
      <c r="CZC368" s="120"/>
      <c r="CZD368" s="120"/>
      <c r="CZE368" s="120"/>
      <c r="CZF368" s="120"/>
      <c r="CZG368" s="120"/>
      <c r="CZH368" s="120"/>
      <c r="CZI368" s="120"/>
      <c r="CZJ368" s="120"/>
      <c r="CZK368" s="120"/>
      <c r="CZL368" s="120"/>
      <c r="CZM368" s="120"/>
      <c r="CZN368" s="120"/>
      <c r="CZO368" s="120"/>
      <c r="CZP368" s="120"/>
      <c r="CZQ368" s="120"/>
      <c r="CZR368" s="120"/>
      <c r="CZS368" s="120"/>
      <c r="CZT368" s="120"/>
      <c r="CZU368" s="120"/>
      <c r="CZV368" s="120"/>
      <c r="CZW368" s="120"/>
      <c r="CZX368" s="120"/>
      <c r="CZY368" s="120"/>
      <c r="CZZ368" s="120"/>
      <c r="DAA368" s="120"/>
      <c r="DAB368" s="120"/>
      <c r="DAC368" s="120"/>
      <c r="DAD368" s="120"/>
      <c r="DAE368" s="120"/>
      <c r="DAF368" s="120"/>
      <c r="DAG368" s="120"/>
      <c r="DAH368" s="120"/>
      <c r="DAI368" s="120"/>
      <c r="DAJ368" s="120"/>
      <c r="DAK368" s="120"/>
      <c r="DAL368" s="120"/>
      <c r="DAM368" s="120"/>
      <c r="DAN368" s="120"/>
      <c r="DAO368" s="120"/>
      <c r="DAP368" s="120"/>
      <c r="DAQ368" s="120"/>
      <c r="DAR368" s="120"/>
      <c r="DAS368" s="120"/>
      <c r="DAT368" s="120"/>
      <c r="DAU368" s="120"/>
      <c r="DAV368" s="120"/>
      <c r="DAW368" s="120"/>
      <c r="DAX368" s="120"/>
      <c r="DAY368" s="120"/>
      <c r="DAZ368" s="120"/>
      <c r="DBA368" s="120"/>
      <c r="DBB368" s="120"/>
      <c r="DBC368" s="120"/>
      <c r="DBD368" s="120"/>
      <c r="DBE368" s="120"/>
      <c r="DBF368" s="120"/>
      <c r="DBG368" s="120"/>
      <c r="DBH368" s="120"/>
      <c r="DBI368" s="120"/>
      <c r="DBJ368" s="120"/>
      <c r="DBK368" s="120"/>
      <c r="DBL368" s="120"/>
      <c r="DBM368" s="120"/>
      <c r="DBN368" s="120"/>
      <c r="DBO368" s="120"/>
      <c r="DBP368" s="120"/>
      <c r="DBQ368" s="120"/>
      <c r="DBR368" s="120"/>
      <c r="DBS368" s="120"/>
      <c r="DBT368" s="120"/>
      <c r="DBU368" s="120"/>
      <c r="DBV368" s="120"/>
      <c r="DBW368" s="120"/>
      <c r="DBX368" s="120"/>
      <c r="DBY368" s="120"/>
      <c r="DBZ368" s="120"/>
      <c r="DCA368" s="120"/>
      <c r="DCB368" s="120"/>
      <c r="DCC368" s="120"/>
      <c r="DCD368" s="120"/>
      <c r="DCE368" s="120"/>
      <c r="DCF368" s="120"/>
      <c r="DCG368" s="120"/>
      <c r="DCH368" s="120"/>
      <c r="DCI368" s="120"/>
      <c r="DCJ368" s="120"/>
      <c r="DCK368" s="120"/>
      <c r="DCL368" s="120"/>
      <c r="DCM368" s="120"/>
      <c r="DCN368" s="120"/>
      <c r="DCO368" s="120"/>
      <c r="DCP368" s="120"/>
      <c r="DCQ368" s="120"/>
      <c r="DCR368" s="120"/>
      <c r="DCS368" s="120"/>
      <c r="DCT368" s="120"/>
      <c r="DCU368" s="120"/>
      <c r="DCV368" s="120"/>
      <c r="DCW368" s="120"/>
      <c r="DCX368" s="120"/>
      <c r="DCY368" s="120"/>
      <c r="DCZ368" s="120"/>
      <c r="DDA368" s="120"/>
      <c r="DDB368" s="120"/>
      <c r="DDC368" s="120"/>
      <c r="DDD368" s="120"/>
      <c r="DDE368" s="120"/>
      <c r="DDF368" s="120"/>
      <c r="DDG368" s="120"/>
      <c r="DDH368" s="120"/>
      <c r="DDI368" s="120"/>
      <c r="DDJ368" s="120"/>
      <c r="DDK368" s="120"/>
      <c r="DDL368" s="120"/>
      <c r="DDM368" s="120"/>
      <c r="DDN368" s="120"/>
      <c r="DDO368" s="120"/>
      <c r="DDP368" s="120"/>
      <c r="DDQ368" s="120"/>
      <c r="DDR368" s="120"/>
      <c r="DDS368" s="120"/>
      <c r="DDT368" s="120"/>
      <c r="DDU368" s="120"/>
      <c r="DDV368" s="120"/>
      <c r="DDW368" s="120"/>
      <c r="DDX368" s="120"/>
      <c r="DDY368" s="120"/>
      <c r="DDZ368" s="120"/>
      <c r="DEA368" s="120"/>
      <c r="DEB368" s="120"/>
      <c r="DEC368" s="120"/>
      <c r="DED368" s="120"/>
      <c r="DEE368" s="120"/>
      <c r="DEF368" s="120"/>
      <c r="DEG368" s="120"/>
      <c r="DEH368" s="120"/>
      <c r="DEI368" s="120"/>
      <c r="DEJ368" s="120"/>
      <c r="DEK368" s="120"/>
      <c r="DEL368" s="120"/>
      <c r="DEM368" s="120"/>
      <c r="DEN368" s="120"/>
      <c r="DEO368" s="120"/>
      <c r="DEP368" s="120"/>
      <c r="DEQ368" s="120"/>
      <c r="DER368" s="120"/>
      <c r="DES368" s="120"/>
      <c r="DET368" s="120"/>
      <c r="DEU368" s="120"/>
      <c r="DEV368" s="120"/>
      <c r="DEW368" s="120"/>
      <c r="DEX368" s="120"/>
      <c r="DEY368" s="120"/>
      <c r="DEZ368" s="120"/>
      <c r="DFA368" s="120"/>
      <c r="DFB368" s="120"/>
      <c r="DFC368" s="120"/>
      <c r="DFD368" s="120"/>
      <c r="DFE368" s="120"/>
      <c r="DFF368" s="120"/>
      <c r="DFG368" s="120"/>
      <c r="DFH368" s="120"/>
      <c r="DFI368" s="120"/>
      <c r="DFJ368" s="120"/>
      <c r="DFK368" s="120"/>
      <c r="DFL368" s="120"/>
      <c r="DFM368" s="120"/>
      <c r="DFN368" s="120"/>
      <c r="DFO368" s="120"/>
      <c r="DFP368" s="120"/>
      <c r="DFQ368" s="120"/>
      <c r="DFR368" s="120"/>
      <c r="DFS368" s="120"/>
      <c r="DFT368" s="120"/>
      <c r="DFU368" s="120"/>
      <c r="DFV368" s="120"/>
      <c r="DFW368" s="120"/>
      <c r="DFX368" s="120"/>
      <c r="DFY368" s="120"/>
      <c r="DFZ368" s="120"/>
      <c r="DGA368" s="120"/>
      <c r="DGB368" s="120"/>
      <c r="DGC368" s="120"/>
      <c r="DGD368" s="120"/>
      <c r="DGE368" s="120"/>
      <c r="DGF368" s="120"/>
      <c r="DGG368" s="120"/>
      <c r="DGH368" s="120"/>
      <c r="DGI368" s="120"/>
      <c r="DGJ368" s="120"/>
      <c r="DGK368" s="120"/>
      <c r="DGL368" s="120"/>
      <c r="DGM368" s="120"/>
      <c r="DGN368" s="120"/>
      <c r="DGO368" s="120"/>
      <c r="DGP368" s="120"/>
      <c r="DGQ368" s="120"/>
      <c r="DGR368" s="120"/>
      <c r="DGS368" s="120"/>
      <c r="DGT368" s="120"/>
      <c r="DGU368" s="120"/>
      <c r="DGV368" s="120"/>
      <c r="DGW368" s="120"/>
      <c r="DGX368" s="120"/>
      <c r="DGY368" s="120"/>
      <c r="DGZ368" s="120"/>
      <c r="DHA368" s="120"/>
      <c r="DHB368" s="120"/>
      <c r="DHC368" s="120"/>
      <c r="DHD368" s="120"/>
      <c r="DHE368" s="120"/>
      <c r="DHF368" s="120"/>
      <c r="DHG368" s="120"/>
      <c r="DHH368" s="120"/>
      <c r="DHI368" s="120"/>
      <c r="DHJ368" s="120"/>
      <c r="DHK368" s="120"/>
      <c r="DHL368" s="120"/>
      <c r="DHM368" s="120"/>
      <c r="DHN368" s="120"/>
      <c r="DHO368" s="120"/>
      <c r="DHP368" s="120"/>
      <c r="DHQ368" s="120"/>
      <c r="DHR368" s="120"/>
      <c r="DHS368" s="120"/>
      <c r="DHT368" s="120"/>
      <c r="DHU368" s="120"/>
      <c r="DHV368" s="120"/>
      <c r="DHW368" s="120"/>
      <c r="DHX368" s="120"/>
      <c r="DHY368" s="120"/>
      <c r="DHZ368" s="120"/>
      <c r="DIA368" s="120"/>
      <c r="DIB368" s="120"/>
      <c r="DIC368" s="120"/>
      <c r="DID368" s="120"/>
      <c r="DIE368" s="120"/>
      <c r="DIF368" s="120"/>
      <c r="DIG368" s="120"/>
      <c r="DIH368" s="120"/>
      <c r="DII368" s="120"/>
      <c r="DIJ368" s="120"/>
      <c r="DIK368" s="120"/>
      <c r="DIL368" s="120"/>
      <c r="DIM368" s="120"/>
      <c r="DIN368" s="120"/>
      <c r="DIO368" s="120"/>
      <c r="DIP368" s="120"/>
      <c r="DIQ368" s="120"/>
      <c r="DIR368" s="120"/>
      <c r="DIS368" s="120"/>
      <c r="DIT368" s="120"/>
      <c r="DIU368" s="120"/>
      <c r="DIV368" s="120"/>
      <c r="DIW368" s="120"/>
      <c r="DIX368" s="120"/>
      <c r="DIY368" s="120"/>
      <c r="DIZ368" s="120"/>
      <c r="DJA368" s="120"/>
      <c r="DJB368" s="120"/>
      <c r="DJC368" s="120"/>
      <c r="DJD368" s="120"/>
      <c r="DJE368" s="120"/>
      <c r="DJF368" s="120"/>
      <c r="DJG368" s="120"/>
      <c r="DJH368" s="120"/>
      <c r="DJI368" s="120"/>
      <c r="DJJ368" s="120"/>
      <c r="DJK368" s="120"/>
      <c r="DJL368" s="120"/>
      <c r="DJM368" s="120"/>
      <c r="DJN368" s="120"/>
      <c r="DJO368" s="120"/>
      <c r="DJP368" s="120"/>
      <c r="DJQ368" s="120"/>
      <c r="DJR368" s="120"/>
      <c r="DJS368" s="120"/>
      <c r="DJT368" s="120"/>
      <c r="DJU368" s="120"/>
      <c r="DJV368" s="120"/>
      <c r="DJW368" s="120"/>
      <c r="DJX368" s="120"/>
      <c r="DJY368" s="120"/>
      <c r="DJZ368" s="120"/>
      <c r="DKA368" s="120"/>
      <c r="DKB368" s="120"/>
      <c r="DKC368" s="120"/>
      <c r="DKD368" s="120"/>
      <c r="DKE368" s="120"/>
      <c r="DKF368" s="120"/>
      <c r="DKG368" s="120"/>
      <c r="DKH368" s="120"/>
      <c r="DKI368" s="120"/>
      <c r="DKJ368" s="120"/>
      <c r="DKK368" s="120"/>
      <c r="DKL368" s="120"/>
      <c r="DKM368" s="120"/>
      <c r="DKN368" s="120"/>
      <c r="DKO368" s="120"/>
      <c r="DKP368" s="120"/>
      <c r="DKQ368" s="120"/>
      <c r="DKR368" s="120"/>
      <c r="DKS368" s="120"/>
      <c r="DKT368" s="120"/>
      <c r="DKU368" s="120"/>
      <c r="DKV368" s="120"/>
      <c r="DKW368" s="120"/>
      <c r="DKX368" s="120"/>
      <c r="DKY368" s="120"/>
      <c r="DKZ368" s="120"/>
      <c r="DLA368" s="120"/>
      <c r="DLB368" s="120"/>
      <c r="DLC368" s="120"/>
      <c r="DLD368" s="120"/>
      <c r="DLE368" s="120"/>
      <c r="DLF368" s="120"/>
      <c r="DLG368" s="120"/>
      <c r="DLH368" s="120"/>
      <c r="DLI368" s="120"/>
      <c r="DLJ368" s="120"/>
      <c r="DLK368" s="120"/>
      <c r="DLL368" s="120"/>
      <c r="DLM368" s="120"/>
      <c r="DLN368" s="120"/>
      <c r="DLO368" s="120"/>
      <c r="DLP368" s="120"/>
      <c r="DLQ368" s="120"/>
      <c r="DLR368" s="120"/>
      <c r="DLS368" s="120"/>
      <c r="DLT368" s="120"/>
      <c r="DLU368" s="120"/>
      <c r="DLV368" s="120"/>
      <c r="DLW368" s="120"/>
      <c r="DLX368" s="120"/>
      <c r="DLY368" s="120"/>
      <c r="DLZ368" s="120"/>
      <c r="DMA368" s="120"/>
      <c r="DMB368" s="120"/>
      <c r="DMC368" s="120"/>
      <c r="DMD368" s="120"/>
      <c r="DME368" s="120"/>
      <c r="DMF368" s="120"/>
      <c r="DMG368" s="120"/>
      <c r="DMH368" s="120"/>
      <c r="DMI368" s="120"/>
      <c r="DMJ368" s="120"/>
      <c r="DMK368" s="120"/>
      <c r="DML368" s="120"/>
      <c r="DMM368" s="120"/>
      <c r="DMN368" s="120"/>
      <c r="DMO368" s="120"/>
      <c r="DMP368" s="120"/>
      <c r="DMQ368" s="120"/>
      <c r="DMR368" s="120"/>
      <c r="DMS368" s="120"/>
      <c r="DMT368" s="120"/>
      <c r="DMU368" s="120"/>
      <c r="DMV368" s="120"/>
      <c r="DMW368" s="120"/>
      <c r="DMX368" s="120"/>
      <c r="DMY368" s="120"/>
      <c r="DMZ368" s="120"/>
      <c r="DNA368" s="120"/>
      <c r="DNB368" s="120"/>
      <c r="DNC368" s="120"/>
      <c r="DND368" s="120"/>
      <c r="DNE368" s="120"/>
      <c r="DNF368" s="120"/>
      <c r="DNG368" s="120"/>
      <c r="DNH368" s="120"/>
      <c r="DNI368" s="120"/>
      <c r="DNJ368" s="120"/>
      <c r="DNK368" s="120"/>
      <c r="DNL368" s="120"/>
      <c r="DNM368" s="120"/>
      <c r="DNN368" s="120"/>
      <c r="DNO368" s="120"/>
      <c r="DNP368" s="120"/>
      <c r="DNQ368" s="120"/>
      <c r="DNR368" s="120"/>
      <c r="DNS368" s="120"/>
      <c r="DNT368" s="120"/>
      <c r="DNU368" s="120"/>
      <c r="DNV368" s="120"/>
      <c r="DNW368" s="120"/>
      <c r="DNX368" s="120"/>
      <c r="DNY368" s="120"/>
      <c r="DNZ368" s="120"/>
      <c r="DOA368" s="120"/>
      <c r="DOB368" s="120"/>
      <c r="DOC368" s="120"/>
      <c r="DOD368" s="120"/>
      <c r="DOE368" s="120"/>
      <c r="DOF368" s="120"/>
      <c r="DOG368" s="120"/>
      <c r="DOH368" s="120"/>
      <c r="DOI368" s="120"/>
      <c r="DOJ368" s="120"/>
      <c r="DOK368" s="120"/>
      <c r="DOL368" s="120"/>
      <c r="DOM368" s="120"/>
      <c r="DON368" s="120"/>
      <c r="DOO368" s="120"/>
      <c r="DOP368" s="120"/>
      <c r="DOQ368" s="120"/>
      <c r="DOR368" s="120"/>
      <c r="DOS368" s="120"/>
      <c r="DOT368" s="120"/>
      <c r="DOU368" s="120"/>
      <c r="DOV368" s="120"/>
      <c r="DOW368" s="120"/>
      <c r="DOX368" s="120"/>
      <c r="DOY368" s="120"/>
      <c r="DOZ368" s="120"/>
      <c r="DPA368" s="120"/>
      <c r="DPB368" s="120"/>
      <c r="DPC368" s="120"/>
      <c r="DPD368" s="120"/>
      <c r="DPE368" s="120"/>
      <c r="DPF368" s="120"/>
      <c r="DPG368" s="120"/>
      <c r="DPH368" s="120"/>
      <c r="DPI368" s="120"/>
      <c r="DPJ368" s="120"/>
      <c r="DPK368" s="120"/>
      <c r="DPL368" s="120"/>
      <c r="DPM368" s="120"/>
      <c r="DPN368" s="120"/>
      <c r="DPO368" s="120"/>
      <c r="DPP368" s="120"/>
      <c r="DPQ368" s="120"/>
      <c r="DPR368" s="120"/>
      <c r="DPS368" s="120"/>
      <c r="DPT368" s="120"/>
      <c r="DPU368" s="120"/>
      <c r="DPV368" s="120"/>
      <c r="DPW368" s="120"/>
      <c r="DPX368" s="120"/>
      <c r="DPY368" s="120"/>
      <c r="DPZ368" s="120"/>
      <c r="DQA368" s="120"/>
      <c r="DQB368" s="120"/>
      <c r="DQC368" s="120"/>
      <c r="DQD368" s="120"/>
      <c r="DQE368" s="120"/>
      <c r="DQF368" s="120"/>
      <c r="DQG368" s="120"/>
      <c r="DQH368" s="120"/>
      <c r="DQI368" s="120"/>
      <c r="DQJ368" s="120"/>
      <c r="DQK368" s="120"/>
      <c r="DQL368" s="120"/>
      <c r="DQM368" s="120"/>
      <c r="DQN368" s="120"/>
      <c r="DQO368" s="120"/>
      <c r="DQP368" s="120"/>
      <c r="DQQ368" s="120"/>
      <c r="DQR368" s="120"/>
      <c r="DQS368" s="120"/>
      <c r="DQT368" s="120"/>
      <c r="DQU368" s="120"/>
      <c r="DQV368" s="120"/>
      <c r="DQW368" s="120"/>
      <c r="DQX368" s="120"/>
      <c r="DQY368" s="120"/>
      <c r="DQZ368" s="120"/>
      <c r="DRA368" s="120"/>
      <c r="DRB368" s="120"/>
      <c r="DRC368" s="120"/>
      <c r="DRD368" s="120"/>
      <c r="DRE368" s="120"/>
      <c r="DRF368" s="120"/>
      <c r="DRG368" s="120"/>
      <c r="DRH368" s="120"/>
      <c r="DRI368" s="120"/>
      <c r="DRJ368" s="120"/>
      <c r="DRK368" s="120"/>
      <c r="DRL368" s="120"/>
      <c r="DRM368" s="120"/>
      <c r="DRN368" s="120"/>
      <c r="DRO368" s="120"/>
      <c r="DRP368" s="120"/>
      <c r="DRQ368" s="120"/>
      <c r="DRR368" s="120"/>
      <c r="DRS368" s="120"/>
      <c r="DRT368" s="120"/>
      <c r="DRU368" s="120"/>
      <c r="DRV368" s="120"/>
      <c r="DRW368" s="120"/>
      <c r="DRX368" s="120"/>
      <c r="DRY368" s="120"/>
      <c r="DRZ368" s="120"/>
      <c r="DSA368" s="120"/>
      <c r="DSB368" s="120"/>
      <c r="DSC368" s="120"/>
      <c r="DSD368" s="120"/>
      <c r="DSE368" s="120"/>
      <c r="DSF368" s="120"/>
      <c r="DSG368" s="120"/>
      <c r="DSH368" s="120"/>
      <c r="DSI368" s="120"/>
      <c r="DSJ368" s="120"/>
      <c r="DSK368" s="120"/>
      <c r="DSL368" s="120"/>
      <c r="DSM368" s="120"/>
      <c r="DSN368" s="120"/>
      <c r="DSO368" s="120"/>
      <c r="DSP368" s="120"/>
      <c r="DSQ368" s="120"/>
      <c r="DSR368" s="120"/>
      <c r="DSS368" s="120"/>
      <c r="DST368" s="120"/>
      <c r="DSU368" s="120"/>
      <c r="DSV368" s="120"/>
      <c r="DSW368" s="120"/>
      <c r="DSX368" s="120"/>
      <c r="DSY368" s="120"/>
      <c r="DSZ368" s="120"/>
      <c r="DTA368" s="120"/>
      <c r="DTB368" s="120"/>
      <c r="DTC368" s="120"/>
      <c r="DTD368" s="120"/>
      <c r="DTE368" s="120"/>
      <c r="DTF368" s="120"/>
      <c r="DTG368" s="120"/>
      <c r="DTH368" s="120"/>
      <c r="DTI368" s="120"/>
      <c r="DTJ368" s="120"/>
      <c r="DTK368" s="120"/>
      <c r="DTL368" s="120"/>
      <c r="DTM368" s="120"/>
      <c r="DTN368" s="120"/>
      <c r="DTO368" s="120"/>
      <c r="DTP368" s="120"/>
      <c r="DTQ368" s="120"/>
      <c r="DTR368" s="120"/>
      <c r="DTS368" s="120"/>
      <c r="DTT368" s="120"/>
      <c r="DTU368" s="120"/>
      <c r="DTV368" s="120"/>
      <c r="DTW368" s="120"/>
      <c r="DTX368" s="120"/>
      <c r="DTY368" s="120"/>
      <c r="DTZ368" s="120"/>
      <c r="DUA368" s="120"/>
      <c r="DUB368" s="120"/>
      <c r="DUC368" s="120"/>
      <c r="DUD368" s="120"/>
      <c r="DUE368" s="120"/>
      <c r="DUF368" s="120"/>
      <c r="DUG368" s="120"/>
      <c r="DUH368" s="120"/>
      <c r="DUI368" s="120"/>
      <c r="DUJ368" s="120"/>
      <c r="DUK368" s="120"/>
      <c r="DUL368" s="120"/>
      <c r="DUM368" s="120"/>
      <c r="DUN368" s="120"/>
      <c r="DUO368" s="120"/>
      <c r="DUP368" s="120"/>
      <c r="DUQ368" s="120"/>
      <c r="DUR368" s="120"/>
      <c r="DUS368" s="120"/>
      <c r="DUT368" s="120"/>
      <c r="DUU368" s="120"/>
      <c r="DUV368" s="120"/>
      <c r="DUW368" s="120"/>
      <c r="DUX368" s="120"/>
      <c r="DUY368" s="120"/>
      <c r="DUZ368" s="120"/>
      <c r="DVA368" s="120"/>
      <c r="DVB368" s="120"/>
      <c r="DVC368" s="120"/>
      <c r="DVD368" s="120"/>
      <c r="DVE368" s="120"/>
      <c r="DVF368" s="120"/>
      <c r="DVG368" s="120"/>
      <c r="DVH368" s="120"/>
      <c r="DVI368" s="120"/>
      <c r="DVJ368" s="120"/>
      <c r="DVK368" s="120"/>
      <c r="DVL368" s="120"/>
      <c r="DVM368" s="120"/>
      <c r="DVN368" s="120"/>
      <c r="DVO368" s="120"/>
      <c r="DVP368" s="120"/>
      <c r="DVQ368" s="120"/>
      <c r="DVR368" s="120"/>
      <c r="DVS368" s="120"/>
      <c r="DVT368" s="120"/>
      <c r="DVU368" s="120"/>
      <c r="DVV368" s="120"/>
      <c r="DVW368" s="120"/>
      <c r="DVX368" s="120"/>
      <c r="DVY368" s="120"/>
      <c r="DVZ368" s="120"/>
      <c r="DWA368" s="120"/>
      <c r="DWB368" s="120"/>
      <c r="DWC368" s="120"/>
      <c r="DWD368" s="120"/>
      <c r="DWE368" s="120"/>
      <c r="DWF368" s="120"/>
      <c r="DWG368" s="120"/>
      <c r="DWH368" s="120"/>
      <c r="DWI368" s="120"/>
      <c r="DWJ368" s="120"/>
      <c r="DWK368" s="120"/>
      <c r="DWL368" s="120"/>
      <c r="DWM368" s="120"/>
      <c r="DWN368" s="120"/>
      <c r="DWO368" s="120"/>
      <c r="DWP368" s="120"/>
      <c r="DWQ368" s="120"/>
      <c r="DWR368" s="120"/>
      <c r="DWS368" s="120"/>
      <c r="DWT368" s="120"/>
      <c r="DWU368" s="120"/>
      <c r="DWV368" s="120"/>
      <c r="DWW368" s="120"/>
      <c r="DWX368" s="120"/>
      <c r="DWY368" s="120"/>
      <c r="DWZ368" s="120"/>
      <c r="DXA368" s="120"/>
      <c r="DXB368" s="120"/>
      <c r="DXC368" s="120"/>
      <c r="DXD368" s="120"/>
      <c r="DXE368" s="120"/>
      <c r="DXF368" s="120"/>
      <c r="DXG368" s="120"/>
      <c r="DXH368" s="120"/>
      <c r="DXI368" s="120"/>
      <c r="DXJ368" s="120"/>
      <c r="DXK368" s="120"/>
      <c r="DXL368" s="120"/>
      <c r="DXM368" s="120"/>
      <c r="DXN368" s="120"/>
      <c r="DXO368" s="120"/>
      <c r="DXP368" s="120"/>
      <c r="DXQ368" s="120"/>
      <c r="DXR368" s="120"/>
      <c r="DXS368" s="120"/>
      <c r="DXT368" s="120"/>
      <c r="DXU368" s="120"/>
      <c r="DXV368" s="120"/>
      <c r="DXW368" s="120"/>
      <c r="DXX368" s="120"/>
      <c r="DXY368" s="120"/>
      <c r="DXZ368" s="120"/>
      <c r="DYA368" s="120"/>
      <c r="DYB368" s="120"/>
      <c r="DYC368" s="120"/>
      <c r="DYD368" s="120"/>
      <c r="DYE368" s="120"/>
      <c r="DYF368" s="120"/>
      <c r="DYG368" s="120"/>
      <c r="DYH368" s="120"/>
      <c r="DYI368" s="120"/>
      <c r="DYJ368" s="120"/>
      <c r="DYK368" s="120"/>
      <c r="DYL368" s="120"/>
      <c r="DYM368" s="120"/>
      <c r="DYN368" s="120"/>
      <c r="DYO368" s="120"/>
      <c r="DYP368" s="120"/>
      <c r="DYQ368" s="120"/>
      <c r="DYR368" s="120"/>
      <c r="DYS368" s="120"/>
      <c r="DYT368" s="120"/>
      <c r="DYU368" s="120"/>
      <c r="DYV368" s="120"/>
      <c r="DYW368" s="120"/>
      <c r="DYX368" s="120"/>
      <c r="DYY368" s="120"/>
      <c r="DYZ368" s="120"/>
      <c r="DZA368" s="120"/>
      <c r="DZB368" s="120"/>
      <c r="DZC368" s="120"/>
      <c r="DZD368" s="120"/>
      <c r="DZE368" s="120"/>
      <c r="DZF368" s="120"/>
      <c r="DZG368" s="120"/>
      <c r="DZH368" s="120"/>
      <c r="DZI368" s="120"/>
      <c r="DZJ368" s="120"/>
      <c r="DZK368" s="120"/>
      <c r="DZL368" s="120"/>
      <c r="DZM368" s="120"/>
      <c r="DZN368" s="120"/>
      <c r="DZO368" s="120"/>
      <c r="DZP368" s="120"/>
      <c r="DZQ368" s="120"/>
      <c r="DZR368" s="120"/>
      <c r="DZS368" s="120"/>
      <c r="DZT368" s="120"/>
      <c r="DZU368" s="120"/>
      <c r="DZV368" s="120"/>
      <c r="DZW368" s="120"/>
      <c r="DZX368" s="120"/>
      <c r="DZY368" s="120"/>
      <c r="DZZ368" s="120"/>
      <c r="EAA368" s="120"/>
      <c r="EAB368" s="120"/>
      <c r="EAC368" s="120"/>
      <c r="EAD368" s="120"/>
      <c r="EAE368" s="120"/>
      <c r="EAF368" s="120"/>
      <c r="EAG368" s="120"/>
      <c r="EAH368" s="120"/>
      <c r="EAI368" s="120"/>
      <c r="EAJ368" s="120"/>
      <c r="EAK368" s="120"/>
      <c r="EAL368" s="120"/>
      <c r="EAM368" s="120"/>
      <c r="EAN368" s="120"/>
      <c r="EAO368" s="120"/>
      <c r="EAP368" s="120"/>
      <c r="EAQ368" s="120"/>
      <c r="EAR368" s="120"/>
      <c r="EAS368" s="120"/>
      <c r="EAT368" s="120"/>
      <c r="EAU368" s="120"/>
      <c r="EAV368" s="120"/>
      <c r="EAW368" s="120"/>
      <c r="EAX368" s="120"/>
      <c r="EAY368" s="120"/>
      <c r="EAZ368" s="120"/>
      <c r="EBA368" s="120"/>
      <c r="EBB368" s="120"/>
      <c r="EBC368" s="120"/>
      <c r="EBD368" s="120"/>
      <c r="EBE368" s="120"/>
      <c r="EBF368" s="120"/>
      <c r="EBG368" s="120"/>
      <c r="EBH368" s="120"/>
      <c r="EBI368" s="120"/>
      <c r="EBJ368" s="120"/>
      <c r="EBK368" s="120"/>
      <c r="EBL368" s="120"/>
      <c r="EBM368" s="120"/>
      <c r="EBN368" s="120"/>
      <c r="EBO368" s="120"/>
      <c r="EBP368" s="120"/>
      <c r="EBQ368" s="120"/>
      <c r="EBR368" s="120"/>
      <c r="EBS368" s="120"/>
      <c r="EBT368" s="120"/>
      <c r="EBU368" s="120"/>
      <c r="EBV368" s="120"/>
      <c r="EBW368" s="120"/>
      <c r="EBX368" s="120"/>
      <c r="EBY368" s="120"/>
      <c r="EBZ368" s="120"/>
      <c r="ECA368" s="120"/>
      <c r="ECB368" s="120"/>
      <c r="ECC368" s="120"/>
      <c r="ECD368" s="120"/>
      <c r="ECE368" s="120"/>
      <c r="ECF368" s="120"/>
      <c r="ECG368" s="120"/>
      <c r="ECH368" s="120"/>
      <c r="ECI368" s="120"/>
      <c r="ECJ368" s="120"/>
      <c r="ECK368" s="120"/>
      <c r="ECL368" s="120"/>
      <c r="ECM368" s="120"/>
      <c r="ECN368" s="120"/>
      <c r="ECO368" s="120"/>
      <c r="ECP368" s="120"/>
      <c r="ECQ368" s="120"/>
      <c r="ECR368" s="120"/>
      <c r="ECS368" s="120"/>
      <c r="ECT368" s="120"/>
      <c r="ECU368" s="120"/>
      <c r="ECV368" s="120"/>
      <c r="ECW368" s="120"/>
      <c r="ECX368" s="120"/>
      <c r="ECY368" s="120"/>
      <c r="ECZ368" s="120"/>
      <c r="EDA368" s="120"/>
      <c r="EDB368" s="120"/>
      <c r="EDC368" s="120"/>
      <c r="EDD368" s="120"/>
      <c r="EDE368" s="120"/>
      <c r="EDF368" s="120"/>
      <c r="EDG368" s="120"/>
      <c r="EDH368" s="120"/>
      <c r="EDI368" s="120"/>
      <c r="EDJ368" s="120"/>
      <c r="EDK368" s="120"/>
      <c r="EDL368" s="120"/>
      <c r="EDM368" s="120"/>
      <c r="EDN368" s="120"/>
      <c r="EDO368" s="120"/>
      <c r="EDP368" s="120"/>
      <c r="EDQ368" s="120"/>
      <c r="EDR368" s="120"/>
      <c r="EDS368" s="120"/>
      <c r="EDT368" s="120"/>
      <c r="EDU368" s="120"/>
      <c r="EDV368" s="120"/>
      <c r="EDW368" s="120"/>
      <c r="EDX368" s="120"/>
      <c r="EDY368" s="120"/>
      <c r="EDZ368" s="120"/>
      <c r="EEA368" s="120"/>
      <c r="EEB368" s="120"/>
      <c r="EEC368" s="120"/>
      <c r="EED368" s="120"/>
      <c r="EEE368" s="120"/>
      <c r="EEF368" s="120"/>
      <c r="EEG368" s="120"/>
      <c r="EEH368" s="120"/>
      <c r="EEI368" s="120"/>
      <c r="EEJ368" s="120"/>
      <c r="EEK368" s="120"/>
      <c r="EEL368" s="120"/>
      <c r="EEM368" s="120"/>
      <c r="EEN368" s="120"/>
      <c r="EEO368" s="120"/>
      <c r="EEP368" s="120"/>
      <c r="EEQ368" s="120"/>
      <c r="EER368" s="120"/>
      <c r="EES368" s="120"/>
      <c r="EET368" s="120"/>
      <c r="EEU368" s="120"/>
      <c r="EEV368" s="120"/>
      <c r="EEW368" s="120"/>
      <c r="EEX368" s="120"/>
      <c r="EEY368" s="120"/>
      <c r="EEZ368" s="120"/>
      <c r="EFA368" s="120"/>
      <c r="EFB368" s="120"/>
      <c r="EFC368" s="120"/>
      <c r="EFD368" s="120"/>
      <c r="EFE368" s="120"/>
      <c r="EFF368" s="120"/>
      <c r="EFG368" s="120"/>
      <c r="EFH368" s="120"/>
      <c r="EFI368" s="120"/>
      <c r="EFJ368" s="120"/>
      <c r="EFK368" s="120"/>
      <c r="EFL368" s="120"/>
      <c r="EFM368" s="120"/>
      <c r="EFN368" s="120"/>
      <c r="EFO368" s="120"/>
      <c r="EFP368" s="120"/>
      <c r="EFQ368" s="120"/>
      <c r="EFR368" s="120"/>
      <c r="EFS368" s="120"/>
      <c r="EFT368" s="120"/>
      <c r="EFU368" s="120"/>
      <c r="EFV368" s="120"/>
      <c r="EFW368" s="120"/>
      <c r="EFX368" s="120"/>
      <c r="EFY368" s="120"/>
      <c r="EFZ368" s="120"/>
      <c r="EGA368" s="120"/>
      <c r="EGB368" s="120"/>
      <c r="EGC368" s="120"/>
      <c r="EGD368" s="120"/>
      <c r="EGE368" s="120"/>
      <c r="EGF368" s="120"/>
      <c r="EGG368" s="120"/>
      <c r="EGH368" s="120"/>
      <c r="EGI368" s="120"/>
      <c r="EGJ368" s="120"/>
      <c r="EGK368" s="120"/>
      <c r="EGL368" s="120"/>
      <c r="EGM368" s="120"/>
      <c r="EGN368" s="120"/>
      <c r="EGO368" s="120"/>
      <c r="EGP368" s="120"/>
      <c r="EGQ368" s="120"/>
      <c r="EGR368" s="120"/>
      <c r="EGS368" s="120"/>
      <c r="EGT368" s="120"/>
      <c r="EGU368" s="120"/>
      <c r="EGV368" s="120"/>
      <c r="EGW368" s="120"/>
      <c r="EGX368" s="120"/>
      <c r="EGY368" s="120"/>
      <c r="EGZ368" s="120"/>
      <c r="EHA368" s="120"/>
      <c r="EHB368" s="120"/>
      <c r="EHC368" s="120"/>
      <c r="EHD368" s="120"/>
      <c r="EHE368" s="120"/>
      <c r="EHF368" s="120"/>
      <c r="EHG368" s="120"/>
      <c r="EHH368" s="120"/>
      <c r="EHI368" s="120"/>
      <c r="EHJ368" s="120"/>
      <c r="EHK368" s="120"/>
      <c r="EHL368" s="120"/>
      <c r="EHM368" s="120"/>
      <c r="EHN368" s="120"/>
      <c r="EHO368" s="120"/>
      <c r="EHP368" s="120"/>
      <c r="EHQ368" s="120"/>
      <c r="EHR368" s="120"/>
      <c r="EHS368" s="120"/>
      <c r="EHT368" s="120"/>
      <c r="EHU368" s="120"/>
      <c r="EHV368" s="120"/>
      <c r="EHW368" s="120"/>
      <c r="EHX368" s="120"/>
      <c r="EHY368" s="120"/>
      <c r="EHZ368" s="120"/>
      <c r="EIA368" s="120"/>
      <c r="EIB368" s="120"/>
      <c r="EIC368" s="120"/>
      <c r="EID368" s="120"/>
      <c r="EIE368" s="120"/>
      <c r="EIF368" s="120"/>
      <c r="EIG368" s="120"/>
      <c r="EIH368" s="120"/>
      <c r="EII368" s="120"/>
      <c r="EIJ368" s="120"/>
      <c r="EIK368" s="120"/>
      <c r="EIL368" s="120"/>
      <c r="EIM368" s="120"/>
      <c r="EIN368" s="120"/>
      <c r="EIO368" s="120"/>
      <c r="EIP368" s="120"/>
      <c r="EIQ368" s="120"/>
      <c r="EIR368" s="120"/>
      <c r="EIS368" s="120"/>
      <c r="EIT368" s="120"/>
      <c r="EIU368" s="120"/>
      <c r="EIV368" s="120"/>
      <c r="EIW368" s="120"/>
      <c r="EIX368" s="120"/>
      <c r="EIY368" s="120"/>
      <c r="EIZ368" s="120"/>
      <c r="EJA368" s="120"/>
      <c r="EJB368" s="120"/>
      <c r="EJC368" s="120"/>
      <c r="EJD368" s="120"/>
      <c r="EJE368" s="120"/>
      <c r="EJF368" s="120"/>
      <c r="EJG368" s="120"/>
      <c r="EJH368" s="120"/>
      <c r="EJI368" s="120"/>
      <c r="EJJ368" s="120"/>
      <c r="EJK368" s="120"/>
      <c r="EJL368" s="120"/>
      <c r="EJM368" s="120"/>
      <c r="EJN368" s="120"/>
      <c r="EJO368" s="120"/>
      <c r="EJP368" s="120"/>
      <c r="EJQ368" s="120"/>
      <c r="EJR368" s="120"/>
      <c r="EJS368" s="120"/>
      <c r="EJT368" s="120"/>
      <c r="EJU368" s="120"/>
      <c r="EJV368" s="120"/>
      <c r="EJW368" s="120"/>
      <c r="EJX368" s="120"/>
      <c r="EJY368" s="120"/>
      <c r="EJZ368" s="120"/>
      <c r="EKA368" s="120"/>
      <c r="EKB368" s="120"/>
      <c r="EKC368" s="120"/>
      <c r="EKD368" s="120"/>
      <c r="EKE368" s="120"/>
      <c r="EKF368" s="120"/>
      <c r="EKG368" s="120"/>
      <c r="EKH368" s="120"/>
      <c r="EKI368" s="120"/>
      <c r="EKJ368" s="120"/>
      <c r="EKK368" s="120"/>
      <c r="EKL368" s="120"/>
      <c r="EKM368" s="120"/>
      <c r="EKN368" s="120"/>
      <c r="EKO368" s="120"/>
      <c r="EKP368" s="120"/>
      <c r="EKQ368" s="120"/>
      <c r="EKR368" s="120"/>
      <c r="EKS368" s="120"/>
      <c r="EKT368" s="120"/>
      <c r="EKU368" s="120"/>
      <c r="EKV368" s="120"/>
      <c r="EKW368" s="120"/>
      <c r="EKX368" s="120"/>
      <c r="EKY368" s="120"/>
      <c r="EKZ368" s="120"/>
      <c r="ELA368" s="120"/>
      <c r="ELB368" s="120"/>
      <c r="ELC368" s="120"/>
      <c r="ELD368" s="120"/>
      <c r="ELE368" s="120"/>
      <c r="ELF368" s="120"/>
      <c r="ELG368" s="120"/>
      <c r="ELH368" s="120"/>
      <c r="ELI368" s="120"/>
      <c r="ELJ368" s="120"/>
      <c r="ELK368" s="120"/>
      <c r="ELL368" s="120"/>
      <c r="ELM368" s="120"/>
      <c r="ELN368" s="120"/>
      <c r="ELO368" s="120"/>
      <c r="ELP368" s="120"/>
      <c r="ELQ368" s="120"/>
      <c r="ELR368" s="120"/>
      <c r="ELS368" s="120"/>
      <c r="ELT368" s="120"/>
      <c r="ELU368" s="120"/>
      <c r="ELV368" s="120"/>
      <c r="ELW368" s="120"/>
      <c r="ELX368" s="120"/>
      <c r="ELY368" s="120"/>
      <c r="ELZ368" s="120"/>
      <c r="EMA368" s="120"/>
      <c r="EMB368" s="120"/>
      <c r="EMC368" s="120"/>
      <c r="EMD368" s="120"/>
      <c r="EME368" s="120"/>
      <c r="EMF368" s="120"/>
      <c r="EMG368" s="120"/>
      <c r="EMH368" s="120"/>
      <c r="EMI368" s="120"/>
      <c r="EMJ368" s="120"/>
      <c r="EMK368" s="120"/>
      <c r="EML368" s="120"/>
      <c r="EMM368" s="120"/>
      <c r="EMN368" s="120"/>
      <c r="EMO368" s="120"/>
      <c r="EMP368" s="120"/>
      <c r="EMQ368" s="120"/>
      <c r="EMR368" s="120"/>
      <c r="EMS368" s="120"/>
      <c r="EMT368" s="120"/>
      <c r="EMU368" s="120"/>
      <c r="EMV368" s="120"/>
      <c r="EMW368" s="120"/>
      <c r="EMX368" s="120"/>
      <c r="EMY368" s="120"/>
      <c r="EMZ368" s="120"/>
      <c r="ENA368" s="120"/>
      <c r="ENB368" s="120"/>
      <c r="ENC368" s="120"/>
      <c r="END368" s="120"/>
      <c r="ENE368" s="120"/>
      <c r="ENF368" s="120"/>
      <c r="ENG368" s="120"/>
      <c r="ENH368" s="120"/>
      <c r="ENI368" s="120"/>
      <c r="ENJ368" s="120"/>
      <c r="ENK368" s="120"/>
      <c r="ENL368" s="120"/>
      <c r="ENM368" s="120"/>
      <c r="ENN368" s="120"/>
      <c r="ENO368" s="120"/>
      <c r="ENP368" s="120"/>
      <c r="ENQ368" s="120"/>
      <c r="ENR368" s="120"/>
      <c r="ENS368" s="120"/>
      <c r="ENT368" s="120"/>
      <c r="ENU368" s="120"/>
      <c r="ENV368" s="120"/>
      <c r="ENW368" s="120"/>
      <c r="ENX368" s="120"/>
      <c r="ENY368" s="120"/>
      <c r="ENZ368" s="120"/>
      <c r="EOA368" s="120"/>
      <c r="EOB368" s="120"/>
      <c r="EOC368" s="120"/>
      <c r="EOD368" s="120"/>
      <c r="EOE368" s="120"/>
      <c r="EOF368" s="120"/>
      <c r="EOG368" s="120"/>
      <c r="EOH368" s="120"/>
      <c r="EOI368" s="120"/>
      <c r="EOJ368" s="120"/>
      <c r="EOK368" s="120"/>
      <c r="EOL368" s="120"/>
      <c r="EOM368" s="120"/>
      <c r="EON368" s="120"/>
      <c r="EOO368" s="120"/>
      <c r="EOP368" s="120"/>
      <c r="EOQ368" s="120"/>
      <c r="EOR368" s="120"/>
      <c r="EOS368" s="120"/>
      <c r="EOT368" s="120"/>
      <c r="EOU368" s="120"/>
      <c r="EOV368" s="120"/>
      <c r="EOW368" s="120"/>
      <c r="EOX368" s="120"/>
      <c r="EOY368" s="120"/>
      <c r="EOZ368" s="120"/>
      <c r="EPA368" s="120"/>
      <c r="EPB368" s="120"/>
      <c r="EPC368" s="120"/>
      <c r="EPD368" s="120"/>
      <c r="EPE368" s="120"/>
      <c r="EPF368" s="120"/>
      <c r="EPG368" s="120"/>
      <c r="EPH368" s="120"/>
      <c r="EPI368" s="120"/>
      <c r="EPJ368" s="120"/>
      <c r="EPK368" s="120"/>
      <c r="EPL368" s="120"/>
      <c r="EPM368" s="120"/>
      <c r="EPN368" s="120"/>
      <c r="EPO368" s="120"/>
      <c r="EPP368" s="120"/>
      <c r="EPQ368" s="120"/>
      <c r="EPR368" s="120"/>
      <c r="EPS368" s="120"/>
      <c r="EPT368" s="120"/>
      <c r="EPU368" s="120"/>
      <c r="EPV368" s="120"/>
      <c r="EPW368" s="120"/>
      <c r="EPX368" s="120"/>
      <c r="EPY368" s="120"/>
      <c r="EPZ368" s="120"/>
      <c r="EQA368" s="120"/>
      <c r="EQB368" s="120"/>
      <c r="EQC368" s="120"/>
      <c r="EQD368" s="120"/>
      <c r="EQE368" s="120"/>
      <c r="EQF368" s="120"/>
      <c r="EQG368" s="120"/>
      <c r="EQH368" s="120"/>
      <c r="EQI368" s="120"/>
      <c r="EQJ368" s="120"/>
      <c r="EQK368" s="120"/>
      <c r="EQL368" s="120"/>
      <c r="EQM368" s="120"/>
      <c r="EQN368" s="120"/>
      <c r="EQO368" s="120"/>
      <c r="EQP368" s="120"/>
      <c r="EQQ368" s="120"/>
      <c r="EQR368" s="120"/>
      <c r="EQS368" s="120"/>
      <c r="EQT368" s="120"/>
      <c r="EQU368" s="120"/>
      <c r="EQV368" s="120"/>
      <c r="EQW368" s="120"/>
      <c r="EQX368" s="120"/>
      <c r="EQY368" s="120"/>
      <c r="EQZ368" s="120"/>
      <c r="ERA368" s="120"/>
      <c r="ERB368" s="120"/>
      <c r="ERC368" s="120"/>
      <c r="ERD368" s="120"/>
      <c r="ERE368" s="120"/>
      <c r="ERF368" s="120"/>
      <c r="ERG368" s="120"/>
      <c r="ERH368" s="120"/>
      <c r="ERI368" s="120"/>
      <c r="ERJ368" s="120"/>
      <c r="ERK368" s="120"/>
      <c r="ERL368" s="120"/>
      <c r="ERM368" s="120"/>
      <c r="ERN368" s="120"/>
      <c r="ERO368" s="120"/>
      <c r="ERP368" s="120"/>
      <c r="ERQ368" s="120"/>
      <c r="ERR368" s="120"/>
      <c r="ERS368" s="120"/>
      <c r="ERT368" s="120"/>
      <c r="ERU368" s="120"/>
      <c r="ERV368" s="120"/>
      <c r="ERW368" s="120"/>
      <c r="ERX368" s="120"/>
      <c r="ERY368" s="120"/>
      <c r="ERZ368" s="120"/>
      <c r="ESA368" s="120"/>
      <c r="ESB368" s="120"/>
      <c r="ESC368" s="120"/>
      <c r="ESD368" s="120"/>
      <c r="ESE368" s="120"/>
      <c r="ESF368" s="120"/>
      <c r="ESG368" s="120"/>
      <c r="ESH368" s="120"/>
      <c r="ESI368" s="120"/>
      <c r="ESJ368" s="120"/>
      <c r="ESK368" s="120"/>
      <c r="ESL368" s="120"/>
      <c r="ESM368" s="120"/>
      <c r="ESN368" s="120"/>
      <c r="ESO368" s="120"/>
      <c r="ESP368" s="120"/>
      <c r="ESQ368" s="120"/>
      <c r="ESR368" s="120"/>
      <c r="ESS368" s="120"/>
      <c r="EST368" s="120"/>
      <c r="ESU368" s="120"/>
      <c r="ESV368" s="120"/>
      <c r="ESW368" s="120"/>
      <c r="ESX368" s="120"/>
      <c r="ESY368" s="120"/>
      <c r="ESZ368" s="120"/>
      <c r="ETA368" s="120"/>
      <c r="ETB368" s="120"/>
      <c r="ETC368" s="120"/>
      <c r="ETD368" s="120"/>
      <c r="ETE368" s="120"/>
      <c r="ETF368" s="120"/>
      <c r="ETG368" s="120"/>
      <c r="ETH368" s="120"/>
      <c r="ETI368" s="120"/>
      <c r="ETJ368" s="120"/>
      <c r="ETK368" s="120"/>
      <c r="ETL368" s="120"/>
      <c r="ETM368" s="120"/>
      <c r="ETN368" s="120"/>
      <c r="ETO368" s="120"/>
      <c r="ETP368" s="120"/>
      <c r="ETQ368" s="120"/>
      <c r="ETR368" s="120"/>
      <c r="ETS368" s="120"/>
      <c r="ETT368" s="120"/>
      <c r="ETU368" s="120"/>
      <c r="ETV368" s="120"/>
      <c r="ETW368" s="120"/>
      <c r="ETX368" s="120"/>
      <c r="ETY368" s="120"/>
      <c r="ETZ368" s="120"/>
      <c r="EUA368" s="120"/>
      <c r="EUB368" s="120"/>
      <c r="EUC368" s="120"/>
      <c r="EUD368" s="120"/>
      <c r="EUE368" s="120"/>
      <c r="EUF368" s="120"/>
      <c r="EUG368" s="120"/>
      <c r="EUH368" s="120"/>
      <c r="EUI368" s="120"/>
      <c r="EUJ368" s="120"/>
      <c r="EUK368" s="120"/>
      <c r="EUL368" s="120"/>
      <c r="EUM368" s="120"/>
      <c r="EUN368" s="120"/>
      <c r="EUO368" s="120"/>
      <c r="EUP368" s="120"/>
      <c r="EUQ368" s="120"/>
      <c r="EUR368" s="120"/>
      <c r="EUS368" s="120"/>
      <c r="EUT368" s="120"/>
      <c r="EUU368" s="120"/>
      <c r="EUV368" s="120"/>
      <c r="EUW368" s="120"/>
      <c r="EUX368" s="120"/>
      <c r="EUY368" s="120"/>
      <c r="EUZ368" s="120"/>
      <c r="EVA368" s="120"/>
      <c r="EVB368" s="120"/>
      <c r="EVC368" s="120"/>
      <c r="EVD368" s="120"/>
      <c r="EVE368" s="120"/>
      <c r="EVF368" s="120"/>
      <c r="EVG368" s="120"/>
      <c r="EVH368" s="120"/>
      <c r="EVI368" s="120"/>
      <c r="EVJ368" s="120"/>
      <c r="EVK368" s="120"/>
      <c r="EVL368" s="120"/>
      <c r="EVM368" s="120"/>
      <c r="EVN368" s="120"/>
      <c r="EVO368" s="120"/>
      <c r="EVP368" s="120"/>
      <c r="EVQ368" s="120"/>
      <c r="EVR368" s="120"/>
      <c r="EVS368" s="120"/>
      <c r="EVT368" s="120"/>
      <c r="EVU368" s="120"/>
      <c r="EVV368" s="120"/>
      <c r="EVW368" s="120"/>
      <c r="EVX368" s="120"/>
      <c r="EVY368" s="120"/>
      <c r="EVZ368" s="120"/>
      <c r="EWA368" s="120"/>
      <c r="EWB368" s="120"/>
      <c r="EWC368" s="120"/>
      <c r="EWD368" s="120"/>
      <c r="EWE368" s="120"/>
      <c r="EWF368" s="120"/>
      <c r="EWG368" s="120"/>
      <c r="EWH368" s="120"/>
      <c r="EWI368" s="120"/>
      <c r="EWJ368" s="120"/>
      <c r="EWK368" s="120"/>
      <c r="EWL368" s="120"/>
      <c r="EWM368" s="120"/>
      <c r="EWN368" s="120"/>
      <c r="EWO368" s="120"/>
      <c r="EWP368" s="120"/>
      <c r="EWQ368" s="120"/>
      <c r="EWR368" s="120"/>
      <c r="EWS368" s="120"/>
      <c r="EWT368" s="120"/>
      <c r="EWU368" s="120"/>
      <c r="EWV368" s="120"/>
      <c r="EWW368" s="120"/>
      <c r="EWX368" s="120"/>
      <c r="EWY368" s="120"/>
      <c r="EWZ368" s="120"/>
      <c r="EXA368" s="120"/>
      <c r="EXB368" s="120"/>
      <c r="EXC368" s="120"/>
      <c r="EXD368" s="120"/>
      <c r="EXE368" s="120"/>
      <c r="EXF368" s="120"/>
      <c r="EXG368" s="120"/>
      <c r="EXH368" s="120"/>
      <c r="EXI368" s="120"/>
      <c r="EXJ368" s="120"/>
      <c r="EXK368" s="120"/>
      <c r="EXL368" s="120"/>
      <c r="EXM368" s="120"/>
      <c r="EXN368" s="120"/>
      <c r="EXO368" s="120"/>
      <c r="EXP368" s="120"/>
      <c r="EXQ368" s="120"/>
      <c r="EXR368" s="120"/>
      <c r="EXS368" s="120"/>
      <c r="EXT368" s="120"/>
      <c r="EXU368" s="120"/>
      <c r="EXV368" s="120"/>
      <c r="EXW368" s="120"/>
      <c r="EXX368" s="120"/>
      <c r="EXY368" s="120"/>
      <c r="EXZ368" s="120"/>
      <c r="EYA368" s="120"/>
      <c r="EYB368" s="120"/>
      <c r="EYC368" s="120"/>
      <c r="EYD368" s="120"/>
      <c r="EYE368" s="120"/>
      <c r="EYF368" s="120"/>
      <c r="EYG368" s="120"/>
      <c r="EYH368" s="120"/>
      <c r="EYI368" s="120"/>
      <c r="EYJ368" s="120"/>
      <c r="EYK368" s="120"/>
      <c r="EYL368" s="120"/>
      <c r="EYM368" s="120"/>
      <c r="EYN368" s="120"/>
      <c r="EYO368" s="120"/>
      <c r="EYP368" s="120"/>
      <c r="EYQ368" s="120"/>
      <c r="EYR368" s="120"/>
      <c r="EYS368" s="120"/>
      <c r="EYT368" s="120"/>
      <c r="EYU368" s="120"/>
      <c r="EYV368" s="120"/>
      <c r="EYW368" s="120"/>
      <c r="EYX368" s="120"/>
      <c r="EYY368" s="120"/>
      <c r="EYZ368" s="120"/>
      <c r="EZA368" s="120"/>
      <c r="EZB368" s="120"/>
      <c r="EZC368" s="120"/>
      <c r="EZD368" s="120"/>
      <c r="EZE368" s="120"/>
      <c r="EZF368" s="120"/>
      <c r="EZG368" s="120"/>
      <c r="EZH368" s="120"/>
      <c r="EZI368" s="120"/>
      <c r="EZJ368" s="120"/>
      <c r="EZK368" s="120"/>
      <c r="EZL368" s="120"/>
      <c r="EZM368" s="120"/>
      <c r="EZN368" s="120"/>
      <c r="EZO368" s="120"/>
      <c r="EZP368" s="120"/>
      <c r="EZQ368" s="120"/>
      <c r="EZR368" s="120"/>
      <c r="EZS368" s="120"/>
      <c r="EZT368" s="120"/>
      <c r="EZU368" s="120"/>
      <c r="EZV368" s="120"/>
      <c r="EZW368" s="120"/>
      <c r="EZX368" s="120"/>
      <c r="EZY368" s="120"/>
      <c r="EZZ368" s="120"/>
      <c r="FAA368" s="120"/>
      <c r="FAB368" s="120"/>
      <c r="FAC368" s="120"/>
      <c r="FAD368" s="120"/>
      <c r="FAE368" s="120"/>
      <c r="FAF368" s="120"/>
      <c r="FAG368" s="120"/>
      <c r="FAH368" s="120"/>
      <c r="FAI368" s="120"/>
      <c r="FAJ368" s="120"/>
      <c r="FAK368" s="120"/>
      <c r="FAL368" s="120"/>
      <c r="FAM368" s="120"/>
      <c r="FAN368" s="120"/>
      <c r="FAO368" s="120"/>
      <c r="FAP368" s="120"/>
      <c r="FAQ368" s="120"/>
      <c r="FAR368" s="120"/>
      <c r="FAS368" s="120"/>
      <c r="FAT368" s="120"/>
      <c r="FAU368" s="120"/>
      <c r="FAV368" s="120"/>
      <c r="FAW368" s="120"/>
      <c r="FAX368" s="120"/>
      <c r="FAY368" s="120"/>
      <c r="FAZ368" s="120"/>
      <c r="FBA368" s="120"/>
      <c r="FBB368" s="120"/>
      <c r="FBC368" s="120"/>
      <c r="FBD368" s="120"/>
      <c r="FBE368" s="120"/>
      <c r="FBF368" s="120"/>
      <c r="FBG368" s="120"/>
      <c r="FBH368" s="120"/>
      <c r="FBI368" s="120"/>
      <c r="FBJ368" s="120"/>
      <c r="FBK368" s="120"/>
      <c r="FBL368" s="120"/>
      <c r="FBM368" s="120"/>
      <c r="FBN368" s="120"/>
      <c r="FBO368" s="120"/>
      <c r="FBP368" s="120"/>
      <c r="FBQ368" s="120"/>
      <c r="FBR368" s="120"/>
      <c r="FBS368" s="120"/>
      <c r="FBT368" s="120"/>
      <c r="FBU368" s="120"/>
      <c r="FBV368" s="120"/>
      <c r="FBW368" s="120"/>
      <c r="FBX368" s="120"/>
      <c r="FBY368" s="120"/>
      <c r="FBZ368" s="120"/>
      <c r="FCA368" s="120"/>
      <c r="FCB368" s="120"/>
      <c r="FCC368" s="120"/>
      <c r="FCD368" s="120"/>
      <c r="FCE368" s="120"/>
      <c r="FCF368" s="120"/>
      <c r="FCG368" s="120"/>
      <c r="FCH368" s="120"/>
      <c r="FCI368" s="120"/>
      <c r="FCJ368" s="120"/>
      <c r="FCK368" s="120"/>
      <c r="FCL368" s="120"/>
      <c r="FCM368" s="120"/>
      <c r="FCN368" s="120"/>
      <c r="FCO368" s="120"/>
      <c r="FCP368" s="120"/>
      <c r="FCQ368" s="120"/>
      <c r="FCR368" s="120"/>
      <c r="FCS368" s="120"/>
      <c r="FCT368" s="120"/>
      <c r="FCU368" s="120"/>
      <c r="FCV368" s="120"/>
      <c r="FCW368" s="120"/>
      <c r="FCX368" s="120"/>
      <c r="FCY368" s="120"/>
      <c r="FCZ368" s="120"/>
      <c r="FDA368" s="120"/>
      <c r="FDB368" s="120"/>
      <c r="FDC368" s="120"/>
      <c r="FDD368" s="120"/>
      <c r="FDE368" s="120"/>
      <c r="FDF368" s="120"/>
      <c r="FDG368" s="120"/>
      <c r="FDH368" s="120"/>
      <c r="FDI368" s="120"/>
      <c r="FDJ368" s="120"/>
      <c r="FDK368" s="120"/>
      <c r="FDL368" s="120"/>
      <c r="FDM368" s="120"/>
      <c r="FDN368" s="120"/>
      <c r="FDO368" s="120"/>
      <c r="FDP368" s="120"/>
      <c r="FDQ368" s="120"/>
      <c r="FDR368" s="120"/>
      <c r="FDS368" s="120"/>
      <c r="FDT368" s="120"/>
      <c r="FDU368" s="120"/>
      <c r="FDV368" s="120"/>
      <c r="FDW368" s="120"/>
      <c r="FDX368" s="120"/>
      <c r="FDY368" s="120"/>
      <c r="FDZ368" s="120"/>
      <c r="FEA368" s="120"/>
      <c r="FEB368" s="120"/>
      <c r="FEC368" s="120"/>
      <c r="FED368" s="120"/>
      <c r="FEE368" s="120"/>
      <c r="FEF368" s="120"/>
      <c r="FEG368" s="120"/>
      <c r="FEH368" s="120"/>
      <c r="FEI368" s="120"/>
      <c r="FEJ368" s="120"/>
      <c r="FEK368" s="120"/>
      <c r="FEL368" s="120"/>
      <c r="FEM368" s="120"/>
      <c r="FEN368" s="120"/>
      <c r="FEO368" s="120"/>
      <c r="FEP368" s="120"/>
      <c r="FEQ368" s="120"/>
      <c r="FER368" s="120"/>
      <c r="FES368" s="120"/>
      <c r="FET368" s="120"/>
      <c r="FEU368" s="120"/>
      <c r="FEV368" s="120"/>
      <c r="FEW368" s="120"/>
      <c r="FEX368" s="120"/>
      <c r="FEY368" s="120"/>
      <c r="FEZ368" s="120"/>
      <c r="FFA368" s="120"/>
      <c r="FFB368" s="120"/>
      <c r="FFC368" s="120"/>
      <c r="FFD368" s="120"/>
      <c r="FFE368" s="120"/>
      <c r="FFF368" s="120"/>
      <c r="FFG368" s="120"/>
      <c r="FFH368" s="120"/>
      <c r="FFI368" s="120"/>
      <c r="FFJ368" s="120"/>
      <c r="FFK368" s="120"/>
      <c r="FFL368" s="120"/>
      <c r="FFM368" s="120"/>
      <c r="FFN368" s="120"/>
      <c r="FFO368" s="120"/>
      <c r="FFP368" s="120"/>
      <c r="FFQ368" s="120"/>
      <c r="FFR368" s="120"/>
      <c r="FFS368" s="120"/>
      <c r="FFT368" s="120"/>
      <c r="FFU368" s="120"/>
      <c r="FFV368" s="120"/>
      <c r="FFW368" s="120"/>
      <c r="FFX368" s="120"/>
      <c r="FFY368" s="120"/>
      <c r="FFZ368" s="120"/>
      <c r="FGA368" s="120"/>
      <c r="FGB368" s="120"/>
      <c r="FGC368" s="120"/>
      <c r="FGD368" s="120"/>
      <c r="FGE368" s="120"/>
      <c r="FGF368" s="120"/>
      <c r="FGG368" s="120"/>
      <c r="FGH368" s="120"/>
      <c r="FGI368" s="120"/>
      <c r="FGJ368" s="120"/>
      <c r="FGK368" s="120"/>
      <c r="FGL368" s="120"/>
      <c r="FGM368" s="120"/>
      <c r="FGN368" s="120"/>
      <c r="FGO368" s="120"/>
      <c r="FGP368" s="120"/>
      <c r="FGQ368" s="120"/>
      <c r="FGR368" s="120"/>
      <c r="FGS368" s="120"/>
      <c r="FGT368" s="120"/>
      <c r="FGU368" s="120"/>
      <c r="FGV368" s="120"/>
      <c r="FGW368" s="120"/>
      <c r="FGX368" s="120"/>
      <c r="FGY368" s="120"/>
      <c r="FGZ368" s="120"/>
      <c r="FHA368" s="120"/>
      <c r="FHB368" s="120"/>
      <c r="FHC368" s="120"/>
      <c r="FHD368" s="120"/>
      <c r="FHE368" s="120"/>
      <c r="FHF368" s="120"/>
      <c r="FHG368" s="120"/>
      <c r="FHH368" s="120"/>
      <c r="FHI368" s="120"/>
      <c r="FHJ368" s="120"/>
      <c r="FHK368" s="120"/>
      <c r="FHL368" s="120"/>
      <c r="FHM368" s="120"/>
      <c r="FHN368" s="120"/>
      <c r="FHO368" s="120"/>
      <c r="FHP368" s="120"/>
      <c r="FHQ368" s="120"/>
      <c r="FHR368" s="120"/>
      <c r="FHS368" s="120"/>
      <c r="FHT368" s="120"/>
      <c r="FHU368" s="120"/>
      <c r="FHV368" s="120"/>
      <c r="FHW368" s="120"/>
      <c r="FHX368" s="120"/>
      <c r="FHY368" s="120"/>
      <c r="FHZ368" s="120"/>
      <c r="FIA368" s="120"/>
      <c r="FIB368" s="120"/>
      <c r="FIC368" s="120"/>
      <c r="FID368" s="120"/>
      <c r="FIE368" s="120"/>
      <c r="FIF368" s="120"/>
      <c r="FIG368" s="120"/>
      <c r="FIH368" s="120"/>
      <c r="FII368" s="120"/>
      <c r="FIJ368" s="120"/>
      <c r="FIK368" s="120"/>
      <c r="FIL368" s="120"/>
      <c r="FIM368" s="120"/>
      <c r="FIN368" s="120"/>
      <c r="FIO368" s="120"/>
      <c r="FIP368" s="120"/>
      <c r="FIQ368" s="120"/>
      <c r="FIR368" s="120"/>
      <c r="FIS368" s="120"/>
      <c r="FIT368" s="120"/>
      <c r="FIU368" s="120"/>
      <c r="FIV368" s="120"/>
      <c r="FIW368" s="120"/>
      <c r="FIX368" s="120"/>
      <c r="FIY368" s="120"/>
      <c r="FIZ368" s="120"/>
      <c r="FJA368" s="120"/>
      <c r="FJB368" s="120"/>
      <c r="FJC368" s="120"/>
      <c r="FJD368" s="120"/>
      <c r="FJE368" s="120"/>
      <c r="FJF368" s="120"/>
      <c r="FJG368" s="120"/>
      <c r="FJH368" s="120"/>
      <c r="FJI368" s="120"/>
      <c r="FJJ368" s="120"/>
      <c r="FJK368" s="120"/>
      <c r="FJL368" s="120"/>
      <c r="FJM368" s="120"/>
      <c r="FJN368" s="120"/>
      <c r="FJO368" s="120"/>
      <c r="FJP368" s="120"/>
      <c r="FJQ368" s="120"/>
      <c r="FJR368" s="120"/>
      <c r="FJS368" s="120"/>
      <c r="FJT368" s="120"/>
      <c r="FJU368" s="120"/>
      <c r="FJV368" s="120"/>
      <c r="FJW368" s="120"/>
      <c r="FJX368" s="120"/>
      <c r="FJY368" s="120"/>
      <c r="FJZ368" s="120"/>
      <c r="FKA368" s="120"/>
      <c r="FKB368" s="120"/>
      <c r="FKC368" s="120"/>
      <c r="FKD368" s="120"/>
      <c r="FKE368" s="120"/>
      <c r="FKF368" s="120"/>
      <c r="FKG368" s="120"/>
      <c r="FKH368" s="120"/>
      <c r="FKI368" s="120"/>
      <c r="FKJ368" s="120"/>
      <c r="FKK368" s="120"/>
      <c r="FKL368" s="120"/>
      <c r="FKM368" s="120"/>
      <c r="FKN368" s="120"/>
      <c r="FKO368" s="120"/>
      <c r="FKP368" s="120"/>
      <c r="FKQ368" s="120"/>
      <c r="FKR368" s="120"/>
      <c r="FKS368" s="120"/>
      <c r="FKT368" s="120"/>
      <c r="FKU368" s="120"/>
      <c r="FKV368" s="120"/>
      <c r="FKW368" s="120"/>
      <c r="FKX368" s="120"/>
      <c r="FKY368" s="120"/>
      <c r="FKZ368" s="120"/>
      <c r="FLA368" s="120"/>
      <c r="FLB368" s="120"/>
      <c r="FLC368" s="120"/>
      <c r="FLD368" s="120"/>
      <c r="FLE368" s="120"/>
      <c r="FLF368" s="120"/>
      <c r="FLG368" s="120"/>
      <c r="FLH368" s="120"/>
      <c r="FLI368" s="120"/>
      <c r="FLJ368" s="120"/>
      <c r="FLK368" s="120"/>
      <c r="FLL368" s="120"/>
      <c r="FLM368" s="120"/>
      <c r="FLN368" s="120"/>
      <c r="FLO368" s="120"/>
      <c r="FLP368" s="120"/>
      <c r="FLQ368" s="120"/>
      <c r="FLR368" s="120"/>
      <c r="FLS368" s="120"/>
      <c r="FLT368" s="120"/>
      <c r="FLU368" s="120"/>
      <c r="FLV368" s="120"/>
      <c r="FLW368" s="120"/>
      <c r="FLX368" s="120"/>
      <c r="FLY368" s="120"/>
      <c r="FLZ368" s="120"/>
      <c r="FMA368" s="120"/>
      <c r="FMB368" s="120"/>
      <c r="FMC368" s="120"/>
      <c r="FMD368" s="120"/>
      <c r="FME368" s="120"/>
      <c r="FMF368" s="120"/>
      <c r="FMG368" s="120"/>
      <c r="FMH368" s="120"/>
      <c r="FMI368" s="120"/>
      <c r="FMJ368" s="120"/>
      <c r="FMK368" s="120"/>
      <c r="FML368" s="120"/>
      <c r="FMM368" s="120"/>
      <c r="FMN368" s="120"/>
      <c r="FMO368" s="120"/>
      <c r="FMP368" s="120"/>
      <c r="FMQ368" s="120"/>
      <c r="FMR368" s="120"/>
      <c r="FMS368" s="120"/>
      <c r="FMT368" s="120"/>
      <c r="FMU368" s="120"/>
      <c r="FMV368" s="120"/>
      <c r="FMW368" s="120"/>
      <c r="FMX368" s="120"/>
      <c r="FMY368" s="120"/>
      <c r="FMZ368" s="120"/>
      <c r="FNA368" s="120"/>
      <c r="FNB368" s="120"/>
      <c r="FNC368" s="120"/>
      <c r="FND368" s="120"/>
      <c r="FNE368" s="120"/>
      <c r="FNF368" s="120"/>
      <c r="FNG368" s="120"/>
      <c r="FNH368" s="120"/>
      <c r="FNI368" s="120"/>
      <c r="FNJ368" s="120"/>
      <c r="FNK368" s="120"/>
      <c r="FNL368" s="120"/>
      <c r="FNM368" s="120"/>
      <c r="FNN368" s="120"/>
      <c r="FNO368" s="120"/>
      <c r="FNP368" s="120"/>
      <c r="FNQ368" s="120"/>
      <c r="FNR368" s="120"/>
      <c r="FNS368" s="120"/>
      <c r="FNT368" s="120"/>
      <c r="FNU368" s="120"/>
      <c r="FNV368" s="120"/>
      <c r="FNW368" s="120"/>
      <c r="FNX368" s="120"/>
      <c r="FNY368" s="120"/>
      <c r="FNZ368" s="120"/>
      <c r="FOA368" s="120"/>
      <c r="FOB368" s="120"/>
      <c r="FOC368" s="120"/>
      <c r="FOD368" s="120"/>
      <c r="FOE368" s="120"/>
      <c r="FOF368" s="120"/>
      <c r="FOG368" s="120"/>
      <c r="FOH368" s="120"/>
      <c r="FOI368" s="120"/>
      <c r="FOJ368" s="120"/>
      <c r="FOK368" s="120"/>
      <c r="FOL368" s="120"/>
      <c r="FOM368" s="120"/>
      <c r="FON368" s="120"/>
      <c r="FOO368" s="120"/>
      <c r="FOP368" s="120"/>
      <c r="FOQ368" s="120"/>
      <c r="FOR368" s="120"/>
      <c r="FOS368" s="120"/>
      <c r="FOT368" s="120"/>
      <c r="FOU368" s="120"/>
      <c r="FOV368" s="120"/>
      <c r="FOW368" s="120"/>
      <c r="FOX368" s="120"/>
      <c r="FOY368" s="120"/>
      <c r="FOZ368" s="120"/>
      <c r="FPA368" s="120"/>
      <c r="FPB368" s="120"/>
      <c r="FPC368" s="120"/>
      <c r="FPD368" s="120"/>
      <c r="FPE368" s="120"/>
      <c r="FPF368" s="120"/>
      <c r="FPG368" s="120"/>
      <c r="FPH368" s="120"/>
      <c r="FPI368" s="120"/>
      <c r="FPJ368" s="120"/>
      <c r="FPK368" s="120"/>
      <c r="FPL368" s="120"/>
      <c r="FPM368" s="120"/>
      <c r="FPN368" s="120"/>
      <c r="FPO368" s="120"/>
      <c r="FPP368" s="120"/>
      <c r="FPQ368" s="120"/>
      <c r="FPR368" s="120"/>
      <c r="FPS368" s="120"/>
      <c r="FPT368" s="120"/>
      <c r="FPU368" s="120"/>
      <c r="FPV368" s="120"/>
      <c r="FPW368" s="120"/>
      <c r="FPX368" s="120"/>
      <c r="FPY368" s="120"/>
      <c r="FPZ368" s="120"/>
      <c r="FQA368" s="120"/>
      <c r="FQB368" s="120"/>
      <c r="FQC368" s="120"/>
      <c r="FQD368" s="120"/>
      <c r="FQE368" s="120"/>
      <c r="FQF368" s="120"/>
      <c r="FQG368" s="120"/>
      <c r="FQH368" s="120"/>
      <c r="FQI368" s="120"/>
      <c r="FQJ368" s="120"/>
      <c r="FQK368" s="120"/>
      <c r="FQL368" s="120"/>
      <c r="FQM368" s="120"/>
      <c r="FQN368" s="120"/>
      <c r="FQO368" s="120"/>
      <c r="FQP368" s="120"/>
      <c r="FQQ368" s="120"/>
      <c r="FQR368" s="120"/>
      <c r="FQS368" s="120"/>
      <c r="FQT368" s="120"/>
      <c r="FQU368" s="120"/>
      <c r="FQV368" s="120"/>
      <c r="FQW368" s="120"/>
      <c r="FQX368" s="120"/>
      <c r="FQY368" s="120"/>
      <c r="FQZ368" s="120"/>
      <c r="FRA368" s="120"/>
      <c r="FRB368" s="120"/>
      <c r="FRC368" s="120"/>
      <c r="FRD368" s="120"/>
      <c r="FRE368" s="120"/>
      <c r="FRF368" s="120"/>
      <c r="FRG368" s="120"/>
      <c r="FRH368" s="120"/>
      <c r="FRI368" s="120"/>
      <c r="FRJ368" s="120"/>
      <c r="FRK368" s="120"/>
      <c r="FRL368" s="120"/>
      <c r="FRM368" s="120"/>
      <c r="FRN368" s="120"/>
      <c r="FRO368" s="120"/>
      <c r="FRP368" s="120"/>
      <c r="FRQ368" s="120"/>
      <c r="FRR368" s="120"/>
      <c r="FRS368" s="120"/>
      <c r="FRT368" s="120"/>
      <c r="FRU368" s="120"/>
      <c r="FRV368" s="120"/>
      <c r="FRW368" s="120"/>
      <c r="FRX368" s="120"/>
      <c r="FRY368" s="120"/>
      <c r="FRZ368" s="120"/>
      <c r="FSA368" s="120"/>
      <c r="FSB368" s="120"/>
      <c r="FSC368" s="120"/>
      <c r="FSD368" s="120"/>
      <c r="FSE368" s="120"/>
      <c r="FSF368" s="120"/>
      <c r="FSG368" s="120"/>
      <c r="FSH368" s="120"/>
      <c r="FSI368" s="120"/>
      <c r="FSJ368" s="120"/>
      <c r="FSK368" s="120"/>
      <c r="FSL368" s="120"/>
      <c r="FSM368" s="120"/>
      <c r="FSN368" s="120"/>
      <c r="FSO368" s="120"/>
      <c r="FSP368" s="120"/>
      <c r="FSQ368" s="120"/>
      <c r="FSR368" s="120"/>
      <c r="FSS368" s="120"/>
      <c r="FST368" s="120"/>
      <c r="FSU368" s="120"/>
      <c r="FSV368" s="120"/>
      <c r="FSW368" s="120"/>
      <c r="FSX368" s="120"/>
      <c r="FSY368" s="120"/>
      <c r="FSZ368" s="120"/>
      <c r="FTA368" s="120"/>
      <c r="FTB368" s="120"/>
      <c r="FTC368" s="120"/>
      <c r="FTD368" s="120"/>
      <c r="FTE368" s="120"/>
      <c r="FTF368" s="120"/>
      <c r="FTG368" s="120"/>
      <c r="FTH368" s="120"/>
      <c r="FTI368" s="120"/>
      <c r="FTJ368" s="120"/>
      <c r="FTK368" s="120"/>
      <c r="FTL368" s="120"/>
      <c r="FTM368" s="120"/>
      <c r="FTN368" s="120"/>
      <c r="FTO368" s="120"/>
      <c r="FTP368" s="120"/>
      <c r="FTQ368" s="120"/>
      <c r="FTR368" s="120"/>
      <c r="FTS368" s="120"/>
      <c r="FTT368" s="120"/>
      <c r="FTU368" s="120"/>
      <c r="FTV368" s="120"/>
      <c r="FTW368" s="120"/>
      <c r="FTX368" s="120"/>
      <c r="FTY368" s="120"/>
      <c r="FTZ368" s="120"/>
      <c r="FUA368" s="120"/>
      <c r="FUB368" s="120"/>
      <c r="FUC368" s="120"/>
      <c r="FUD368" s="120"/>
      <c r="FUE368" s="120"/>
      <c r="FUF368" s="120"/>
      <c r="FUG368" s="120"/>
      <c r="FUH368" s="120"/>
      <c r="FUI368" s="120"/>
      <c r="FUJ368" s="120"/>
      <c r="FUK368" s="120"/>
      <c r="FUL368" s="120"/>
      <c r="FUM368" s="120"/>
      <c r="FUN368" s="120"/>
      <c r="FUO368" s="120"/>
      <c r="FUP368" s="120"/>
      <c r="FUQ368" s="120"/>
      <c r="FUR368" s="120"/>
      <c r="FUS368" s="120"/>
      <c r="FUT368" s="120"/>
      <c r="FUU368" s="120"/>
      <c r="FUV368" s="120"/>
      <c r="FUW368" s="120"/>
      <c r="FUX368" s="120"/>
      <c r="FUY368" s="120"/>
      <c r="FUZ368" s="120"/>
      <c r="FVA368" s="120"/>
      <c r="FVB368" s="120"/>
      <c r="FVC368" s="120"/>
      <c r="FVD368" s="120"/>
      <c r="FVE368" s="120"/>
      <c r="FVF368" s="120"/>
      <c r="FVG368" s="120"/>
      <c r="FVH368" s="120"/>
      <c r="FVI368" s="120"/>
      <c r="FVJ368" s="120"/>
      <c r="FVK368" s="120"/>
      <c r="FVL368" s="120"/>
      <c r="FVM368" s="120"/>
      <c r="FVN368" s="120"/>
      <c r="FVO368" s="120"/>
      <c r="FVP368" s="120"/>
      <c r="FVQ368" s="120"/>
      <c r="FVR368" s="120"/>
      <c r="FVS368" s="120"/>
      <c r="FVT368" s="120"/>
      <c r="FVU368" s="120"/>
      <c r="FVV368" s="120"/>
      <c r="FVW368" s="120"/>
      <c r="FVX368" s="120"/>
      <c r="FVY368" s="120"/>
      <c r="FVZ368" s="120"/>
      <c r="FWA368" s="120"/>
      <c r="FWB368" s="120"/>
      <c r="FWC368" s="120"/>
      <c r="FWD368" s="120"/>
      <c r="FWE368" s="120"/>
      <c r="FWF368" s="120"/>
      <c r="FWG368" s="120"/>
      <c r="FWH368" s="120"/>
      <c r="FWI368" s="120"/>
      <c r="FWJ368" s="120"/>
      <c r="FWK368" s="120"/>
      <c r="FWL368" s="120"/>
      <c r="FWM368" s="120"/>
      <c r="FWN368" s="120"/>
      <c r="FWO368" s="120"/>
      <c r="FWP368" s="120"/>
      <c r="FWQ368" s="120"/>
      <c r="FWR368" s="120"/>
      <c r="FWS368" s="120"/>
      <c r="FWT368" s="120"/>
      <c r="FWU368" s="120"/>
      <c r="FWV368" s="120"/>
      <c r="FWW368" s="120"/>
      <c r="FWX368" s="120"/>
      <c r="FWY368" s="120"/>
      <c r="FWZ368" s="120"/>
      <c r="FXA368" s="120"/>
      <c r="FXB368" s="120"/>
      <c r="FXC368" s="120"/>
      <c r="FXD368" s="120"/>
      <c r="FXE368" s="120"/>
      <c r="FXF368" s="120"/>
      <c r="FXG368" s="120"/>
      <c r="FXH368" s="120"/>
      <c r="FXI368" s="120"/>
      <c r="FXJ368" s="120"/>
      <c r="FXK368" s="120"/>
      <c r="FXL368" s="120"/>
      <c r="FXM368" s="120"/>
      <c r="FXN368" s="120"/>
      <c r="FXO368" s="120"/>
      <c r="FXP368" s="120"/>
      <c r="FXQ368" s="120"/>
      <c r="FXR368" s="120"/>
      <c r="FXS368" s="120"/>
      <c r="FXT368" s="120"/>
      <c r="FXU368" s="120"/>
      <c r="FXV368" s="120"/>
      <c r="FXW368" s="120"/>
      <c r="FXX368" s="120"/>
      <c r="FXY368" s="120"/>
      <c r="FXZ368" s="120"/>
      <c r="FYA368" s="120"/>
      <c r="FYB368" s="120"/>
      <c r="FYC368" s="120"/>
      <c r="FYD368" s="120"/>
      <c r="FYE368" s="120"/>
      <c r="FYF368" s="120"/>
      <c r="FYG368" s="120"/>
      <c r="FYH368" s="120"/>
      <c r="FYI368" s="120"/>
      <c r="FYJ368" s="120"/>
      <c r="FYK368" s="120"/>
      <c r="FYL368" s="120"/>
      <c r="FYM368" s="120"/>
      <c r="FYN368" s="120"/>
      <c r="FYO368" s="120"/>
      <c r="FYP368" s="120"/>
      <c r="FYQ368" s="120"/>
      <c r="FYR368" s="120"/>
      <c r="FYS368" s="120"/>
      <c r="FYT368" s="120"/>
      <c r="FYU368" s="120"/>
      <c r="FYV368" s="120"/>
      <c r="FYW368" s="120"/>
      <c r="FYX368" s="120"/>
      <c r="FYY368" s="120"/>
      <c r="FYZ368" s="120"/>
      <c r="FZA368" s="120"/>
      <c r="FZB368" s="120"/>
      <c r="FZC368" s="120"/>
      <c r="FZD368" s="120"/>
      <c r="FZE368" s="120"/>
      <c r="FZF368" s="120"/>
      <c r="FZG368" s="120"/>
      <c r="FZH368" s="120"/>
      <c r="FZI368" s="120"/>
      <c r="FZJ368" s="120"/>
      <c r="FZK368" s="120"/>
      <c r="FZL368" s="120"/>
      <c r="FZM368" s="120"/>
      <c r="FZN368" s="120"/>
      <c r="FZO368" s="120"/>
      <c r="FZP368" s="120"/>
      <c r="FZQ368" s="120"/>
      <c r="FZR368" s="120"/>
      <c r="FZS368" s="120"/>
      <c r="FZT368" s="120"/>
      <c r="FZU368" s="120"/>
      <c r="FZV368" s="120"/>
      <c r="FZW368" s="120"/>
      <c r="FZX368" s="120"/>
      <c r="FZY368" s="120"/>
      <c r="FZZ368" s="120"/>
      <c r="GAA368" s="120"/>
      <c r="GAB368" s="120"/>
      <c r="GAC368" s="120"/>
      <c r="GAD368" s="120"/>
      <c r="GAE368" s="120"/>
      <c r="GAF368" s="120"/>
      <c r="GAG368" s="120"/>
      <c r="GAH368" s="120"/>
      <c r="GAI368" s="120"/>
      <c r="GAJ368" s="120"/>
      <c r="GAK368" s="120"/>
      <c r="GAL368" s="120"/>
      <c r="GAM368" s="120"/>
      <c r="GAN368" s="120"/>
      <c r="GAO368" s="120"/>
      <c r="GAP368" s="120"/>
      <c r="GAQ368" s="120"/>
      <c r="GAR368" s="120"/>
      <c r="GAS368" s="120"/>
      <c r="GAT368" s="120"/>
      <c r="GAU368" s="120"/>
      <c r="GAV368" s="120"/>
      <c r="GAW368" s="120"/>
      <c r="GAX368" s="120"/>
      <c r="GAY368" s="120"/>
      <c r="GAZ368" s="120"/>
      <c r="GBA368" s="120"/>
      <c r="GBB368" s="120"/>
      <c r="GBC368" s="120"/>
      <c r="GBD368" s="120"/>
      <c r="GBE368" s="120"/>
      <c r="GBF368" s="120"/>
      <c r="GBG368" s="120"/>
      <c r="GBH368" s="120"/>
      <c r="GBI368" s="120"/>
      <c r="GBJ368" s="120"/>
      <c r="GBK368" s="120"/>
      <c r="GBL368" s="120"/>
      <c r="GBM368" s="120"/>
      <c r="GBN368" s="120"/>
      <c r="GBO368" s="120"/>
      <c r="GBP368" s="120"/>
      <c r="GBQ368" s="120"/>
      <c r="GBR368" s="120"/>
      <c r="GBS368" s="120"/>
      <c r="GBT368" s="120"/>
      <c r="GBU368" s="120"/>
      <c r="GBV368" s="120"/>
      <c r="GBW368" s="120"/>
      <c r="GBX368" s="120"/>
      <c r="GBY368" s="120"/>
      <c r="GBZ368" s="120"/>
      <c r="GCA368" s="120"/>
      <c r="GCB368" s="120"/>
      <c r="GCC368" s="120"/>
      <c r="GCD368" s="120"/>
      <c r="GCE368" s="120"/>
      <c r="GCF368" s="120"/>
      <c r="GCG368" s="120"/>
      <c r="GCH368" s="120"/>
      <c r="GCI368" s="120"/>
      <c r="GCJ368" s="120"/>
      <c r="GCK368" s="120"/>
      <c r="GCL368" s="120"/>
      <c r="GCM368" s="120"/>
      <c r="GCN368" s="120"/>
      <c r="GCO368" s="120"/>
      <c r="GCP368" s="120"/>
      <c r="GCQ368" s="120"/>
      <c r="GCR368" s="120"/>
      <c r="GCS368" s="120"/>
      <c r="GCT368" s="120"/>
      <c r="GCU368" s="120"/>
      <c r="GCV368" s="120"/>
      <c r="GCW368" s="120"/>
      <c r="GCX368" s="120"/>
      <c r="GCY368" s="120"/>
      <c r="GCZ368" s="120"/>
      <c r="GDA368" s="120"/>
      <c r="GDB368" s="120"/>
      <c r="GDC368" s="120"/>
      <c r="GDD368" s="120"/>
      <c r="GDE368" s="120"/>
      <c r="GDF368" s="120"/>
      <c r="GDG368" s="120"/>
      <c r="GDH368" s="120"/>
      <c r="GDI368" s="120"/>
      <c r="GDJ368" s="120"/>
      <c r="GDK368" s="120"/>
      <c r="GDL368" s="120"/>
      <c r="GDM368" s="120"/>
      <c r="GDN368" s="120"/>
      <c r="GDO368" s="120"/>
      <c r="GDP368" s="120"/>
      <c r="GDQ368" s="120"/>
      <c r="GDR368" s="120"/>
      <c r="GDS368" s="120"/>
      <c r="GDT368" s="120"/>
      <c r="GDU368" s="120"/>
      <c r="GDV368" s="120"/>
      <c r="GDW368" s="120"/>
      <c r="GDX368" s="120"/>
      <c r="GDY368" s="120"/>
      <c r="GDZ368" s="120"/>
      <c r="GEA368" s="120"/>
      <c r="GEB368" s="120"/>
      <c r="GEC368" s="120"/>
      <c r="GED368" s="120"/>
      <c r="GEE368" s="120"/>
      <c r="GEF368" s="120"/>
      <c r="GEG368" s="120"/>
      <c r="GEH368" s="120"/>
      <c r="GEI368" s="120"/>
      <c r="GEJ368" s="120"/>
      <c r="GEK368" s="120"/>
      <c r="GEL368" s="120"/>
      <c r="GEM368" s="120"/>
      <c r="GEN368" s="120"/>
      <c r="GEO368" s="120"/>
      <c r="GEP368" s="120"/>
      <c r="GEQ368" s="120"/>
      <c r="GER368" s="120"/>
      <c r="GES368" s="120"/>
      <c r="GET368" s="120"/>
      <c r="GEU368" s="120"/>
      <c r="GEV368" s="120"/>
      <c r="GEW368" s="120"/>
      <c r="GEX368" s="120"/>
      <c r="GEY368" s="120"/>
      <c r="GEZ368" s="120"/>
      <c r="GFA368" s="120"/>
      <c r="GFB368" s="120"/>
      <c r="GFC368" s="120"/>
      <c r="GFD368" s="120"/>
      <c r="GFE368" s="120"/>
      <c r="GFF368" s="120"/>
      <c r="GFG368" s="120"/>
      <c r="GFH368" s="120"/>
      <c r="GFI368" s="120"/>
      <c r="GFJ368" s="120"/>
      <c r="GFK368" s="120"/>
      <c r="GFL368" s="120"/>
      <c r="GFM368" s="120"/>
      <c r="GFN368" s="120"/>
      <c r="GFO368" s="120"/>
      <c r="GFP368" s="120"/>
      <c r="GFQ368" s="120"/>
      <c r="GFR368" s="120"/>
      <c r="GFS368" s="120"/>
      <c r="GFT368" s="120"/>
      <c r="GFU368" s="120"/>
      <c r="GFV368" s="120"/>
      <c r="GFW368" s="120"/>
      <c r="GFX368" s="120"/>
      <c r="GFY368" s="120"/>
      <c r="GFZ368" s="120"/>
      <c r="GGA368" s="120"/>
      <c r="GGB368" s="120"/>
      <c r="GGC368" s="120"/>
      <c r="GGD368" s="120"/>
      <c r="GGE368" s="120"/>
      <c r="GGF368" s="120"/>
      <c r="GGG368" s="120"/>
      <c r="GGH368" s="120"/>
      <c r="GGI368" s="120"/>
      <c r="GGJ368" s="120"/>
      <c r="GGK368" s="120"/>
      <c r="GGL368" s="120"/>
      <c r="GGM368" s="120"/>
      <c r="GGN368" s="120"/>
      <c r="GGO368" s="120"/>
      <c r="GGP368" s="120"/>
      <c r="GGQ368" s="120"/>
      <c r="GGR368" s="120"/>
      <c r="GGS368" s="120"/>
      <c r="GGT368" s="120"/>
      <c r="GGU368" s="120"/>
      <c r="GGV368" s="120"/>
      <c r="GGW368" s="120"/>
      <c r="GGX368" s="120"/>
      <c r="GGY368" s="120"/>
      <c r="GGZ368" s="120"/>
      <c r="GHA368" s="120"/>
      <c r="GHB368" s="120"/>
      <c r="GHC368" s="120"/>
      <c r="GHD368" s="120"/>
      <c r="GHE368" s="120"/>
      <c r="GHF368" s="120"/>
      <c r="GHG368" s="120"/>
      <c r="GHH368" s="120"/>
      <c r="GHI368" s="120"/>
      <c r="GHJ368" s="120"/>
      <c r="GHK368" s="120"/>
      <c r="GHL368" s="120"/>
      <c r="GHM368" s="120"/>
      <c r="GHN368" s="120"/>
      <c r="GHO368" s="120"/>
      <c r="GHP368" s="120"/>
      <c r="GHQ368" s="120"/>
      <c r="GHR368" s="120"/>
      <c r="GHS368" s="120"/>
      <c r="GHT368" s="120"/>
      <c r="GHU368" s="120"/>
      <c r="GHV368" s="120"/>
      <c r="GHW368" s="120"/>
      <c r="GHX368" s="120"/>
      <c r="GHY368" s="120"/>
      <c r="GHZ368" s="120"/>
      <c r="GIA368" s="120"/>
      <c r="GIB368" s="120"/>
      <c r="GIC368" s="120"/>
      <c r="GID368" s="120"/>
      <c r="GIE368" s="120"/>
      <c r="GIF368" s="120"/>
      <c r="GIG368" s="120"/>
      <c r="GIH368" s="120"/>
      <c r="GII368" s="120"/>
      <c r="GIJ368" s="120"/>
      <c r="GIK368" s="120"/>
      <c r="GIL368" s="120"/>
      <c r="GIM368" s="120"/>
      <c r="GIN368" s="120"/>
      <c r="GIO368" s="120"/>
      <c r="GIP368" s="120"/>
      <c r="GIQ368" s="120"/>
      <c r="GIR368" s="120"/>
      <c r="GIS368" s="120"/>
      <c r="GIT368" s="120"/>
      <c r="GIU368" s="120"/>
      <c r="GIV368" s="120"/>
      <c r="GIW368" s="120"/>
      <c r="GIX368" s="120"/>
      <c r="GIY368" s="120"/>
      <c r="GIZ368" s="120"/>
      <c r="GJA368" s="120"/>
      <c r="GJB368" s="120"/>
      <c r="GJC368" s="120"/>
      <c r="GJD368" s="120"/>
      <c r="GJE368" s="120"/>
      <c r="GJF368" s="120"/>
      <c r="GJG368" s="120"/>
      <c r="GJH368" s="120"/>
      <c r="GJI368" s="120"/>
      <c r="GJJ368" s="120"/>
      <c r="GJK368" s="120"/>
      <c r="GJL368" s="120"/>
      <c r="GJM368" s="120"/>
      <c r="GJN368" s="120"/>
      <c r="GJO368" s="120"/>
      <c r="GJP368" s="120"/>
      <c r="GJQ368" s="120"/>
      <c r="GJR368" s="120"/>
      <c r="GJS368" s="120"/>
      <c r="GJT368" s="120"/>
      <c r="GJU368" s="120"/>
      <c r="GJV368" s="120"/>
      <c r="GJW368" s="120"/>
      <c r="GJX368" s="120"/>
      <c r="GJY368" s="120"/>
      <c r="GJZ368" s="120"/>
      <c r="GKA368" s="120"/>
      <c r="GKB368" s="120"/>
      <c r="GKC368" s="120"/>
      <c r="GKD368" s="120"/>
      <c r="GKE368" s="120"/>
      <c r="GKF368" s="120"/>
      <c r="GKG368" s="120"/>
      <c r="GKH368" s="120"/>
      <c r="GKI368" s="120"/>
      <c r="GKJ368" s="120"/>
      <c r="GKK368" s="120"/>
      <c r="GKL368" s="120"/>
      <c r="GKM368" s="120"/>
      <c r="GKN368" s="120"/>
      <c r="GKO368" s="120"/>
      <c r="GKP368" s="120"/>
      <c r="GKQ368" s="120"/>
      <c r="GKR368" s="120"/>
      <c r="GKS368" s="120"/>
      <c r="GKT368" s="120"/>
      <c r="GKU368" s="120"/>
      <c r="GKV368" s="120"/>
      <c r="GKW368" s="120"/>
      <c r="GKX368" s="120"/>
      <c r="GKY368" s="120"/>
      <c r="GKZ368" s="120"/>
      <c r="GLA368" s="120"/>
      <c r="GLB368" s="120"/>
      <c r="GLC368" s="120"/>
      <c r="GLD368" s="120"/>
      <c r="GLE368" s="120"/>
      <c r="GLF368" s="120"/>
      <c r="GLG368" s="120"/>
      <c r="GLH368" s="120"/>
      <c r="GLI368" s="120"/>
      <c r="GLJ368" s="120"/>
      <c r="GLK368" s="120"/>
      <c r="GLL368" s="120"/>
      <c r="GLM368" s="120"/>
      <c r="GLN368" s="120"/>
      <c r="GLO368" s="120"/>
      <c r="GLP368" s="120"/>
      <c r="GLQ368" s="120"/>
      <c r="GLR368" s="120"/>
      <c r="GLS368" s="120"/>
      <c r="GLT368" s="120"/>
      <c r="GLU368" s="120"/>
      <c r="GLV368" s="120"/>
      <c r="GLW368" s="120"/>
      <c r="GLX368" s="120"/>
      <c r="GLY368" s="120"/>
      <c r="GLZ368" s="120"/>
      <c r="GMA368" s="120"/>
      <c r="GMB368" s="120"/>
      <c r="GMC368" s="120"/>
      <c r="GMD368" s="120"/>
      <c r="GME368" s="120"/>
      <c r="GMF368" s="120"/>
      <c r="GMG368" s="120"/>
      <c r="GMH368" s="120"/>
      <c r="GMI368" s="120"/>
      <c r="GMJ368" s="120"/>
      <c r="GMK368" s="120"/>
      <c r="GML368" s="120"/>
      <c r="GMM368" s="120"/>
      <c r="GMN368" s="120"/>
      <c r="GMO368" s="120"/>
      <c r="GMP368" s="120"/>
      <c r="GMQ368" s="120"/>
      <c r="GMR368" s="120"/>
      <c r="GMS368" s="120"/>
      <c r="GMT368" s="120"/>
      <c r="GMU368" s="120"/>
      <c r="GMV368" s="120"/>
      <c r="GMW368" s="120"/>
      <c r="GMX368" s="120"/>
      <c r="GMY368" s="120"/>
      <c r="GMZ368" s="120"/>
      <c r="GNA368" s="120"/>
      <c r="GNB368" s="120"/>
      <c r="GNC368" s="120"/>
      <c r="GND368" s="120"/>
      <c r="GNE368" s="120"/>
      <c r="GNF368" s="120"/>
      <c r="GNG368" s="120"/>
      <c r="GNH368" s="120"/>
      <c r="GNI368" s="120"/>
      <c r="GNJ368" s="120"/>
      <c r="GNK368" s="120"/>
      <c r="GNL368" s="120"/>
      <c r="GNM368" s="120"/>
      <c r="GNN368" s="120"/>
      <c r="GNO368" s="120"/>
      <c r="GNP368" s="120"/>
      <c r="GNQ368" s="120"/>
      <c r="GNR368" s="120"/>
      <c r="GNS368" s="120"/>
      <c r="GNT368" s="120"/>
      <c r="GNU368" s="120"/>
      <c r="GNV368" s="120"/>
      <c r="GNW368" s="120"/>
      <c r="GNX368" s="120"/>
      <c r="GNY368" s="120"/>
      <c r="GNZ368" s="120"/>
      <c r="GOA368" s="120"/>
      <c r="GOB368" s="120"/>
      <c r="GOC368" s="120"/>
      <c r="GOD368" s="120"/>
      <c r="GOE368" s="120"/>
      <c r="GOF368" s="120"/>
      <c r="GOG368" s="120"/>
      <c r="GOH368" s="120"/>
      <c r="GOI368" s="120"/>
      <c r="GOJ368" s="120"/>
      <c r="GOK368" s="120"/>
      <c r="GOL368" s="120"/>
      <c r="GOM368" s="120"/>
      <c r="GON368" s="120"/>
      <c r="GOO368" s="120"/>
      <c r="GOP368" s="120"/>
      <c r="GOQ368" s="120"/>
      <c r="GOR368" s="120"/>
      <c r="GOS368" s="120"/>
      <c r="GOT368" s="120"/>
      <c r="GOU368" s="120"/>
      <c r="GOV368" s="120"/>
      <c r="GOW368" s="120"/>
      <c r="GOX368" s="120"/>
      <c r="GOY368" s="120"/>
      <c r="GOZ368" s="120"/>
      <c r="GPA368" s="120"/>
      <c r="GPB368" s="120"/>
      <c r="GPC368" s="120"/>
      <c r="GPD368" s="120"/>
      <c r="GPE368" s="120"/>
      <c r="GPF368" s="120"/>
      <c r="GPG368" s="120"/>
      <c r="GPH368" s="120"/>
      <c r="GPI368" s="120"/>
      <c r="GPJ368" s="120"/>
      <c r="GPK368" s="120"/>
      <c r="GPL368" s="120"/>
      <c r="GPM368" s="120"/>
      <c r="GPN368" s="120"/>
      <c r="GPO368" s="120"/>
      <c r="GPP368" s="120"/>
      <c r="GPQ368" s="120"/>
      <c r="GPR368" s="120"/>
      <c r="GPS368" s="120"/>
      <c r="GPT368" s="120"/>
      <c r="GPU368" s="120"/>
      <c r="GPV368" s="120"/>
      <c r="GPW368" s="120"/>
      <c r="GPX368" s="120"/>
      <c r="GPY368" s="120"/>
      <c r="GPZ368" s="120"/>
      <c r="GQA368" s="120"/>
      <c r="GQB368" s="120"/>
      <c r="GQC368" s="120"/>
      <c r="GQD368" s="120"/>
      <c r="GQE368" s="120"/>
      <c r="GQF368" s="120"/>
      <c r="GQG368" s="120"/>
      <c r="GQH368" s="120"/>
      <c r="GQI368" s="120"/>
      <c r="GQJ368" s="120"/>
      <c r="GQK368" s="120"/>
      <c r="GQL368" s="120"/>
      <c r="GQM368" s="120"/>
      <c r="GQN368" s="120"/>
      <c r="GQO368" s="120"/>
      <c r="GQP368" s="120"/>
      <c r="GQQ368" s="120"/>
      <c r="GQR368" s="120"/>
      <c r="GQS368" s="120"/>
      <c r="GQT368" s="120"/>
      <c r="GQU368" s="120"/>
      <c r="GQV368" s="120"/>
      <c r="GQW368" s="120"/>
      <c r="GQX368" s="120"/>
      <c r="GQY368" s="120"/>
      <c r="GQZ368" s="120"/>
      <c r="GRA368" s="120"/>
      <c r="GRB368" s="120"/>
      <c r="GRC368" s="120"/>
      <c r="GRD368" s="120"/>
      <c r="GRE368" s="120"/>
      <c r="GRF368" s="120"/>
      <c r="GRG368" s="120"/>
      <c r="GRH368" s="120"/>
      <c r="GRI368" s="120"/>
      <c r="GRJ368" s="120"/>
      <c r="GRK368" s="120"/>
      <c r="GRL368" s="120"/>
      <c r="GRM368" s="120"/>
      <c r="GRN368" s="120"/>
      <c r="GRO368" s="120"/>
      <c r="GRP368" s="120"/>
      <c r="GRQ368" s="120"/>
      <c r="GRR368" s="120"/>
      <c r="GRS368" s="120"/>
      <c r="GRT368" s="120"/>
      <c r="GRU368" s="120"/>
      <c r="GRV368" s="120"/>
      <c r="GRW368" s="120"/>
      <c r="GRX368" s="120"/>
      <c r="GRY368" s="120"/>
      <c r="GRZ368" s="120"/>
      <c r="GSA368" s="120"/>
      <c r="GSB368" s="120"/>
      <c r="GSC368" s="120"/>
      <c r="GSD368" s="120"/>
      <c r="GSE368" s="120"/>
      <c r="GSF368" s="120"/>
      <c r="GSG368" s="120"/>
      <c r="GSH368" s="120"/>
      <c r="GSI368" s="120"/>
      <c r="GSJ368" s="120"/>
      <c r="GSK368" s="120"/>
      <c r="GSL368" s="120"/>
      <c r="GSM368" s="120"/>
      <c r="GSN368" s="120"/>
      <c r="GSO368" s="120"/>
      <c r="GSP368" s="120"/>
      <c r="GSQ368" s="120"/>
      <c r="GSR368" s="120"/>
      <c r="GSS368" s="120"/>
      <c r="GST368" s="120"/>
      <c r="GSU368" s="120"/>
      <c r="GSV368" s="120"/>
      <c r="GSW368" s="120"/>
      <c r="GSX368" s="120"/>
      <c r="GSY368" s="120"/>
      <c r="GSZ368" s="120"/>
      <c r="GTA368" s="120"/>
      <c r="GTB368" s="120"/>
      <c r="GTC368" s="120"/>
      <c r="GTD368" s="120"/>
      <c r="GTE368" s="120"/>
      <c r="GTF368" s="120"/>
      <c r="GTG368" s="120"/>
      <c r="GTH368" s="120"/>
      <c r="GTI368" s="120"/>
      <c r="GTJ368" s="120"/>
      <c r="GTK368" s="120"/>
      <c r="GTL368" s="120"/>
      <c r="GTM368" s="120"/>
      <c r="GTN368" s="120"/>
      <c r="GTO368" s="120"/>
      <c r="GTP368" s="120"/>
      <c r="GTQ368" s="120"/>
      <c r="GTR368" s="120"/>
      <c r="GTS368" s="120"/>
      <c r="GTT368" s="120"/>
      <c r="GTU368" s="120"/>
      <c r="GTV368" s="120"/>
      <c r="GTW368" s="120"/>
      <c r="GTX368" s="120"/>
      <c r="GTY368" s="120"/>
      <c r="GTZ368" s="120"/>
      <c r="GUA368" s="120"/>
      <c r="GUB368" s="120"/>
      <c r="GUC368" s="120"/>
      <c r="GUD368" s="120"/>
      <c r="GUE368" s="120"/>
      <c r="GUF368" s="120"/>
      <c r="GUG368" s="120"/>
      <c r="GUH368" s="120"/>
      <c r="GUI368" s="120"/>
      <c r="GUJ368" s="120"/>
      <c r="GUK368" s="120"/>
      <c r="GUL368" s="120"/>
      <c r="GUM368" s="120"/>
      <c r="GUN368" s="120"/>
      <c r="GUO368" s="120"/>
      <c r="GUP368" s="120"/>
      <c r="GUQ368" s="120"/>
      <c r="GUR368" s="120"/>
      <c r="GUS368" s="120"/>
      <c r="GUT368" s="120"/>
      <c r="GUU368" s="120"/>
      <c r="GUV368" s="120"/>
      <c r="GUW368" s="120"/>
      <c r="GUX368" s="120"/>
      <c r="GUY368" s="120"/>
      <c r="GUZ368" s="120"/>
      <c r="GVA368" s="120"/>
      <c r="GVB368" s="120"/>
      <c r="GVC368" s="120"/>
      <c r="GVD368" s="120"/>
      <c r="GVE368" s="120"/>
      <c r="GVF368" s="120"/>
      <c r="GVG368" s="120"/>
      <c r="GVH368" s="120"/>
      <c r="GVI368" s="120"/>
      <c r="GVJ368" s="120"/>
      <c r="GVK368" s="120"/>
      <c r="GVL368" s="120"/>
      <c r="GVM368" s="120"/>
      <c r="GVN368" s="120"/>
      <c r="GVO368" s="120"/>
      <c r="GVP368" s="120"/>
      <c r="GVQ368" s="120"/>
      <c r="GVR368" s="120"/>
      <c r="GVS368" s="120"/>
      <c r="GVT368" s="120"/>
      <c r="GVU368" s="120"/>
      <c r="GVV368" s="120"/>
      <c r="GVW368" s="120"/>
      <c r="GVX368" s="120"/>
      <c r="GVY368" s="120"/>
      <c r="GVZ368" s="120"/>
      <c r="GWA368" s="120"/>
      <c r="GWB368" s="120"/>
      <c r="GWC368" s="120"/>
      <c r="GWD368" s="120"/>
      <c r="GWE368" s="120"/>
      <c r="GWF368" s="120"/>
      <c r="GWG368" s="120"/>
      <c r="GWH368" s="120"/>
      <c r="GWI368" s="120"/>
      <c r="GWJ368" s="120"/>
      <c r="GWK368" s="120"/>
      <c r="GWL368" s="120"/>
      <c r="GWM368" s="120"/>
      <c r="GWN368" s="120"/>
      <c r="GWO368" s="120"/>
      <c r="GWP368" s="120"/>
      <c r="GWQ368" s="120"/>
      <c r="GWR368" s="120"/>
      <c r="GWS368" s="120"/>
      <c r="GWT368" s="120"/>
      <c r="GWU368" s="120"/>
      <c r="GWV368" s="120"/>
      <c r="GWW368" s="120"/>
      <c r="GWX368" s="120"/>
      <c r="GWY368" s="120"/>
      <c r="GWZ368" s="120"/>
      <c r="GXA368" s="120"/>
      <c r="GXB368" s="120"/>
      <c r="GXC368" s="120"/>
      <c r="GXD368" s="120"/>
      <c r="GXE368" s="120"/>
      <c r="GXF368" s="120"/>
      <c r="GXG368" s="120"/>
      <c r="GXH368" s="120"/>
      <c r="GXI368" s="120"/>
      <c r="GXJ368" s="120"/>
      <c r="GXK368" s="120"/>
      <c r="GXL368" s="120"/>
      <c r="GXM368" s="120"/>
      <c r="GXN368" s="120"/>
      <c r="GXO368" s="120"/>
      <c r="GXP368" s="120"/>
      <c r="GXQ368" s="120"/>
      <c r="GXR368" s="120"/>
      <c r="GXS368" s="120"/>
      <c r="GXT368" s="120"/>
      <c r="GXU368" s="120"/>
      <c r="GXV368" s="120"/>
      <c r="GXW368" s="120"/>
      <c r="GXX368" s="120"/>
      <c r="GXY368" s="120"/>
      <c r="GXZ368" s="120"/>
      <c r="GYA368" s="120"/>
      <c r="GYB368" s="120"/>
      <c r="GYC368" s="120"/>
      <c r="GYD368" s="120"/>
      <c r="GYE368" s="120"/>
      <c r="GYF368" s="120"/>
      <c r="GYG368" s="120"/>
      <c r="GYH368" s="120"/>
      <c r="GYI368" s="120"/>
      <c r="GYJ368" s="120"/>
      <c r="GYK368" s="120"/>
      <c r="GYL368" s="120"/>
      <c r="GYM368" s="120"/>
      <c r="GYN368" s="120"/>
      <c r="GYO368" s="120"/>
      <c r="GYP368" s="120"/>
      <c r="GYQ368" s="120"/>
      <c r="GYR368" s="120"/>
      <c r="GYS368" s="120"/>
      <c r="GYT368" s="120"/>
      <c r="GYU368" s="120"/>
      <c r="GYV368" s="120"/>
      <c r="GYW368" s="120"/>
      <c r="GYX368" s="120"/>
      <c r="GYY368" s="120"/>
      <c r="GYZ368" s="120"/>
      <c r="GZA368" s="120"/>
      <c r="GZB368" s="120"/>
      <c r="GZC368" s="120"/>
      <c r="GZD368" s="120"/>
      <c r="GZE368" s="120"/>
      <c r="GZF368" s="120"/>
      <c r="GZG368" s="120"/>
      <c r="GZH368" s="120"/>
      <c r="GZI368" s="120"/>
      <c r="GZJ368" s="120"/>
      <c r="GZK368" s="120"/>
      <c r="GZL368" s="120"/>
      <c r="GZM368" s="120"/>
      <c r="GZN368" s="120"/>
      <c r="GZO368" s="120"/>
      <c r="GZP368" s="120"/>
      <c r="GZQ368" s="120"/>
      <c r="GZR368" s="120"/>
      <c r="GZS368" s="120"/>
      <c r="GZT368" s="120"/>
      <c r="GZU368" s="120"/>
      <c r="GZV368" s="120"/>
      <c r="GZW368" s="120"/>
      <c r="GZX368" s="120"/>
      <c r="GZY368" s="120"/>
      <c r="GZZ368" s="120"/>
      <c r="HAA368" s="120"/>
      <c r="HAB368" s="120"/>
      <c r="HAC368" s="120"/>
      <c r="HAD368" s="120"/>
      <c r="HAE368" s="120"/>
      <c r="HAF368" s="120"/>
      <c r="HAG368" s="120"/>
      <c r="HAH368" s="120"/>
      <c r="HAI368" s="120"/>
      <c r="HAJ368" s="120"/>
      <c r="HAK368" s="120"/>
      <c r="HAL368" s="120"/>
      <c r="HAM368" s="120"/>
      <c r="HAN368" s="120"/>
      <c r="HAO368" s="120"/>
      <c r="HAP368" s="120"/>
      <c r="HAQ368" s="120"/>
      <c r="HAR368" s="120"/>
      <c r="HAS368" s="120"/>
      <c r="HAT368" s="120"/>
      <c r="HAU368" s="120"/>
      <c r="HAV368" s="120"/>
      <c r="HAW368" s="120"/>
      <c r="HAX368" s="120"/>
      <c r="HAY368" s="120"/>
      <c r="HAZ368" s="120"/>
      <c r="HBA368" s="120"/>
      <c r="HBB368" s="120"/>
      <c r="HBC368" s="120"/>
      <c r="HBD368" s="120"/>
      <c r="HBE368" s="120"/>
      <c r="HBF368" s="120"/>
      <c r="HBG368" s="120"/>
      <c r="HBH368" s="120"/>
      <c r="HBI368" s="120"/>
      <c r="HBJ368" s="120"/>
      <c r="HBK368" s="120"/>
      <c r="HBL368" s="120"/>
      <c r="HBM368" s="120"/>
      <c r="HBN368" s="120"/>
      <c r="HBO368" s="120"/>
      <c r="HBP368" s="120"/>
      <c r="HBQ368" s="120"/>
      <c r="HBR368" s="120"/>
      <c r="HBS368" s="120"/>
      <c r="HBT368" s="120"/>
      <c r="HBU368" s="120"/>
      <c r="HBV368" s="120"/>
      <c r="HBW368" s="120"/>
      <c r="HBX368" s="120"/>
      <c r="HBY368" s="120"/>
      <c r="HBZ368" s="120"/>
      <c r="HCA368" s="120"/>
      <c r="HCB368" s="120"/>
      <c r="HCC368" s="120"/>
      <c r="HCD368" s="120"/>
      <c r="HCE368" s="120"/>
      <c r="HCF368" s="120"/>
      <c r="HCG368" s="120"/>
      <c r="HCH368" s="120"/>
      <c r="HCI368" s="120"/>
      <c r="HCJ368" s="120"/>
      <c r="HCK368" s="120"/>
      <c r="HCL368" s="120"/>
      <c r="HCM368" s="120"/>
      <c r="HCN368" s="120"/>
      <c r="HCO368" s="120"/>
      <c r="HCP368" s="120"/>
      <c r="HCQ368" s="120"/>
      <c r="HCR368" s="120"/>
      <c r="HCS368" s="120"/>
      <c r="HCT368" s="120"/>
      <c r="HCU368" s="120"/>
      <c r="HCV368" s="120"/>
      <c r="HCW368" s="120"/>
      <c r="HCX368" s="120"/>
      <c r="HCY368" s="120"/>
      <c r="HCZ368" s="120"/>
      <c r="HDA368" s="120"/>
      <c r="HDB368" s="120"/>
      <c r="HDC368" s="120"/>
      <c r="HDD368" s="120"/>
      <c r="HDE368" s="120"/>
      <c r="HDF368" s="120"/>
      <c r="HDG368" s="120"/>
      <c r="HDH368" s="120"/>
      <c r="HDI368" s="120"/>
      <c r="HDJ368" s="120"/>
      <c r="HDK368" s="120"/>
      <c r="HDL368" s="120"/>
      <c r="HDM368" s="120"/>
      <c r="HDN368" s="120"/>
      <c r="HDO368" s="120"/>
      <c r="HDP368" s="120"/>
      <c r="HDQ368" s="120"/>
      <c r="HDR368" s="120"/>
      <c r="HDS368" s="120"/>
      <c r="HDT368" s="120"/>
      <c r="HDU368" s="120"/>
      <c r="HDV368" s="120"/>
      <c r="HDW368" s="120"/>
      <c r="HDX368" s="120"/>
      <c r="HDY368" s="120"/>
      <c r="HDZ368" s="120"/>
      <c r="HEA368" s="120"/>
      <c r="HEB368" s="120"/>
      <c r="HEC368" s="120"/>
      <c r="HED368" s="120"/>
      <c r="HEE368" s="120"/>
      <c r="HEF368" s="120"/>
      <c r="HEG368" s="120"/>
      <c r="HEH368" s="120"/>
      <c r="HEI368" s="120"/>
      <c r="HEJ368" s="120"/>
      <c r="HEK368" s="120"/>
      <c r="HEL368" s="120"/>
      <c r="HEM368" s="120"/>
      <c r="HEN368" s="120"/>
      <c r="HEO368" s="120"/>
      <c r="HEP368" s="120"/>
      <c r="HEQ368" s="120"/>
      <c r="HER368" s="120"/>
      <c r="HES368" s="120"/>
      <c r="HET368" s="120"/>
      <c r="HEU368" s="120"/>
      <c r="HEV368" s="120"/>
      <c r="HEW368" s="120"/>
      <c r="HEX368" s="120"/>
      <c r="HEY368" s="120"/>
      <c r="HEZ368" s="120"/>
      <c r="HFA368" s="120"/>
      <c r="HFB368" s="120"/>
      <c r="HFC368" s="120"/>
      <c r="HFD368" s="120"/>
      <c r="HFE368" s="120"/>
      <c r="HFF368" s="120"/>
      <c r="HFG368" s="120"/>
      <c r="HFH368" s="120"/>
      <c r="HFI368" s="120"/>
      <c r="HFJ368" s="120"/>
      <c r="HFK368" s="120"/>
      <c r="HFL368" s="120"/>
      <c r="HFM368" s="120"/>
      <c r="HFN368" s="120"/>
      <c r="HFO368" s="120"/>
      <c r="HFP368" s="120"/>
      <c r="HFQ368" s="120"/>
      <c r="HFR368" s="120"/>
      <c r="HFS368" s="120"/>
      <c r="HFT368" s="120"/>
      <c r="HFU368" s="120"/>
      <c r="HFV368" s="120"/>
      <c r="HFW368" s="120"/>
      <c r="HFX368" s="120"/>
      <c r="HFY368" s="120"/>
      <c r="HFZ368" s="120"/>
      <c r="HGA368" s="120"/>
      <c r="HGB368" s="120"/>
      <c r="HGC368" s="120"/>
      <c r="HGD368" s="120"/>
      <c r="HGE368" s="120"/>
      <c r="HGF368" s="120"/>
      <c r="HGG368" s="120"/>
      <c r="HGH368" s="120"/>
      <c r="HGI368" s="120"/>
      <c r="HGJ368" s="120"/>
      <c r="HGK368" s="120"/>
      <c r="HGL368" s="120"/>
      <c r="HGM368" s="120"/>
      <c r="HGN368" s="120"/>
      <c r="HGO368" s="120"/>
      <c r="HGP368" s="120"/>
      <c r="HGQ368" s="120"/>
      <c r="HGR368" s="120"/>
      <c r="HGS368" s="120"/>
      <c r="HGT368" s="120"/>
      <c r="HGU368" s="120"/>
      <c r="HGV368" s="120"/>
      <c r="HGW368" s="120"/>
      <c r="HGX368" s="120"/>
      <c r="HGY368" s="120"/>
      <c r="HGZ368" s="120"/>
      <c r="HHA368" s="120"/>
      <c r="HHB368" s="120"/>
      <c r="HHC368" s="120"/>
      <c r="HHD368" s="120"/>
      <c r="HHE368" s="120"/>
      <c r="HHF368" s="120"/>
      <c r="HHG368" s="120"/>
      <c r="HHH368" s="120"/>
      <c r="HHI368" s="120"/>
      <c r="HHJ368" s="120"/>
      <c r="HHK368" s="120"/>
      <c r="HHL368" s="120"/>
      <c r="HHM368" s="120"/>
      <c r="HHN368" s="120"/>
      <c r="HHO368" s="120"/>
      <c r="HHP368" s="120"/>
      <c r="HHQ368" s="120"/>
      <c r="HHR368" s="120"/>
      <c r="HHS368" s="120"/>
      <c r="HHT368" s="120"/>
      <c r="HHU368" s="120"/>
      <c r="HHV368" s="120"/>
      <c r="HHW368" s="120"/>
      <c r="HHX368" s="120"/>
      <c r="HHY368" s="120"/>
      <c r="HHZ368" s="120"/>
      <c r="HIA368" s="120"/>
      <c r="HIB368" s="120"/>
      <c r="HIC368" s="120"/>
      <c r="HID368" s="120"/>
      <c r="HIE368" s="120"/>
      <c r="HIF368" s="120"/>
      <c r="HIG368" s="120"/>
      <c r="HIH368" s="120"/>
      <c r="HII368" s="120"/>
      <c r="HIJ368" s="120"/>
      <c r="HIK368" s="120"/>
      <c r="HIL368" s="120"/>
      <c r="HIM368" s="120"/>
      <c r="HIN368" s="120"/>
      <c r="HIO368" s="120"/>
      <c r="HIP368" s="120"/>
      <c r="HIQ368" s="120"/>
      <c r="HIR368" s="120"/>
      <c r="HIS368" s="120"/>
      <c r="HIT368" s="120"/>
      <c r="HIU368" s="120"/>
      <c r="HIV368" s="120"/>
      <c r="HIW368" s="120"/>
      <c r="HIX368" s="120"/>
      <c r="HIY368" s="120"/>
      <c r="HIZ368" s="120"/>
      <c r="HJA368" s="120"/>
      <c r="HJB368" s="120"/>
      <c r="HJC368" s="120"/>
      <c r="HJD368" s="120"/>
      <c r="HJE368" s="120"/>
      <c r="HJF368" s="120"/>
      <c r="HJG368" s="120"/>
      <c r="HJH368" s="120"/>
      <c r="HJI368" s="120"/>
      <c r="HJJ368" s="120"/>
      <c r="HJK368" s="120"/>
      <c r="HJL368" s="120"/>
      <c r="HJM368" s="120"/>
      <c r="HJN368" s="120"/>
      <c r="HJO368" s="120"/>
      <c r="HJP368" s="120"/>
      <c r="HJQ368" s="120"/>
      <c r="HJR368" s="120"/>
      <c r="HJS368" s="120"/>
      <c r="HJT368" s="120"/>
      <c r="HJU368" s="120"/>
      <c r="HJV368" s="120"/>
      <c r="HJW368" s="120"/>
      <c r="HJX368" s="120"/>
      <c r="HJY368" s="120"/>
      <c r="HJZ368" s="120"/>
      <c r="HKA368" s="120"/>
      <c r="HKB368" s="120"/>
      <c r="HKC368" s="120"/>
      <c r="HKD368" s="120"/>
      <c r="HKE368" s="120"/>
      <c r="HKF368" s="120"/>
      <c r="HKG368" s="120"/>
      <c r="HKH368" s="120"/>
      <c r="HKI368" s="120"/>
      <c r="HKJ368" s="120"/>
      <c r="HKK368" s="120"/>
      <c r="HKL368" s="120"/>
      <c r="HKM368" s="120"/>
      <c r="HKN368" s="120"/>
      <c r="HKO368" s="120"/>
      <c r="HKP368" s="120"/>
      <c r="HKQ368" s="120"/>
      <c r="HKR368" s="120"/>
      <c r="HKS368" s="120"/>
      <c r="HKT368" s="120"/>
      <c r="HKU368" s="120"/>
      <c r="HKV368" s="120"/>
      <c r="HKW368" s="120"/>
      <c r="HKX368" s="120"/>
      <c r="HKY368" s="120"/>
      <c r="HKZ368" s="120"/>
      <c r="HLA368" s="120"/>
      <c r="HLB368" s="120"/>
      <c r="HLC368" s="120"/>
      <c r="HLD368" s="120"/>
      <c r="HLE368" s="120"/>
      <c r="HLF368" s="120"/>
      <c r="HLG368" s="120"/>
      <c r="HLH368" s="120"/>
      <c r="HLI368" s="120"/>
      <c r="HLJ368" s="120"/>
      <c r="HLK368" s="120"/>
      <c r="HLL368" s="120"/>
      <c r="HLM368" s="120"/>
      <c r="HLN368" s="120"/>
      <c r="HLO368" s="120"/>
      <c r="HLP368" s="120"/>
      <c r="HLQ368" s="120"/>
      <c r="HLR368" s="120"/>
      <c r="HLS368" s="120"/>
      <c r="HLT368" s="120"/>
      <c r="HLU368" s="120"/>
      <c r="HLV368" s="120"/>
      <c r="HLW368" s="120"/>
      <c r="HLX368" s="120"/>
      <c r="HLY368" s="120"/>
      <c r="HLZ368" s="120"/>
      <c r="HMA368" s="120"/>
      <c r="HMB368" s="120"/>
      <c r="HMC368" s="120"/>
      <c r="HMD368" s="120"/>
      <c r="HME368" s="120"/>
      <c r="HMF368" s="120"/>
      <c r="HMG368" s="120"/>
      <c r="HMH368" s="120"/>
      <c r="HMI368" s="120"/>
      <c r="HMJ368" s="120"/>
      <c r="HMK368" s="120"/>
      <c r="HML368" s="120"/>
      <c r="HMM368" s="120"/>
      <c r="HMN368" s="120"/>
      <c r="HMO368" s="120"/>
      <c r="HMP368" s="120"/>
      <c r="HMQ368" s="120"/>
      <c r="HMR368" s="120"/>
      <c r="HMS368" s="120"/>
      <c r="HMT368" s="120"/>
      <c r="HMU368" s="120"/>
      <c r="HMV368" s="120"/>
      <c r="HMW368" s="120"/>
      <c r="HMX368" s="120"/>
      <c r="HMY368" s="120"/>
      <c r="HMZ368" s="120"/>
      <c r="HNA368" s="120"/>
      <c r="HNB368" s="120"/>
      <c r="HNC368" s="120"/>
      <c r="HND368" s="120"/>
      <c r="HNE368" s="120"/>
      <c r="HNF368" s="120"/>
      <c r="HNG368" s="120"/>
      <c r="HNH368" s="120"/>
      <c r="HNI368" s="120"/>
      <c r="HNJ368" s="120"/>
      <c r="HNK368" s="120"/>
      <c r="HNL368" s="120"/>
      <c r="HNM368" s="120"/>
      <c r="HNN368" s="120"/>
      <c r="HNO368" s="120"/>
      <c r="HNP368" s="120"/>
      <c r="HNQ368" s="120"/>
      <c r="HNR368" s="120"/>
      <c r="HNS368" s="120"/>
      <c r="HNT368" s="120"/>
      <c r="HNU368" s="120"/>
      <c r="HNV368" s="120"/>
      <c r="HNW368" s="120"/>
      <c r="HNX368" s="120"/>
      <c r="HNY368" s="120"/>
      <c r="HNZ368" s="120"/>
      <c r="HOA368" s="120"/>
      <c r="HOB368" s="120"/>
      <c r="HOC368" s="120"/>
      <c r="HOD368" s="120"/>
      <c r="HOE368" s="120"/>
      <c r="HOF368" s="120"/>
      <c r="HOG368" s="120"/>
      <c r="HOH368" s="120"/>
      <c r="HOI368" s="120"/>
      <c r="HOJ368" s="120"/>
      <c r="HOK368" s="120"/>
      <c r="HOL368" s="120"/>
      <c r="HOM368" s="120"/>
      <c r="HON368" s="120"/>
      <c r="HOO368" s="120"/>
      <c r="HOP368" s="120"/>
      <c r="HOQ368" s="120"/>
      <c r="HOR368" s="120"/>
      <c r="HOS368" s="120"/>
      <c r="HOT368" s="120"/>
      <c r="HOU368" s="120"/>
      <c r="HOV368" s="120"/>
      <c r="HOW368" s="120"/>
      <c r="HOX368" s="120"/>
      <c r="HOY368" s="120"/>
      <c r="HOZ368" s="120"/>
      <c r="HPA368" s="120"/>
      <c r="HPB368" s="120"/>
      <c r="HPC368" s="120"/>
      <c r="HPD368" s="120"/>
      <c r="HPE368" s="120"/>
      <c r="HPF368" s="120"/>
      <c r="HPG368" s="120"/>
      <c r="HPH368" s="120"/>
      <c r="HPI368" s="120"/>
      <c r="HPJ368" s="120"/>
      <c r="HPK368" s="120"/>
      <c r="HPL368" s="120"/>
      <c r="HPM368" s="120"/>
      <c r="HPN368" s="120"/>
      <c r="HPO368" s="120"/>
      <c r="HPP368" s="120"/>
      <c r="HPQ368" s="120"/>
      <c r="HPR368" s="120"/>
      <c r="HPS368" s="120"/>
      <c r="HPT368" s="120"/>
      <c r="HPU368" s="120"/>
      <c r="HPV368" s="120"/>
      <c r="HPW368" s="120"/>
      <c r="HPX368" s="120"/>
      <c r="HPY368" s="120"/>
      <c r="HPZ368" s="120"/>
      <c r="HQA368" s="120"/>
      <c r="HQB368" s="120"/>
      <c r="HQC368" s="120"/>
      <c r="HQD368" s="120"/>
      <c r="HQE368" s="120"/>
      <c r="HQF368" s="120"/>
      <c r="HQG368" s="120"/>
      <c r="HQH368" s="120"/>
      <c r="HQI368" s="120"/>
      <c r="HQJ368" s="120"/>
      <c r="HQK368" s="120"/>
      <c r="HQL368" s="120"/>
      <c r="HQM368" s="120"/>
      <c r="HQN368" s="120"/>
      <c r="HQO368" s="120"/>
      <c r="HQP368" s="120"/>
      <c r="HQQ368" s="120"/>
      <c r="HQR368" s="120"/>
      <c r="HQS368" s="120"/>
      <c r="HQT368" s="120"/>
      <c r="HQU368" s="120"/>
      <c r="HQV368" s="120"/>
      <c r="HQW368" s="120"/>
      <c r="HQX368" s="120"/>
      <c r="HQY368" s="120"/>
      <c r="HQZ368" s="120"/>
      <c r="HRA368" s="120"/>
      <c r="HRB368" s="120"/>
      <c r="HRC368" s="120"/>
      <c r="HRD368" s="120"/>
      <c r="HRE368" s="120"/>
      <c r="HRF368" s="120"/>
      <c r="HRG368" s="120"/>
      <c r="HRH368" s="120"/>
      <c r="HRI368" s="120"/>
      <c r="HRJ368" s="120"/>
      <c r="HRK368" s="120"/>
      <c r="HRL368" s="120"/>
      <c r="HRM368" s="120"/>
      <c r="HRN368" s="120"/>
      <c r="HRO368" s="120"/>
      <c r="HRP368" s="120"/>
      <c r="HRQ368" s="120"/>
      <c r="HRR368" s="120"/>
      <c r="HRS368" s="120"/>
      <c r="HRT368" s="120"/>
      <c r="HRU368" s="120"/>
      <c r="HRV368" s="120"/>
      <c r="HRW368" s="120"/>
      <c r="HRX368" s="120"/>
      <c r="HRY368" s="120"/>
      <c r="HRZ368" s="120"/>
      <c r="HSA368" s="120"/>
      <c r="HSB368" s="120"/>
      <c r="HSC368" s="120"/>
      <c r="HSD368" s="120"/>
      <c r="HSE368" s="120"/>
      <c r="HSF368" s="120"/>
      <c r="HSG368" s="120"/>
      <c r="HSH368" s="120"/>
      <c r="HSI368" s="120"/>
      <c r="HSJ368" s="120"/>
      <c r="HSK368" s="120"/>
      <c r="HSL368" s="120"/>
      <c r="HSM368" s="120"/>
      <c r="HSN368" s="120"/>
      <c r="HSO368" s="120"/>
      <c r="HSP368" s="120"/>
      <c r="HSQ368" s="120"/>
      <c r="HSR368" s="120"/>
      <c r="HSS368" s="120"/>
      <c r="HST368" s="120"/>
      <c r="HSU368" s="120"/>
      <c r="HSV368" s="120"/>
      <c r="HSW368" s="120"/>
      <c r="HSX368" s="120"/>
      <c r="HSY368" s="120"/>
      <c r="HSZ368" s="120"/>
      <c r="HTA368" s="120"/>
      <c r="HTB368" s="120"/>
      <c r="HTC368" s="120"/>
      <c r="HTD368" s="120"/>
      <c r="HTE368" s="120"/>
      <c r="HTF368" s="120"/>
      <c r="HTG368" s="120"/>
      <c r="HTH368" s="120"/>
      <c r="HTI368" s="120"/>
      <c r="HTJ368" s="120"/>
      <c r="HTK368" s="120"/>
      <c r="HTL368" s="120"/>
      <c r="HTM368" s="120"/>
      <c r="HTN368" s="120"/>
      <c r="HTO368" s="120"/>
      <c r="HTP368" s="120"/>
      <c r="HTQ368" s="120"/>
      <c r="HTR368" s="120"/>
      <c r="HTS368" s="120"/>
      <c r="HTT368" s="120"/>
      <c r="HTU368" s="120"/>
      <c r="HTV368" s="120"/>
      <c r="HTW368" s="120"/>
      <c r="HTX368" s="120"/>
      <c r="HTY368" s="120"/>
      <c r="HTZ368" s="120"/>
      <c r="HUA368" s="120"/>
      <c r="HUB368" s="120"/>
      <c r="HUC368" s="120"/>
      <c r="HUD368" s="120"/>
      <c r="HUE368" s="120"/>
      <c r="HUF368" s="120"/>
      <c r="HUG368" s="120"/>
      <c r="HUH368" s="120"/>
      <c r="HUI368" s="120"/>
      <c r="HUJ368" s="120"/>
      <c r="HUK368" s="120"/>
      <c r="HUL368" s="120"/>
      <c r="HUM368" s="120"/>
      <c r="HUN368" s="120"/>
      <c r="HUO368" s="120"/>
      <c r="HUP368" s="120"/>
      <c r="HUQ368" s="120"/>
      <c r="HUR368" s="120"/>
      <c r="HUS368" s="120"/>
      <c r="HUT368" s="120"/>
      <c r="HUU368" s="120"/>
      <c r="HUV368" s="120"/>
      <c r="HUW368" s="120"/>
      <c r="HUX368" s="120"/>
      <c r="HUY368" s="120"/>
      <c r="HUZ368" s="120"/>
      <c r="HVA368" s="120"/>
      <c r="HVB368" s="120"/>
      <c r="HVC368" s="120"/>
      <c r="HVD368" s="120"/>
      <c r="HVE368" s="120"/>
      <c r="HVF368" s="120"/>
      <c r="HVG368" s="120"/>
      <c r="HVH368" s="120"/>
      <c r="HVI368" s="120"/>
      <c r="HVJ368" s="120"/>
      <c r="HVK368" s="120"/>
      <c r="HVL368" s="120"/>
      <c r="HVM368" s="120"/>
      <c r="HVN368" s="120"/>
      <c r="HVO368" s="120"/>
      <c r="HVP368" s="120"/>
      <c r="HVQ368" s="120"/>
      <c r="HVR368" s="120"/>
      <c r="HVS368" s="120"/>
      <c r="HVT368" s="120"/>
      <c r="HVU368" s="120"/>
      <c r="HVV368" s="120"/>
      <c r="HVW368" s="120"/>
      <c r="HVX368" s="120"/>
      <c r="HVY368" s="120"/>
      <c r="HVZ368" s="120"/>
      <c r="HWA368" s="120"/>
      <c r="HWB368" s="120"/>
      <c r="HWC368" s="120"/>
      <c r="HWD368" s="120"/>
      <c r="HWE368" s="120"/>
      <c r="HWF368" s="120"/>
      <c r="HWG368" s="120"/>
      <c r="HWH368" s="120"/>
      <c r="HWI368" s="120"/>
      <c r="HWJ368" s="120"/>
      <c r="HWK368" s="120"/>
      <c r="HWL368" s="120"/>
      <c r="HWM368" s="120"/>
      <c r="HWN368" s="120"/>
      <c r="HWO368" s="120"/>
      <c r="HWP368" s="120"/>
      <c r="HWQ368" s="120"/>
      <c r="HWR368" s="120"/>
      <c r="HWS368" s="120"/>
      <c r="HWT368" s="120"/>
      <c r="HWU368" s="120"/>
      <c r="HWV368" s="120"/>
      <c r="HWW368" s="120"/>
      <c r="HWX368" s="120"/>
      <c r="HWY368" s="120"/>
      <c r="HWZ368" s="120"/>
      <c r="HXA368" s="120"/>
      <c r="HXB368" s="120"/>
      <c r="HXC368" s="120"/>
      <c r="HXD368" s="120"/>
      <c r="HXE368" s="120"/>
      <c r="HXF368" s="120"/>
      <c r="HXG368" s="120"/>
      <c r="HXH368" s="120"/>
      <c r="HXI368" s="120"/>
      <c r="HXJ368" s="120"/>
      <c r="HXK368" s="120"/>
      <c r="HXL368" s="120"/>
      <c r="HXM368" s="120"/>
      <c r="HXN368" s="120"/>
      <c r="HXO368" s="120"/>
      <c r="HXP368" s="120"/>
      <c r="HXQ368" s="120"/>
      <c r="HXR368" s="120"/>
      <c r="HXS368" s="120"/>
      <c r="HXT368" s="120"/>
      <c r="HXU368" s="120"/>
      <c r="HXV368" s="120"/>
      <c r="HXW368" s="120"/>
      <c r="HXX368" s="120"/>
      <c r="HXY368" s="120"/>
      <c r="HXZ368" s="120"/>
      <c r="HYA368" s="120"/>
      <c r="HYB368" s="120"/>
      <c r="HYC368" s="120"/>
      <c r="HYD368" s="120"/>
      <c r="HYE368" s="120"/>
      <c r="HYF368" s="120"/>
      <c r="HYG368" s="120"/>
      <c r="HYH368" s="120"/>
      <c r="HYI368" s="120"/>
      <c r="HYJ368" s="120"/>
      <c r="HYK368" s="120"/>
      <c r="HYL368" s="120"/>
      <c r="HYM368" s="120"/>
      <c r="HYN368" s="120"/>
      <c r="HYO368" s="120"/>
      <c r="HYP368" s="120"/>
      <c r="HYQ368" s="120"/>
      <c r="HYR368" s="120"/>
      <c r="HYS368" s="120"/>
      <c r="HYT368" s="120"/>
      <c r="HYU368" s="120"/>
      <c r="HYV368" s="120"/>
      <c r="HYW368" s="120"/>
      <c r="HYX368" s="120"/>
      <c r="HYY368" s="120"/>
      <c r="HYZ368" s="120"/>
      <c r="HZA368" s="120"/>
      <c r="HZB368" s="120"/>
      <c r="HZC368" s="120"/>
      <c r="HZD368" s="120"/>
      <c r="HZE368" s="120"/>
      <c r="HZF368" s="120"/>
      <c r="HZG368" s="120"/>
      <c r="HZH368" s="120"/>
      <c r="HZI368" s="120"/>
      <c r="HZJ368" s="120"/>
      <c r="HZK368" s="120"/>
      <c r="HZL368" s="120"/>
      <c r="HZM368" s="120"/>
      <c r="HZN368" s="120"/>
      <c r="HZO368" s="120"/>
      <c r="HZP368" s="120"/>
      <c r="HZQ368" s="120"/>
      <c r="HZR368" s="120"/>
      <c r="HZS368" s="120"/>
      <c r="HZT368" s="120"/>
      <c r="HZU368" s="120"/>
      <c r="HZV368" s="120"/>
      <c r="HZW368" s="120"/>
      <c r="HZX368" s="120"/>
      <c r="HZY368" s="120"/>
      <c r="HZZ368" s="120"/>
      <c r="IAA368" s="120"/>
      <c r="IAB368" s="120"/>
      <c r="IAC368" s="120"/>
      <c r="IAD368" s="120"/>
      <c r="IAE368" s="120"/>
      <c r="IAF368" s="120"/>
      <c r="IAG368" s="120"/>
      <c r="IAH368" s="120"/>
      <c r="IAI368" s="120"/>
      <c r="IAJ368" s="120"/>
      <c r="IAK368" s="120"/>
      <c r="IAL368" s="120"/>
      <c r="IAM368" s="120"/>
      <c r="IAN368" s="120"/>
      <c r="IAO368" s="120"/>
      <c r="IAP368" s="120"/>
      <c r="IAQ368" s="120"/>
      <c r="IAR368" s="120"/>
      <c r="IAS368" s="120"/>
      <c r="IAT368" s="120"/>
      <c r="IAU368" s="120"/>
      <c r="IAV368" s="120"/>
      <c r="IAW368" s="120"/>
      <c r="IAX368" s="120"/>
      <c r="IAY368" s="120"/>
      <c r="IAZ368" s="120"/>
      <c r="IBA368" s="120"/>
      <c r="IBB368" s="120"/>
      <c r="IBC368" s="120"/>
      <c r="IBD368" s="120"/>
      <c r="IBE368" s="120"/>
      <c r="IBF368" s="120"/>
      <c r="IBG368" s="120"/>
      <c r="IBH368" s="120"/>
      <c r="IBI368" s="120"/>
      <c r="IBJ368" s="120"/>
      <c r="IBK368" s="120"/>
      <c r="IBL368" s="120"/>
      <c r="IBM368" s="120"/>
      <c r="IBN368" s="120"/>
      <c r="IBO368" s="120"/>
      <c r="IBP368" s="120"/>
      <c r="IBQ368" s="120"/>
      <c r="IBR368" s="120"/>
      <c r="IBS368" s="120"/>
      <c r="IBT368" s="120"/>
      <c r="IBU368" s="120"/>
      <c r="IBV368" s="120"/>
      <c r="IBW368" s="120"/>
      <c r="IBX368" s="120"/>
      <c r="IBY368" s="120"/>
      <c r="IBZ368" s="120"/>
      <c r="ICA368" s="120"/>
      <c r="ICB368" s="120"/>
      <c r="ICC368" s="120"/>
      <c r="ICD368" s="120"/>
      <c r="ICE368" s="120"/>
      <c r="ICF368" s="120"/>
      <c r="ICG368" s="120"/>
      <c r="ICH368" s="120"/>
      <c r="ICI368" s="120"/>
      <c r="ICJ368" s="120"/>
      <c r="ICK368" s="120"/>
      <c r="ICL368" s="120"/>
      <c r="ICM368" s="120"/>
      <c r="ICN368" s="120"/>
      <c r="ICO368" s="120"/>
      <c r="ICP368" s="120"/>
      <c r="ICQ368" s="120"/>
      <c r="ICR368" s="120"/>
      <c r="ICS368" s="120"/>
      <c r="ICT368" s="120"/>
      <c r="ICU368" s="120"/>
      <c r="ICV368" s="120"/>
      <c r="ICW368" s="120"/>
      <c r="ICX368" s="120"/>
      <c r="ICY368" s="120"/>
      <c r="ICZ368" s="120"/>
      <c r="IDA368" s="120"/>
      <c r="IDB368" s="120"/>
      <c r="IDC368" s="120"/>
      <c r="IDD368" s="120"/>
      <c r="IDE368" s="120"/>
      <c r="IDF368" s="120"/>
      <c r="IDG368" s="120"/>
      <c r="IDH368" s="120"/>
      <c r="IDI368" s="120"/>
      <c r="IDJ368" s="120"/>
      <c r="IDK368" s="120"/>
      <c r="IDL368" s="120"/>
      <c r="IDM368" s="120"/>
      <c r="IDN368" s="120"/>
      <c r="IDO368" s="120"/>
      <c r="IDP368" s="120"/>
      <c r="IDQ368" s="120"/>
      <c r="IDR368" s="120"/>
      <c r="IDS368" s="120"/>
      <c r="IDT368" s="120"/>
      <c r="IDU368" s="120"/>
      <c r="IDV368" s="120"/>
      <c r="IDW368" s="120"/>
      <c r="IDX368" s="120"/>
      <c r="IDY368" s="120"/>
      <c r="IDZ368" s="120"/>
      <c r="IEA368" s="120"/>
      <c r="IEB368" s="120"/>
      <c r="IEC368" s="120"/>
      <c r="IED368" s="120"/>
      <c r="IEE368" s="120"/>
      <c r="IEF368" s="120"/>
      <c r="IEG368" s="120"/>
      <c r="IEH368" s="120"/>
      <c r="IEI368" s="120"/>
      <c r="IEJ368" s="120"/>
      <c r="IEK368" s="120"/>
      <c r="IEL368" s="120"/>
      <c r="IEM368" s="120"/>
      <c r="IEN368" s="120"/>
      <c r="IEO368" s="120"/>
      <c r="IEP368" s="120"/>
      <c r="IEQ368" s="120"/>
      <c r="IER368" s="120"/>
      <c r="IES368" s="120"/>
      <c r="IET368" s="120"/>
      <c r="IEU368" s="120"/>
      <c r="IEV368" s="120"/>
      <c r="IEW368" s="120"/>
      <c r="IEX368" s="120"/>
      <c r="IEY368" s="120"/>
      <c r="IEZ368" s="120"/>
      <c r="IFA368" s="120"/>
      <c r="IFB368" s="120"/>
      <c r="IFC368" s="120"/>
      <c r="IFD368" s="120"/>
      <c r="IFE368" s="120"/>
      <c r="IFF368" s="120"/>
      <c r="IFG368" s="120"/>
      <c r="IFH368" s="120"/>
      <c r="IFI368" s="120"/>
      <c r="IFJ368" s="120"/>
      <c r="IFK368" s="120"/>
      <c r="IFL368" s="120"/>
      <c r="IFM368" s="120"/>
      <c r="IFN368" s="120"/>
      <c r="IFO368" s="120"/>
      <c r="IFP368" s="120"/>
      <c r="IFQ368" s="120"/>
      <c r="IFR368" s="120"/>
      <c r="IFS368" s="120"/>
      <c r="IFT368" s="120"/>
      <c r="IFU368" s="120"/>
      <c r="IFV368" s="120"/>
      <c r="IFW368" s="120"/>
      <c r="IFX368" s="120"/>
      <c r="IFY368" s="120"/>
      <c r="IFZ368" s="120"/>
      <c r="IGA368" s="120"/>
      <c r="IGB368" s="120"/>
      <c r="IGC368" s="120"/>
      <c r="IGD368" s="120"/>
      <c r="IGE368" s="120"/>
      <c r="IGF368" s="120"/>
      <c r="IGG368" s="120"/>
      <c r="IGH368" s="120"/>
      <c r="IGI368" s="120"/>
      <c r="IGJ368" s="120"/>
      <c r="IGK368" s="120"/>
      <c r="IGL368" s="120"/>
      <c r="IGM368" s="120"/>
      <c r="IGN368" s="120"/>
      <c r="IGO368" s="120"/>
      <c r="IGP368" s="120"/>
      <c r="IGQ368" s="120"/>
      <c r="IGR368" s="120"/>
      <c r="IGS368" s="120"/>
      <c r="IGT368" s="120"/>
      <c r="IGU368" s="120"/>
      <c r="IGV368" s="120"/>
      <c r="IGW368" s="120"/>
      <c r="IGX368" s="120"/>
      <c r="IGY368" s="120"/>
      <c r="IGZ368" s="120"/>
      <c r="IHA368" s="120"/>
      <c r="IHB368" s="120"/>
      <c r="IHC368" s="120"/>
      <c r="IHD368" s="120"/>
      <c r="IHE368" s="120"/>
      <c r="IHF368" s="120"/>
      <c r="IHG368" s="120"/>
      <c r="IHH368" s="120"/>
      <c r="IHI368" s="120"/>
      <c r="IHJ368" s="120"/>
      <c r="IHK368" s="120"/>
      <c r="IHL368" s="120"/>
      <c r="IHM368" s="120"/>
      <c r="IHN368" s="120"/>
      <c r="IHO368" s="120"/>
      <c r="IHP368" s="120"/>
      <c r="IHQ368" s="120"/>
      <c r="IHR368" s="120"/>
      <c r="IHS368" s="120"/>
      <c r="IHT368" s="120"/>
      <c r="IHU368" s="120"/>
      <c r="IHV368" s="120"/>
      <c r="IHW368" s="120"/>
      <c r="IHX368" s="120"/>
      <c r="IHY368" s="120"/>
      <c r="IHZ368" s="120"/>
      <c r="IIA368" s="120"/>
      <c r="IIB368" s="120"/>
      <c r="IIC368" s="120"/>
      <c r="IID368" s="120"/>
      <c r="IIE368" s="120"/>
      <c r="IIF368" s="120"/>
      <c r="IIG368" s="120"/>
      <c r="IIH368" s="120"/>
      <c r="III368" s="120"/>
      <c r="IIJ368" s="120"/>
      <c r="IIK368" s="120"/>
      <c r="IIL368" s="120"/>
      <c r="IIM368" s="120"/>
      <c r="IIN368" s="120"/>
      <c r="IIO368" s="120"/>
      <c r="IIP368" s="120"/>
      <c r="IIQ368" s="120"/>
      <c r="IIR368" s="120"/>
      <c r="IIS368" s="120"/>
      <c r="IIT368" s="120"/>
      <c r="IIU368" s="120"/>
      <c r="IIV368" s="120"/>
      <c r="IIW368" s="120"/>
      <c r="IIX368" s="120"/>
      <c r="IIY368" s="120"/>
      <c r="IIZ368" s="120"/>
      <c r="IJA368" s="120"/>
      <c r="IJB368" s="120"/>
      <c r="IJC368" s="120"/>
      <c r="IJD368" s="120"/>
      <c r="IJE368" s="120"/>
      <c r="IJF368" s="120"/>
      <c r="IJG368" s="120"/>
      <c r="IJH368" s="120"/>
      <c r="IJI368" s="120"/>
      <c r="IJJ368" s="120"/>
      <c r="IJK368" s="120"/>
      <c r="IJL368" s="120"/>
      <c r="IJM368" s="120"/>
      <c r="IJN368" s="120"/>
      <c r="IJO368" s="120"/>
      <c r="IJP368" s="120"/>
      <c r="IJQ368" s="120"/>
      <c r="IJR368" s="120"/>
      <c r="IJS368" s="120"/>
      <c r="IJT368" s="120"/>
      <c r="IJU368" s="120"/>
      <c r="IJV368" s="120"/>
      <c r="IJW368" s="120"/>
      <c r="IJX368" s="120"/>
      <c r="IJY368" s="120"/>
      <c r="IJZ368" s="120"/>
      <c r="IKA368" s="120"/>
      <c r="IKB368" s="120"/>
      <c r="IKC368" s="120"/>
      <c r="IKD368" s="120"/>
      <c r="IKE368" s="120"/>
      <c r="IKF368" s="120"/>
      <c r="IKG368" s="120"/>
      <c r="IKH368" s="120"/>
      <c r="IKI368" s="120"/>
      <c r="IKJ368" s="120"/>
      <c r="IKK368" s="120"/>
      <c r="IKL368" s="120"/>
      <c r="IKM368" s="120"/>
      <c r="IKN368" s="120"/>
      <c r="IKO368" s="120"/>
      <c r="IKP368" s="120"/>
      <c r="IKQ368" s="120"/>
      <c r="IKR368" s="120"/>
      <c r="IKS368" s="120"/>
      <c r="IKT368" s="120"/>
      <c r="IKU368" s="120"/>
      <c r="IKV368" s="120"/>
      <c r="IKW368" s="120"/>
      <c r="IKX368" s="120"/>
      <c r="IKY368" s="120"/>
      <c r="IKZ368" s="120"/>
      <c r="ILA368" s="120"/>
      <c r="ILB368" s="120"/>
      <c r="ILC368" s="120"/>
      <c r="ILD368" s="120"/>
      <c r="ILE368" s="120"/>
      <c r="ILF368" s="120"/>
      <c r="ILG368" s="120"/>
      <c r="ILH368" s="120"/>
      <c r="ILI368" s="120"/>
      <c r="ILJ368" s="120"/>
      <c r="ILK368" s="120"/>
      <c r="ILL368" s="120"/>
      <c r="ILM368" s="120"/>
      <c r="ILN368" s="120"/>
      <c r="ILO368" s="120"/>
      <c r="ILP368" s="120"/>
      <c r="ILQ368" s="120"/>
      <c r="ILR368" s="120"/>
      <c r="ILS368" s="120"/>
      <c r="ILT368" s="120"/>
      <c r="ILU368" s="120"/>
      <c r="ILV368" s="120"/>
      <c r="ILW368" s="120"/>
      <c r="ILX368" s="120"/>
      <c r="ILY368" s="120"/>
      <c r="ILZ368" s="120"/>
      <c r="IMA368" s="120"/>
      <c r="IMB368" s="120"/>
      <c r="IMC368" s="120"/>
      <c r="IMD368" s="120"/>
      <c r="IME368" s="120"/>
      <c r="IMF368" s="120"/>
      <c r="IMG368" s="120"/>
      <c r="IMH368" s="120"/>
      <c r="IMI368" s="120"/>
      <c r="IMJ368" s="120"/>
      <c r="IMK368" s="120"/>
      <c r="IML368" s="120"/>
      <c r="IMM368" s="120"/>
      <c r="IMN368" s="120"/>
      <c r="IMO368" s="120"/>
      <c r="IMP368" s="120"/>
      <c r="IMQ368" s="120"/>
      <c r="IMR368" s="120"/>
      <c r="IMS368" s="120"/>
      <c r="IMT368" s="120"/>
      <c r="IMU368" s="120"/>
      <c r="IMV368" s="120"/>
      <c r="IMW368" s="120"/>
      <c r="IMX368" s="120"/>
      <c r="IMY368" s="120"/>
      <c r="IMZ368" s="120"/>
      <c r="INA368" s="120"/>
      <c r="INB368" s="120"/>
      <c r="INC368" s="120"/>
      <c r="IND368" s="120"/>
      <c r="INE368" s="120"/>
      <c r="INF368" s="120"/>
      <c r="ING368" s="120"/>
      <c r="INH368" s="120"/>
      <c r="INI368" s="120"/>
      <c r="INJ368" s="120"/>
      <c r="INK368" s="120"/>
      <c r="INL368" s="120"/>
      <c r="INM368" s="120"/>
      <c r="INN368" s="120"/>
      <c r="INO368" s="120"/>
      <c r="INP368" s="120"/>
      <c r="INQ368" s="120"/>
      <c r="INR368" s="120"/>
      <c r="INS368" s="120"/>
      <c r="INT368" s="120"/>
      <c r="INU368" s="120"/>
      <c r="INV368" s="120"/>
      <c r="INW368" s="120"/>
      <c r="INX368" s="120"/>
      <c r="INY368" s="120"/>
      <c r="INZ368" s="120"/>
      <c r="IOA368" s="120"/>
      <c r="IOB368" s="120"/>
      <c r="IOC368" s="120"/>
      <c r="IOD368" s="120"/>
      <c r="IOE368" s="120"/>
      <c r="IOF368" s="120"/>
      <c r="IOG368" s="120"/>
      <c r="IOH368" s="120"/>
      <c r="IOI368" s="120"/>
      <c r="IOJ368" s="120"/>
      <c r="IOK368" s="120"/>
      <c r="IOL368" s="120"/>
      <c r="IOM368" s="120"/>
      <c r="ION368" s="120"/>
      <c r="IOO368" s="120"/>
      <c r="IOP368" s="120"/>
      <c r="IOQ368" s="120"/>
      <c r="IOR368" s="120"/>
      <c r="IOS368" s="120"/>
      <c r="IOT368" s="120"/>
      <c r="IOU368" s="120"/>
      <c r="IOV368" s="120"/>
      <c r="IOW368" s="120"/>
      <c r="IOX368" s="120"/>
      <c r="IOY368" s="120"/>
      <c r="IOZ368" s="120"/>
      <c r="IPA368" s="120"/>
      <c r="IPB368" s="120"/>
      <c r="IPC368" s="120"/>
      <c r="IPD368" s="120"/>
      <c r="IPE368" s="120"/>
      <c r="IPF368" s="120"/>
      <c r="IPG368" s="120"/>
      <c r="IPH368" s="120"/>
      <c r="IPI368" s="120"/>
      <c r="IPJ368" s="120"/>
      <c r="IPK368" s="120"/>
      <c r="IPL368" s="120"/>
      <c r="IPM368" s="120"/>
      <c r="IPN368" s="120"/>
      <c r="IPO368" s="120"/>
      <c r="IPP368" s="120"/>
      <c r="IPQ368" s="120"/>
      <c r="IPR368" s="120"/>
      <c r="IPS368" s="120"/>
      <c r="IPT368" s="120"/>
      <c r="IPU368" s="120"/>
      <c r="IPV368" s="120"/>
      <c r="IPW368" s="120"/>
      <c r="IPX368" s="120"/>
      <c r="IPY368" s="120"/>
      <c r="IPZ368" s="120"/>
      <c r="IQA368" s="120"/>
      <c r="IQB368" s="120"/>
      <c r="IQC368" s="120"/>
      <c r="IQD368" s="120"/>
      <c r="IQE368" s="120"/>
      <c r="IQF368" s="120"/>
      <c r="IQG368" s="120"/>
      <c r="IQH368" s="120"/>
      <c r="IQI368" s="120"/>
      <c r="IQJ368" s="120"/>
      <c r="IQK368" s="120"/>
      <c r="IQL368" s="120"/>
      <c r="IQM368" s="120"/>
      <c r="IQN368" s="120"/>
      <c r="IQO368" s="120"/>
      <c r="IQP368" s="120"/>
      <c r="IQQ368" s="120"/>
      <c r="IQR368" s="120"/>
      <c r="IQS368" s="120"/>
      <c r="IQT368" s="120"/>
      <c r="IQU368" s="120"/>
      <c r="IQV368" s="120"/>
      <c r="IQW368" s="120"/>
      <c r="IQX368" s="120"/>
      <c r="IQY368" s="120"/>
      <c r="IQZ368" s="120"/>
      <c r="IRA368" s="120"/>
      <c r="IRB368" s="120"/>
      <c r="IRC368" s="120"/>
      <c r="IRD368" s="120"/>
      <c r="IRE368" s="120"/>
      <c r="IRF368" s="120"/>
      <c r="IRG368" s="120"/>
      <c r="IRH368" s="120"/>
      <c r="IRI368" s="120"/>
      <c r="IRJ368" s="120"/>
      <c r="IRK368" s="120"/>
      <c r="IRL368" s="120"/>
      <c r="IRM368" s="120"/>
      <c r="IRN368" s="120"/>
      <c r="IRO368" s="120"/>
      <c r="IRP368" s="120"/>
      <c r="IRQ368" s="120"/>
      <c r="IRR368" s="120"/>
      <c r="IRS368" s="120"/>
      <c r="IRT368" s="120"/>
      <c r="IRU368" s="120"/>
      <c r="IRV368" s="120"/>
      <c r="IRW368" s="120"/>
      <c r="IRX368" s="120"/>
      <c r="IRY368" s="120"/>
      <c r="IRZ368" s="120"/>
      <c r="ISA368" s="120"/>
      <c r="ISB368" s="120"/>
      <c r="ISC368" s="120"/>
      <c r="ISD368" s="120"/>
      <c r="ISE368" s="120"/>
      <c r="ISF368" s="120"/>
      <c r="ISG368" s="120"/>
      <c r="ISH368" s="120"/>
      <c r="ISI368" s="120"/>
      <c r="ISJ368" s="120"/>
      <c r="ISK368" s="120"/>
      <c r="ISL368" s="120"/>
      <c r="ISM368" s="120"/>
      <c r="ISN368" s="120"/>
      <c r="ISO368" s="120"/>
      <c r="ISP368" s="120"/>
      <c r="ISQ368" s="120"/>
      <c r="ISR368" s="120"/>
      <c r="ISS368" s="120"/>
      <c r="IST368" s="120"/>
      <c r="ISU368" s="120"/>
      <c r="ISV368" s="120"/>
      <c r="ISW368" s="120"/>
      <c r="ISX368" s="120"/>
      <c r="ISY368" s="120"/>
      <c r="ISZ368" s="120"/>
      <c r="ITA368" s="120"/>
      <c r="ITB368" s="120"/>
      <c r="ITC368" s="120"/>
      <c r="ITD368" s="120"/>
      <c r="ITE368" s="120"/>
      <c r="ITF368" s="120"/>
      <c r="ITG368" s="120"/>
      <c r="ITH368" s="120"/>
      <c r="ITI368" s="120"/>
      <c r="ITJ368" s="120"/>
      <c r="ITK368" s="120"/>
      <c r="ITL368" s="120"/>
      <c r="ITM368" s="120"/>
      <c r="ITN368" s="120"/>
      <c r="ITO368" s="120"/>
      <c r="ITP368" s="120"/>
      <c r="ITQ368" s="120"/>
      <c r="ITR368" s="120"/>
      <c r="ITS368" s="120"/>
      <c r="ITT368" s="120"/>
      <c r="ITU368" s="120"/>
      <c r="ITV368" s="120"/>
      <c r="ITW368" s="120"/>
      <c r="ITX368" s="120"/>
      <c r="ITY368" s="120"/>
      <c r="ITZ368" s="120"/>
      <c r="IUA368" s="120"/>
      <c r="IUB368" s="120"/>
      <c r="IUC368" s="120"/>
      <c r="IUD368" s="120"/>
      <c r="IUE368" s="120"/>
      <c r="IUF368" s="120"/>
      <c r="IUG368" s="120"/>
      <c r="IUH368" s="120"/>
      <c r="IUI368" s="120"/>
      <c r="IUJ368" s="120"/>
      <c r="IUK368" s="120"/>
      <c r="IUL368" s="120"/>
      <c r="IUM368" s="120"/>
      <c r="IUN368" s="120"/>
      <c r="IUO368" s="120"/>
      <c r="IUP368" s="120"/>
      <c r="IUQ368" s="120"/>
      <c r="IUR368" s="120"/>
      <c r="IUS368" s="120"/>
      <c r="IUT368" s="120"/>
      <c r="IUU368" s="120"/>
      <c r="IUV368" s="120"/>
      <c r="IUW368" s="120"/>
      <c r="IUX368" s="120"/>
      <c r="IUY368" s="120"/>
      <c r="IUZ368" s="120"/>
      <c r="IVA368" s="120"/>
      <c r="IVB368" s="120"/>
      <c r="IVC368" s="120"/>
      <c r="IVD368" s="120"/>
      <c r="IVE368" s="120"/>
      <c r="IVF368" s="120"/>
      <c r="IVG368" s="120"/>
      <c r="IVH368" s="120"/>
      <c r="IVI368" s="120"/>
      <c r="IVJ368" s="120"/>
      <c r="IVK368" s="120"/>
      <c r="IVL368" s="120"/>
      <c r="IVM368" s="120"/>
      <c r="IVN368" s="120"/>
      <c r="IVO368" s="120"/>
      <c r="IVP368" s="120"/>
      <c r="IVQ368" s="120"/>
      <c r="IVR368" s="120"/>
      <c r="IVS368" s="120"/>
      <c r="IVT368" s="120"/>
      <c r="IVU368" s="120"/>
      <c r="IVV368" s="120"/>
      <c r="IVW368" s="120"/>
      <c r="IVX368" s="120"/>
      <c r="IVY368" s="120"/>
      <c r="IVZ368" s="120"/>
      <c r="IWA368" s="120"/>
      <c r="IWB368" s="120"/>
      <c r="IWC368" s="120"/>
      <c r="IWD368" s="120"/>
      <c r="IWE368" s="120"/>
      <c r="IWF368" s="120"/>
      <c r="IWG368" s="120"/>
      <c r="IWH368" s="120"/>
      <c r="IWI368" s="120"/>
      <c r="IWJ368" s="120"/>
      <c r="IWK368" s="120"/>
      <c r="IWL368" s="120"/>
      <c r="IWM368" s="120"/>
      <c r="IWN368" s="120"/>
      <c r="IWO368" s="120"/>
      <c r="IWP368" s="120"/>
      <c r="IWQ368" s="120"/>
      <c r="IWR368" s="120"/>
      <c r="IWS368" s="120"/>
      <c r="IWT368" s="120"/>
      <c r="IWU368" s="120"/>
      <c r="IWV368" s="120"/>
      <c r="IWW368" s="120"/>
      <c r="IWX368" s="120"/>
      <c r="IWY368" s="120"/>
      <c r="IWZ368" s="120"/>
      <c r="IXA368" s="120"/>
      <c r="IXB368" s="120"/>
      <c r="IXC368" s="120"/>
      <c r="IXD368" s="120"/>
      <c r="IXE368" s="120"/>
      <c r="IXF368" s="120"/>
      <c r="IXG368" s="120"/>
      <c r="IXH368" s="120"/>
      <c r="IXI368" s="120"/>
      <c r="IXJ368" s="120"/>
      <c r="IXK368" s="120"/>
      <c r="IXL368" s="120"/>
      <c r="IXM368" s="120"/>
      <c r="IXN368" s="120"/>
      <c r="IXO368" s="120"/>
      <c r="IXP368" s="120"/>
      <c r="IXQ368" s="120"/>
      <c r="IXR368" s="120"/>
      <c r="IXS368" s="120"/>
      <c r="IXT368" s="120"/>
      <c r="IXU368" s="120"/>
      <c r="IXV368" s="120"/>
      <c r="IXW368" s="120"/>
      <c r="IXX368" s="120"/>
      <c r="IXY368" s="120"/>
      <c r="IXZ368" s="120"/>
      <c r="IYA368" s="120"/>
      <c r="IYB368" s="120"/>
      <c r="IYC368" s="120"/>
      <c r="IYD368" s="120"/>
      <c r="IYE368" s="120"/>
      <c r="IYF368" s="120"/>
      <c r="IYG368" s="120"/>
      <c r="IYH368" s="120"/>
      <c r="IYI368" s="120"/>
      <c r="IYJ368" s="120"/>
      <c r="IYK368" s="120"/>
      <c r="IYL368" s="120"/>
      <c r="IYM368" s="120"/>
      <c r="IYN368" s="120"/>
      <c r="IYO368" s="120"/>
      <c r="IYP368" s="120"/>
      <c r="IYQ368" s="120"/>
      <c r="IYR368" s="120"/>
      <c r="IYS368" s="120"/>
      <c r="IYT368" s="120"/>
      <c r="IYU368" s="120"/>
      <c r="IYV368" s="120"/>
      <c r="IYW368" s="120"/>
      <c r="IYX368" s="120"/>
      <c r="IYY368" s="120"/>
      <c r="IYZ368" s="120"/>
      <c r="IZA368" s="120"/>
      <c r="IZB368" s="120"/>
      <c r="IZC368" s="120"/>
      <c r="IZD368" s="120"/>
      <c r="IZE368" s="120"/>
      <c r="IZF368" s="120"/>
      <c r="IZG368" s="120"/>
      <c r="IZH368" s="120"/>
      <c r="IZI368" s="120"/>
      <c r="IZJ368" s="120"/>
      <c r="IZK368" s="120"/>
      <c r="IZL368" s="120"/>
      <c r="IZM368" s="120"/>
      <c r="IZN368" s="120"/>
      <c r="IZO368" s="120"/>
      <c r="IZP368" s="120"/>
      <c r="IZQ368" s="120"/>
      <c r="IZR368" s="120"/>
      <c r="IZS368" s="120"/>
      <c r="IZT368" s="120"/>
      <c r="IZU368" s="120"/>
      <c r="IZV368" s="120"/>
      <c r="IZW368" s="120"/>
      <c r="IZX368" s="120"/>
      <c r="IZY368" s="120"/>
      <c r="IZZ368" s="120"/>
      <c r="JAA368" s="120"/>
      <c r="JAB368" s="120"/>
      <c r="JAC368" s="120"/>
      <c r="JAD368" s="120"/>
      <c r="JAE368" s="120"/>
      <c r="JAF368" s="120"/>
      <c r="JAG368" s="120"/>
      <c r="JAH368" s="120"/>
      <c r="JAI368" s="120"/>
      <c r="JAJ368" s="120"/>
      <c r="JAK368" s="120"/>
      <c r="JAL368" s="120"/>
      <c r="JAM368" s="120"/>
      <c r="JAN368" s="120"/>
      <c r="JAO368" s="120"/>
      <c r="JAP368" s="120"/>
      <c r="JAQ368" s="120"/>
      <c r="JAR368" s="120"/>
      <c r="JAS368" s="120"/>
      <c r="JAT368" s="120"/>
      <c r="JAU368" s="120"/>
      <c r="JAV368" s="120"/>
      <c r="JAW368" s="120"/>
      <c r="JAX368" s="120"/>
      <c r="JAY368" s="120"/>
      <c r="JAZ368" s="120"/>
      <c r="JBA368" s="120"/>
      <c r="JBB368" s="120"/>
      <c r="JBC368" s="120"/>
      <c r="JBD368" s="120"/>
      <c r="JBE368" s="120"/>
      <c r="JBF368" s="120"/>
      <c r="JBG368" s="120"/>
      <c r="JBH368" s="120"/>
      <c r="JBI368" s="120"/>
      <c r="JBJ368" s="120"/>
      <c r="JBK368" s="120"/>
      <c r="JBL368" s="120"/>
      <c r="JBM368" s="120"/>
      <c r="JBN368" s="120"/>
      <c r="JBO368" s="120"/>
      <c r="JBP368" s="120"/>
      <c r="JBQ368" s="120"/>
      <c r="JBR368" s="120"/>
      <c r="JBS368" s="120"/>
      <c r="JBT368" s="120"/>
      <c r="JBU368" s="120"/>
      <c r="JBV368" s="120"/>
      <c r="JBW368" s="120"/>
      <c r="JBX368" s="120"/>
      <c r="JBY368" s="120"/>
      <c r="JBZ368" s="120"/>
      <c r="JCA368" s="120"/>
      <c r="JCB368" s="120"/>
      <c r="JCC368" s="120"/>
      <c r="JCD368" s="120"/>
      <c r="JCE368" s="120"/>
      <c r="JCF368" s="120"/>
      <c r="JCG368" s="120"/>
      <c r="JCH368" s="120"/>
      <c r="JCI368" s="120"/>
      <c r="JCJ368" s="120"/>
      <c r="JCK368" s="120"/>
      <c r="JCL368" s="120"/>
      <c r="JCM368" s="120"/>
      <c r="JCN368" s="120"/>
      <c r="JCO368" s="120"/>
      <c r="JCP368" s="120"/>
      <c r="JCQ368" s="120"/>
      <c r="JCR368" s="120"/>
      <c r="JCS368" s="120"/>
      <c r="JCT368" s="120"/>
      <c r="JCU368" s="120"/>
      <c r="JCV368" s="120"/>
      <c r="JCW368" s="120"/>
      <c r="JCX368" s="120"/>
      <c r="JCY368" s="120"/>
      <c r="JCZ368" s="120"/>
      <c r="JDA368" s="120"/>
      <c r="JDB368" s="120"/>
      <c r="JDC368" s="120"/>
      <c r="JDD368" s="120"/>
      <c r="JDE368" s="120"/>
      <c r="JDF368" s="120"/>
      <c r="JDG368" s="120"/>
      <c r="JDH368" s="120"/>
      <c r="JDI368" s="120"/>
      <c r="JDJ368" s="120"/>
      <c r="JDK368" s="120"/>
      <c r="JDL368" s="120"/>
      <c r="JDM368" s="120"/>
      <c r="JDN368" s="120"/>
      <c r="JDO368" s="120"/>
      <c r="JDP368" s="120"/>
      <c r="JDQ368" s="120"/>
      <c r="JDR368" s="120"/>
      <c r="JDS368" s="120"/>
      <c r="JDT368" s="120"/>
      <c r="JDU368" s="120"/>
      <c r="JDV368" s="120"/>
      <c r="JDW368" s="120"/>
      <c r="JDX368" s="120"/>
      <c r="JDY368" s="120"/>
      <c r="JDZ368" s="120"/>
      <c r="JEA368" s="120"/>
      <c r="JEB368" s="120"/>
      <c r="JEC368" s="120"/>
      <c r="JED368" s="120"/>
      <c r="JEE368" s="120"/>
      <c r="JEF368" s="120"/>
      <c r="JEG368" s="120"/>
      <c r="JEH368" s="120"/>
      <c r="JEI368" s="120"/>
      <c r="JEJ368" s="120"/>
      <c r="JEK368" s="120"/>
      <c r="JEL368" s="120"/>
      <c r="JEM368" s="120"/>
      <c r="JEN368" s="120"/>
      <c r="JEO368" s="120"/>
      <c r="JEP368" s="120"/>
      <c r="JEQ368" s="120"/>
      <c r="JER368" s="120"/>
      <c r="JES368" s="120"/>
      <c r="JET368" s="120"/>
      <c r="JEU368" s="120"/>
      <c r="JEV368" s="120"/>
      <c r="JEW368" s="120"/>
      <c r="JEX368" s="120"/>
      <c r="JEY368" s="120"/>
      <c r="JEZ368" s="120"/>
      <c r="JFA368" s="120"/>
      <c r="JFB368" s="120"/>
      <c r="JFC368" s="120"/>
      <c r="JFD368" s="120"/>
      <c r="JFE368" s="120"/>
      <c r="JFF368" s="120"/>
      <c r="JFG368" s="120"/>
      <c r="JFH368" s="120"/>
      <c r="JFI368" s="120"/>
      <c r="JFJ368" s="120"/>
      <c r="JFK368" s="120"/>
      <c r="JFL368" s="120"/>
      <c r="JFM368" s="120"/>
      <c r="JFN368" s="120"/>
      <c r="JFO368" s="120"/>
      <c r="JFP368" s="120"/>
      <c r="JFQ368" s="120"/>
      <c r="JFR368" s="120"/>
      <c r="JFS368" s="120"/>
      <c r="JFT368" s="120"/>
      <c r="JFU368" s="120"/>
      <c r="JFV368" s="120"/>
      <c r="JFW368" s="120"/>
      <c r="JFX368" s="120"/>
      <c r="JFY368" s="120"/>
      <c r="JFZ368" s="120"/>
      <c r="JGA368" s="120"/>
      <c r="JGB368" s="120"/>
      <c r="JGC368" s="120"/>
      <c r="JGD368" s="120"/>
      <c r="JGE368" s="120"/>
      <c r="JGF368" s="120"/>
      <c r="JGG368" s="120"/>
      <c r="JGH368" s="120"/>
      <c r="JGI368" s="120"/>
      <c r="JGJ368" s="120"/>
      <c r="JGK368" s="120"/>
      <c r="JGL368" s="120"/>
      <c r="JGM368" s="120"/>
      <c r="JGN368" s="120"/>
      <c r="JGO368" s="120"/>
      <c r="JGP368" s="120"/>
      <c r="JGQ368" s="120"/>
      <c r="JGR368" s="120"/>
      <c r="JGS368" s="120"/>
      <c r="JGT368" s="120"/>
      <c r="JGU368" s="120"/>
      <c r="JGV368" s="120"/>
      <c r="JGW368" s="120"/>
      <c r="JGX368" s="120"/>
      <c r="JGY368" s="120"/>
      <c r="JGZ368" s="120"/>
      <c r="JHA368" s="120"/>
      <c r="JHB368" s="120"/>
      <c r="JHC368" s="120"/>
      <c r="JHD368" s="120"/>
      <c r="JHE368" s="120"/>
      <c r="JHF368" s="120"/>
      <c r="JHG368" s="120"/>
      <c r="JHH368" s="120"/>
      <c r="JHI368" s="120"/>
      <c r="JHJ368" s="120"/>
      <c r="JHK368" s="120"/>
      <c r="JHL368" s="120"/>
      <c r="JHM368" s="120"/>
      <c r="JHN368" s="120"/>
      <c r="JHO368" s="120"/>
      <c r="JHP368" s="120"/>
      <c r="JHQ368" s="120"/>
      <c r="JHR368" s="120"/>
      <c r="JHS368" s="120"/>
      <c r="JHT368" s="120"/>
      <c r="JHU368" s="120"/>
      <c r="JHV368" s="120"/>
      <c r="JHW368" s="120"/>
      <c r="JHX368" s="120"/>
      <c r="JHY368" s="120"/>
      <c r="JHZ368" s="120"/>
      <c r="JIA368" s="120"/>
      <c r="JIB368" s="120"/>
      <c r="JIC368" s="120"/>
      <c r="JID368" s="120"/>
      <c r="JIE368" s="120"/>
      <c r="JIF368" s="120"/>
      <c r="JIG368" s="120"/>
      <c r="JIH368" s="120"/>
      <c r="JII368" s="120"/>
      <c r="JIJ368" s="120"/>
      <c r="JIK368" s="120"/>
      <c r="JIL368" s="120"/>
      <c r="JIM368" s="120"/>
      <c r="JIN368" s="120"/>
      <c r="JIO368" s="120"/>
      <c r="JIP368" s="120"/>
      <c r="JIQ368" s="120"/>
      <c r="JIR368" s="120"/>
      <c r="JIS368" s="120"/>
      <c r="JIT368" s="120"/>
      <c r="JIU368" s="120"/>
      <c r="JIV368" s="120"/>
      <c r="JIW368" s="120"/>
      <c r="JIX368" s="120"/>
      <c r="JIY368" s="120"/>
      <c r="JIZ368" s="120"/>
      <c r="JJA368" s="120"/>
      <c r="JJB368" s="120"/>
      <c r="JJC368" s="120"/>
      <c r="JJD368" s="120"/>
      <c r="JJE368" s="120"/>
      <c r="JJF368" s="120"/>
      <c r="JJG368" s="120"/>
      <c r="JJH368" s="120"/>
      <c r="JJI368" s="120"/>
      <c r="JJJ368" s="120"/>
      <c r="JJK368" s="120"/>
      <c r="JJL368" s="120"/>
      <c r="JJM368" s="120"/>
      <c r="JJN368" s="120"/>
      <c r="JJO368" s="120"/>
      <c r="JJP368" s="120"/>
      <c r="JJQ368" s="120"/>
      <c r="JJR368" s="120"/>
      <c r="JJS368" s="120"/>
      <c r="JJT368" s="120"/>
      <c r="JJU368" s="120"/>
      <c r="JJV368" s="120"/>
      <c r="JJW368" s="120"/>
      <c r="JJX368" s="120"/>
      <c r="JJY368" s="120"/>
      <c r="JJZ368" s="120"/>
      <c r="JKA368" s="120"/>
      <c r="JKB368" s="120"/>
      <c r="JKC368" s="120"/>
      <c r="JKD368" s="120"/>
      <c r="JKE368" s="120"/>
      <c r="JKF368" s="120"/>
      <c r="JKG368" s="120"/>
      <c r="JKH368" s="120"/>
      <c r="JKI368" s="120"/>
      <c r="JKJ368" s="120"/>
      <c r="JKK368" s="120"/>
      <c r="JKL368" s="120"/>
      <c r="JKM368" s="120"/>
      <c r="JKN368" s="120"/>
      <c r="JKO368" s="120"/>
      <c r="JKP368" s="120"/>
      <c r="JKQ368" s="120"/>
      <c r="JKR368" s="120"/>
      <c r="JKS368" s="120"/>
      <c r="JKT368" s="120"/>
      <c r="JKU368" s="120"/>
      <c r="JKV368" s="120"/>
      <c r="JKW368" s="120"/>
      <c r="JKX368" s="120"/>
      <c r="JKY368" s="120"/>
      <c r="JKZ368" s="120"/>
      <c r="JLA368" s="120"/>
      <c r="JLB368" s="120"/>
      <c r="JLC368" s="120"/>
      <c r="JLD368" s="120"/>
      <c r="JLE368" s="120"/>
      <c r="JLF368" s="120"/>
      <c r="JLG368" s="120"/>
      <c r="JLH368" s="120"/>
      <c r="JLI368" s="120"/>
      <c r="JLJ368" s="120"/>
      <c r="JLK368" s="120"/>
      <c r="JLL368" s="120"/>
      <c r="JLM368" s="120"/>
      <c r="JLN368" s="120"/>
      <c r="JLO368" s="120"/>
      <c r="JLP368" s="120"/>
      <c r="JLQ368" s="120"/>
      <c r="JLR368" s="120"/>
      <c r="JLS368" s="120"/>
      <c r="JLT368" s="120"/>
      <c r="JLU368" s="120"/>
      <c r="JLV368" s="120"/>
      <c r="JLW368" s="120"/>
      <c r="JLX368" s="120"/>
      <c r="JLY368" s="120"/>
      <c r="JLZ368" s="120"/>
      <c r="JMA368" s="120"/>
      <c r="JMB368" s="120"/>
      <c r="JMC368" s="120"/>
      <c r="JMD368" s="120"/>
      <c r="JME368" s="120"/>
      <c r="JMF368" s="120"/>
      <c r="JMG368" s="120"/>
      <c r="JMH368" s="120"/>
      <c r="JMI368" s="120"/>
      <c r="JMJ368" s="120"/>
      <c r="JMK368" s="120"/>
      <c r="JML368" s="120"/>
      <c r="JMM368" s="120"/>
      <c r="JMN368" s="120"/>
      <c r="JMO368" s="120"/>
      <c r="JMP368" s="120"/>
      <c r="JMQ368" s="120"/>
      <c r="JMR368" s="120"/>
      <c r="JMS368" s="120"/>
      <c r="JMT368" s="120"/>
      <c r="JMU368" s="120"/>
      <c r="JMV368" s="120"/>
      <c r="JMW368" s="120"/>
      <c r="JMX368" s="120"/>
      <c r="JMY368" s="120"/>
      <c r="JMZ368" s="120"/>
      <c r="JNA368" s="120"/>
      <c r="JNB368" s="120"/>
      <c r="JNC368" s="120"/>
      <c r="JND368" s="120"/>
      <c r="JNE368" s="120"/>
      <c r="JNF368" s="120"/>
      <c r="JNG368" s="120"/>
      <c r="JNH368" s="120"/>
      <c r="JNI368" s="120"/>
      <c r="JNJ368" s="120"/>
      <c r="JNK368" s="120"/>
      <c r="JNL368" s="120"/>
      <c r="JNM368" s="120"/>
      <c r="JNN368" s="120"/>
      <c r="JNO368" s="120"/>
      <c r="JNP368" s="120"/>
      <c r="JNQ368" s="120"/>
      <c r="JNR368" s="120"/>
      <c r="JNS368" s="120"/>
      <c r="JNT368" s="120"/>
      <c r="JNU368" s="120"/>
      <c r="JNV368" s="120"/>
      <c r="JNW368" s="120"/>
      <c r="JNX368" s="120"/>
      <c r="JNY368" s="120"/>
      <c r="JNZ368" s="120"/>
      <c r="JOA368" s="120"/>
      <c r="JOB368" s="120"/>
      <c r="JOC368" s="120"/>
      <c r="JOD368" s="120"/>
      <c r="JOE368" s="120"/>
      <c r="JOF368" s="120"/>
      <c r="JOG368" s="120"/>
      <c r="JOH368" s="120"/>
      <c r="JOI368" s="120"/>
      <c r="JOJ368" s="120"/>
      <c r="JOK368" s="120"/>
      <c r="JOL368" s="120"/>
      <c r="JOM368" s="120"/>
      <c r="JON368" s="120"/>
      <c r="JOO368" s="120"/>
      <c r="JOP368" s="120"/>
      <c r="JOQ368" s="120"/>
      <c r="JOR368" s="120"/>
      <c r="JOS368" s="120"/>
      <c r="JOT368" s="120"/>
      <c r="JOU368" s="120"/>
      <c r="JOV368" s="120"/>
      <c r="JOW368" s="120"/>
      <c r="JOX368" s="120"/>
      <c r="JOY368" s="120"/>
      <c r="JOZ368" s="120"/>
      <c r="JPA368" s="120"/>
      <c r="JPB368" s="120"/>
      <c r="JPC368" s="120"/>
      <c r="JPD368" s="120"/>
      <c r="JPE368" s="120"/>
      <c r="JPF368" s="120"/>
      <c r="JPG368" s="120"/>
      <c r="JPH368" s="120"/>
      <c r="JPI368" s="120"/>
      <c r="JPJ368" s="120"/>
      <c r="JPK368" s="120"/>
      <c r="JPL368" s="120"/>
      <c r="JPM368" s="120"/>
      <c r="JPN368" s="120"/>
      <c r="JPO368" s="120"/>
      <c r="JPP368" s="120"/>
      <c r="JPQ368" s="120"/>
      <c r="JPR368" s="120"/>
      <c r="JPS368" s="120"/>
      <c r="JPT368" s="120"/>
      <c r="JPU368" s="120"/>
      <c r="JPV368" s="120"/>
      <c r="JPW368" s="120"/>
      <c r="JPX368" s="120"/>
      <c r="JPY368" s="120"/>
      <c r="JPZ368" s="120"/>
      <c r="JQA368" s="120"/>
      <c r="JQB368" s="120"/>
      <c r="JQC368" s="120"/>
      <c r="JQD368" s="120"/>
      <c r="JQE368" s="120"/>
      <c r="JQF368" s="120"/>
      <c r="JQG368" s="120"/>
      <c r="JQH368" s="120"/>
      <c r="JQI368" s="120"/>
      <c r="JQJ368" s="120"/>
      <c r="JQK368" s="120"/>
      <c r="JQL368" s="120"/>
      <c r="JQM368" s="120"/>
      <c r="JQN368" s="120"/>
      <c r="JQO368" s="120"/>
      <c r="JQP368" s="120"/>
      <c r="JQQ368" s="120"/>
      <c r="JQR368" s="120"/>
      <c r="JQS368" s="120"/>
      <c r="JQT368" s="120"/>
      <c r="JQU368" s="120"/>
      <c r="JQV368" s="120"/>
      <c r="JQW368" s="120"/>
      <c r="JQX368" s="120"/>
      <c r="JQY368" s="120"/>
      <c r="JQZ368" s="120"/>
      <c r="JRA368" s="120"/>
      <c r="JRB368" s="120"/>
      <c r="JRC368" s="120"/>
      <c r="JRD368" s="120"/>
      <c r="JRE368" s="120"/>
      <c r="JRF368" s="120"/>
      <c r="JRG368" s="120"/>
      <c r="JRH368" s="120"/>
      <c r="JRI368" s="120"/>
      <c r="JRJ368" s="120"/>
      <c r="JRK368" s="120"/>
      <c r="JRL368" s="120"/>
      <c r="JRM368" s="120"/>
      <c r="JRN368" s="120"/>
      <c r="JRO368" s="120"/>
      <c r="JRP368" s="120"/>
      <c r="JRQ368" s="120"/>
      <c r="JRR368" s="120"/>
      <c r="JRS368" s="120"/>
      <c r="JRT368" s="120"/>
      <c r="JRU368" s="120"/>
      <c r="JRV368" s="120"/>
      <c r="JRW368" s="120"/>
      <c r="JRX368" s="120"/>
      <c r="JRY368" s="120"/>
      <c r="JRZ368" s="120"/>
      <c r="JSA368" s="120"/>
      <c r="JSB368" s="120"/>
      <c r="JSC368" s="120"/>
      <c r="JSD368" s="120"/>
      <c r="JSE368" s="120"/>
      <c r="JSF368" s="120"/>
      <c r="JSG368" s="120"/>
      <c r="JSH368" s="120"/>
      <c r="JSI368" s="120"/>
      <c r="JSJ368" s="120"/>
      <c r="JSK368" s="120"/>
      <c r="JSL368" s="120"/>
      <c r="JSM368" s="120"/>
      <c r="JSN368" s="120"/>
      <c r="JSO368" s="120"/>
      <c r="JSP368" s="120"/>
      <c r="JSQ368" s="120"/>
      <c r="JSR368" s="120"/>
      <c r="JSS368" s="120"/>
      <c r="JST368" s="120"/>
      <c r="JSU368" s="120"/>
      <c r="JSV368" s="120"/>
      <c r="JSW368" s="120"/>
      <c r="JSX368" s="120"/>
      <c r="JSY368" s="120"/>
      <c r="JSZ368" s="120"/>
      <c r="JTA368" s="120"/>
      <c r="JTB368" s="120"/>
      <c r="JTC368" s="120"/>
      <c r="JTD368" s="120"/>
      <c r="JTE368" s="120"/>
      <c r="JTF368" s="120"/>
      <c r="JTG368" s="120"/>
      <c r="JTH368" s="120"/>
      <c r="JTI368" s="120"/>
      <c r="JTJ368" s="120"/>
      <c r="JTK368" s="120"/>
      <c r="JTL368" s="120"/>
      <c r="JTM368" s="120"/>
      <c r="JTN368" s="120"/>
      <c r="JTO368" s="120"/>
      <c r="JTP368" s="120"/>
      <c r="JTQ368" s="120"/>
      <c r="JTR368" s="120"/>
      <c r="JTS368" s="120"/>
      <c r="JTT368" s="120"/>
      <c r="JTU368" s="120"/>
      <c r="JTV368" s="120"/>
      <c r="JTW368" s="120"/>
      <c r="JTX368" s="120"/>
      <c r="JTY368" s="120"/>
      <c r="JTZ368" s="120"/>
      <c r="JUA368" s="120"/>
      <c r="JUB368" s="120"/>
      <c r="JUC368" s="120"/>
      <c r="JUD368" s="120"/>
      <c r="JUE368" s="120"/>
      <c r="JUF368" s="120"/>
      <c r="JUG368" s="120"/>
      <c r="JUH368" s="120"/>
      <c r="JUI368" s="120"/>
      <c r="JUJ368" s="120"/>
      <c r="JUK368" s="120"/>
      <c r="JUL368" s="120"/>
      <c r="JUM368" s="120"/>
      <c r="JUN368" s="120"/>
      <c r="JUO368" s="120"/>
      <c r="JUP368" s="120"/>
      <c r="JUQ368" s="120"/>
      <c r="JUR368" s="120"/>
      <c r="JUS368" s="120"/>
      <c r="JUT368" s="120"/>
      <c r="JUU368" s="120"/>
      <c r="JUV368" s="120"/>
      <c r="JUW368" s="120"/>
      <c r="JUX368" s="120"/>
      <c r="JUY368" s="120"/>
      <c r="JUZ368" s="120"/>
      <c r="JVA368" s="120"/>
      <c r="JVB368" s="120"/>
      <c r="JVC368" s="120"/>
      <c r="JVD368" s="120"/>
      <c r="JVE368" s="120"/>
      <c r="JVF368" s="120"/>
      <c r="JVG368" s="120"/>
      <c r="JVH368" s="120"/>
      <c r="JVI368" s="120"/>
      <c r="JVJ368" s="120"/>
      <c r="JVK368" s="120"/>
      <c r="JVL368" s="120"/>
      <c r="JVM368" s="120"/>
      <c r="JVN368" s="120"/>
      <c r="JVO368" s="120"/>
      <c r="JVP368" s="120"/>
      <c r="JVQ368" s="120"/>
      <c r="JVR368" s="120"/>
      <c r="JVS368" s="120"/>
      <c r="JVT368" s="120"/>
      <c r="JVU368" s="120"/>
      <c r="JVV368" s="120"/>
      <c r="JVW368" s="120"/>
      <c r="JVX368" s="120"/>
      <c r="JVY368" s="120"/>
      <c r="JVZ368" s="120"/>
      <c r="JWA368" s="120"/>
      <c r="JWB368" s="120"/>
      <c r="JWC368" s="120"/>
      <c r="JWD368" s="120"/>
      <c r="JWE368" s="120"/>
      <c r="JWF368" s="120"/>
      <c r="JWG368" s="120"/>
      <c r="JWH368" s="120"/>
      <c r="JWI368" s="120"/>
      <c r="JWJ368" s="120"/>
      <c r="JWK368" s="120"/>
      <c r="JWL368" s="120"/>
      <c r="JWM368" s="120"/>
      <c r="JWN368" s="120"/>
      <c r="JWO368" s="120"/>
      <c r="JWP368" s="120"/>
      <c r="JWQ368" s="120"/>
      <c r="JWR368" s="120"/>
      <c r="JWS368" s="120"/>
      <c r="JWT368" s="120"/>
      <c r="JWU368" s="120"/>
      <c r="JWV368" s="120"/>
      <c r="JWW368" s="120"/>
      <c r="JWX368" s="120"/>
      <c r="JWY368" s="120"/>
      <c r="JWZ368" s="120"/>
      <c r="JXA368" s="120"/>
      <c r="JXB368" s="120"/>
      <c r="JXC368" s="120"/>
      <c r="JXD368" s="120"/>
      <c r="JXE368" s="120"/>
      <c r="JXF368" s="120"/>
      <c r="JXG368" s="120"/>
      <c r="JXH368" s="120"/>
      <c r="JXI368" s="120"/>
      <c r="JXJ368" s="120"/>
      <c r="JXK368" s="120"/>
      <c r="JXL368" s="120"/>
      <c r="JXM368" s="120"/>
      <c r="JXN368" s="120"/>
      <c r="JXO368" s="120"/>
      <c r="JXP368" s="120"/>
      <c r="JXQ368" s="120"/>
      <c r="JXR368" s="120"/>
      <c r="JXS368" s="120"/>
      <c r="JXT368" s="120"/>
      <c r="JXU368" s="120"/>
      <c r="JXV368" s="120"/>
      <c r="JXW368" s="120"/>
      <c r="JXX368" s="120"/>
      <c r="JXY368" s="120"/>
      <c r="JXZ368" s="120"/>
      <c r="JYA368" s="120"/>
      <c r="JYB368" s="120"/>
      <c r="JYC368" s="120"/>
      <c r="JYD368" s="120"/>
      <c r="JYE368" s="120"/>
      <c r="JYF368" s="120"/>
      <c r="JYG368" s="120"/>
      <c r="JYH368" s="120"/>
      <c r="JYI368" s="120"/>
      <c r="JYJ368" s="120"/>
      <c r="JYK368" s="120"/>
      <c r="JYL368" s="120"/>
      <c r="JYM368" s="120"/>
      <c r="JYN368" s="120"/>
      <c r="JYO368" s="120"/>
      <c r="JYP368" s="120"/>
      <c r="JYQ368" s="120"/>
      <c r="JYR368" s="120"/>
      <c r="JYS368" s="120"/>
      <c r="JYT368" s="120"/>
      <c r="JYU368" s="120"/>
      <c r="JYV368" s="120"/>
      <c r="JYW368" s="120"/>
      <c r="JYX368" s="120"/>
      <c r="JYY368" s="120"/>
      <c r="JYZ368" s="120"/>
      <c r="JZA368" s="120"/>
      <c r="JZB368" s="120"/>
      <c r="JZC368" s="120"/>
      <c r="JZD368" s="120"/>
      <c r="JZE368" s="120"/>
      <c r="JZF368" s="120"/>
      <c r="JZG368" s="120"/>
      <c r="JZH368" s="120"/>
      <c r="JZI368" s="120"/>
      <c r="JZJ368" s="120"/>
      <c r="JZK368" s="120"/>
      <c r="JZL368" s="120"/>
      <c r="JZM368" s="120"/>
      <c r="JZN368" s="120"/>
      <c r="JZO368" s="120"/>
      <c r="JZP368" s="120"/>
      <c r="JZQ368" s="120"/>
      <c r="JZR368" s="120"/>
      <c r="JZS368" s="120"/>
      <c r="JZT368" s="120"/>
      <c r="JZU368" s="120"/>
      <c r="JZV368" s="120"/>
      <c r="JZW368" s="120"/>
      <c r="JZX368" s="120"/>
      <c r="JZY368" s="120"/>
      <c r="JZZ368" s="120"/>
      <c r="KAA368" s="120"/>
      <c r="KAB368" s="120"/>
      <c r="KAC368" s="120"/>
      <c r="KAD368" s="120"/>
      <c r="KAE368" s="120"/>
      <c r="KAF368" s="120"/>
      <c r="KAG368" s="120"/>
      <c r="KAH368" s="120"/>
      <c r="KAI368" s="120"/>
      <c r="KAJ368" s="120"/>
      <c r="KAK368" s="120"/>
      <c r="KAL368" s="120"/>
      <c r="KAM368" s="120"/>
      <c r="KAN368" s="120"/>
      <c r="KAO368" s="120"/>
      <c r="KAP368" s="120"/>
      <c r="KAQ368" s="120"/>
      <c r="KAR368" s="120"/>
      <c r="KAS368" s="120"/>
      <c r="KAT368" s="120"/>
      <c r="KAU368" s="120"/>
      <c r="KAV368" s="120"/>
      <c r="KAW368" s="120"/>
      <c r="KAX368" s="120"/>
      <c r="KAY368" s="120"/>
      <c r="KAZ368" s="120"/>
      <c r="KBA368" s="120"/>
      <c r="KBB368" s="120"/>
      <c r="KBC368" s="120"/>
      <c r="KBD368" s="120"/>
      <c r="KBE368" s="120"/>
      <c r="KBF368" s="120"/>
      <c r="KBG368" s="120"/>
      <c r="KBH368" s="120"/>
      <c r="KBI368" s="120"/>
      <c r="KBJ368" s="120"/>
      <c r="KBK368" s="120"/>
      <c r="KBL368" s="120"/>
      <c r="KBM368" s="120"/>
      <c r="KBN368" s="120"/>
      <c r="KBO368" s="120"/>
      <c r="KBP368" s="120"/>
      <c r="KBQ368" s="120"/>
      <c r="KBR368" s="120"/>
      <c r="KBS368" s="120"/>
      <c r="KBT368" s="120"/>
      <c r="KBU368" s="120"/>
      <c r="KBV368" s="120"/>
      <c r="KBW368" s="120"/>
      <c r="KBX368" s="120"/>
      <c r="KBY368" s="120"/>
      <c r="KBZ368" s="120"/>
      <c r="KCA368" s="120"/>
      <c r="KCB368" s="120"/>
      <c r="KCC368" s="120"/>
      <c r="KCD368" s="120"/>
      <c r="KCE368" s="120"/>
      <c r="KCF368" s="120"/>
      <c r="KCG368" s="120"/>
      <c r="KCH368" s="120"/>
      <c r="KCI368" s="120"/>
      <c r="KCJ368" s="120"/>
      <c r="KCK368" s="120"/>
      <c r="KCL368" s="120"/>
      <c r="KCM368" s="120"/>
      <c r="KCN368" s="120"/>
      <c r="KCO368" s="120"/>
      <c r="KCP368" s="120"/>
      <c r="KCQ368" s="120"/>
      <c r="KCR368" s="120"/>
      <c r="KCS368" s="120"/>
      <c r="KCT368" s="120"/>
      <c r="KCU368" s="120"/>
      <c r="KCV368" s="120"/>
      <c r="KCW368" s="120"/>
      <c r="KCX368" s="120"/>
      <c r="KCY368" s="120"/>
      <c r="KCZ368" s="120"/>
      <c r="KDA368" s="120"/>
      <c r="KDB368" s="120"/>
      <c r="KDC368" s="120"/>
      <c r="KDD368" s="120"/>
      <c r="KDE368" s="120"/>
      <c r="KDF368" s="120"/>
      <c r="KDG368" s="120"/>
      <c r="KDH368" s="120"/>
      <c r="KDI368" s="120"/>
      <c r="KDJ368" s="120"/>
      <c r="KDK368" s="120"/>
      <c r="KDL368" s="120"/>
      <c r="KDM368" s="120"/>
      <c r="KDN368" s="120"/>
      <c r="KDO368" s="120"/>
      <c r="KDP368" s="120"/>
      <c r="KDQ368" s="120"/>
      <c r="KDR368" s="120"/>
      <c r="KDS368" s="120"/>
      <c r="KDT368" s="120"/>
      <c r="KDU368" s="120"/>
      <c r="KDV368" s="120"/>
      <c r="KDW368" s="120"/>
      <c r="KDX368" s="120"/>
      <c r="KDY368" s="120"/>
      <c r="KDZ368" s="120"/>
      <c r="KEA368" s="120"/>
      <c r="KEB368" s="120"/>
      <c r="KEC368" s="120"/>
      <c r="KED368" s="120"/>
      <c r="KEE368" s="120"/>
      <c r="KEF368" s="120"/>
      <c r="KEG368" s="120"/>
      <c r="KEH368" s="120"/>
      <c r="KEI368" s="120"/>
      <c r="KEJ368" s="120"/>
      <c r="KEK368" s="120"/>
      <c r="KEL368" s="120"/>
      <c r="KEM368" s="120"/>
      <c r="KEN368" s="120"/>
      <c r="KEO368" s="120"/>
      <c r="KEP368" s="120"/>
      <c r="KEQ368" s="120"/>
      <c r="KER368" s="120"/>
      <c r="KES368" s="120"/>
      <c r="KET368" s="120"/>
      <c r="KEU368" s="120"/>
      <c r="KEV368" s="120"/>
      <c r="KEW368" s="120"/>
      <c r="KEX368" s="120"/>
      <c r="KEY368" s="120"/>
      <c r="KEZ368" s="120"/>
      <c r="KFA368" s="120"/>
      <c r="KFB368" s="120"/>
      <c r="KFC368" s="120"/>
      <c r="KFD368" s="120"/>
      <c r="KFE368" s="120"/>
      <c r="KFF368" s="120"/>
      <c r="KFG368" s="120"/>
      <c r="KFH368" s="120"/>
      <c r="KFI368" s="120"/>
      <c r="KFJ368" s="120"/>
      <c r="KFK368" s="120"/>
      <c r="KFL368" s="120"/>
      <c r="KFM368" s="120"/>
      <c r="KFN368" s="120"/>
      <c r="KFO368" s="120"/>
      <c r="KFP368" s="120"/>
      <c r="KFQ368" s="120"/>
      <c r="KFR368" s="120"/>
      <c r="KFS368" s="120"/>
      <c r="KFT368" s="120"/>
      <c r="KFU368" s="120"/>
      <c r="KFV368" s="120"/>
      <c r="KFW368" s="120"/>
      <c r="KFX368" s="120"/>
      <c r="KFY368" s="120"/>
      <c r="KFZ368" s="120"/>
      <c r="KGA368" s="120"/>
      <c r="KGB368" s="120"/>
      <c r="KGC368" s="120"/>
      <c r="KGD368" s="120"/>
      <c r="KGE368" s="120"/>
      <c r="KGF368" s="120"/>
      <c r="KGG368" s="120"/>
      <c r="KGH368" s="120"/>
      <c r="KGI368" s="120"/>
      <c r="KGJ368" s="120"/>
      <c r="KGK368" s="120"/>
      <c r="KGL368" s="120"/>
      <c r="KGM368" s="120"/>
      <c r="KGN368" s="120"/>
      <c r="KGO368" s="120"/>
      <c r="KGP368" s="120"/>
      <c r="KGQ368" s="120"/>
      <c r="KGR368" s="120"/>
      <c r="KGS368" s="120"/>
      <c r="KGT368" s="120"/>
      <c r="KGU368" s="120"/>
      <c r="KGV368" s="120"/>
      <c r="KGW368" s="120"/>
      <c r="KGX368" s="120"/>
      <c r="KGY368" s="120"/>
      <c r="KGZ368" s="120"/>
      <c r="KHA368" s="120"/>
      <c r="KHB368" s="120"/>
      <c r="KHC368" s="120"/>
      <c r="KHD368" s="120"/>
      <c r="KHE368" s="120"/>
      <c r="KHF368" s="120"/>
      <c r="KHG368" s="120"/>
      <c r="KHH368" s="120"/>
      <c r="KHI368" s="120"/>
      <c r="KHJ368" s="120"/>
      <c r="KHK368" s="120"/>
      <c r="KHL368" s="120"/>
      <c r="KHM368" s="120"/>
      <c r="KHN368" s="120"/>
      <c r="KHO368" s="120"/>
      <c r="KHP368" s="120"/>
      <c r="KHQ368" s="120"/>
      <c r="KHR368" s="120"/>
      <c r="KHS368" s="120"/>
      <c r="KHT368" s="120"/>
      <c r="KHU368" s="120"/>
      <c r="KHV368" s="120"/>
      <c r="KHW368" s="120"/>
      <c r="KHX368" s="120"/>
      <c r="KHY368" s="120"/>
      <c r="KHZ368" s="120"/>
      <c r="KIA368" s="120"/>
      <c r="KIB368" s="120"/>
      <c r="KIC368" s="120"/>
      <c r="KID368" s="120"/>
      <c r="KIE368" s="120"/>
      <c r="KIF368" s="120"/>
      <c r="KIG368" s="120"/>
      <c r="KIH368" s="120"/>
      <c r="KII368" s="120"/>
      <c r="KIJ368" s="120"/>
      <c r="KIK368" s="120"/>
      <c r="KIL368" s="120"/>
      <c r="KIM368" s="120"/>
      <c r="KIN368" s="120"/>
      <c r="KIO368" s="120"/>
      <c r="KIP368" s="120"/>
      <c r="KIQ368" s="120"/>
      <c r="KIR368" s="120"/>
      <c r="KIS368" s="120"/>
      <c r="KIT368" s="120"/>
      <c r="KIU368" s="120"/>
      <c r="KIV368" s="120"/>
      <c r="KIW368" s="120"/>
      <c r="KIX368" s="120"/>
      <c r="KIY368" s="120"/>
      <c r="KIZ368" s="120"/>
      <c r="KJA368" s="120"/>
      <c r="KJB368" s="120"/>
      <c r="KJC368" s="120"/>
      <c r="KJD368" s="120"/>
      <c r="KJE368" s="120"/>
      <c r="KJF368" s="120"/>
      <c r="KJG368" s="120"/>
      <c r="KJH368" s="120"/>
      <c r="KJI368" s="120"/>
      <c r="KJJ368" s="120"/>
      <c r="KJK368" s="120"/>
      <c r="KJL368" s="120"/>
      <c r="KJM368" s="120"/>
      <c r="KJN368" s="120"/>
      <c r="KJO368" s="120"/>
      <c r="KJP368" s="120"/>
      <c r="KJQ368" s="120"/>
      <c r="KJR368" s="120"/>
      <c r="KJS368" s="120"/>
      <c r="KJT368" s="120"/>
      <c r="KJU368" s="120"/>
      <c r="KJV368" s="120"/>
      <c r="KJW368" s="120"/>
      <c r="KJX368" s="120"/>
      <c r="KJY368" s="120"/>
      <c r="KJZ368" s="120"/>
      <c r="KKA368" s="120"/>
      <c r="KKB368" s="120"/>
      <c r="KKC368" s="120"/>
      <c r="KKD368" s="120"/>
      <c r="KKE368" s="120"/>
      <c r="KKF368" s="120"/>
      <c r="KKG368" s="120"/>
      <c r="KKH368" s="120"/>
      <c r="KKI368" s="120"/>
      <c r="KKJ368" s="120"/>
      <c r="KKK368" s="120"/>
      <c r="KKL368" s="120"/>
      <c r="KKM368" s="120"/>
      <c r="KKN368" s="120"/>
      <c r="KKO368" s="120"/>
      <c r="KKP368" s="120"/>
      <c r="KKQ368" s="120"/>
      <c r="KKR368" s="120"/>
      <c r="KKS368" s="120"/>
      <c r="KKT368" s="120"/>
      <c r="KKU368" s="120"/>
      <c r="KKV368" s="120"/>
      <c r="KKW368" s="120"/>
      <c r="KKX368" s="120"/>
      <c r="KKY368" s="120"/>
      <c r="KKZ368" s="120"/>
      <c r="KLA368" s="120"/>
      <c r="KLB368" s="120"/>
      <c r="KLC368" s="120"/>
      <c r="KLD368" s="120"/>
      <c r="KLE368" s="120"/>
      <c r="KLF368" s="120"/>
      <c r="KLG368" s="120"/>
      <c r="KLH368" s="120"/>
      <c r="KLI368" s="120"/>
      <c r="KLJ368" s="120"/>
      <c r="KLK368" s="120"/>
      <c r="KLL368" s="120"/>
      <c r="KLM368" s="120"/>
      <c r="KLN368" s="120"/>
      <c r="KLO368" s="120"/>
      <c r="KLP368" s="120"/>
      <c r="KLQ368" s="120"/>
      <c r="KLR368" s="120"/>
      <c r="KLS368" s="120"/>
      <c r="KLT368" s="120"/>
      <c r="KLU368" s="120"/>
      <c r="KLV368" s="120"/>
      <c r="KLW368" s="120"/>
      <c r="KLX368" s="120"/>
      <c r="KLY368" s="120"/>
      <c r="KLZ368" s="120"/>
      <c r="KMA368" s="120"/>
      <c r="KMB368" s="120"/>
      <c r="KMC368" s="120"/>
      <c r="KMD368" s="120"/>
      <c r="KME368" s="120"/>
      <c r="KMF368" s="120"/>
      <c r="KMG368" s="120"/>
      <c r="KMH368" s="120"/>
      <c r="KMI368" s="120"/>
      <c r="KMJ368" s="120"/>
      <c r="KMK368" s="120"/>
      <c r="KML368" s="120"/>
      <c r="KMM368" s="120"/>
      <c r="KMN368" s="120"/>
      <c r="KMO368" s="120"/>
      <c r="KMP368" s="120"/>
      <c r="KMQ368" s="120"/>
      <c r="KMR368" s="120"/>
      <c r="KMS368" s="120"/>
      <c r="KMT368" s="120"/>
      <c r="KMU368" s="120"/>
      <c r="KMV368" s="120"/>
      <c r="KMW368" s="120"/>
      <c r="KMX368" s="120"/>
      <c r="KMY368" s="120"/>
      <c r="KMZ368" s="120"/>
      <c r="KNA368" s="120"/>
      <c r="KNB368" s="120"/>
      <c r="KNC368" s="120"/>
      <c r="KND368" s="120"/>
      <c r="KNE368" s="120"/>
      <c r="KNF368" s="120"/>
      <c r="KNG368" s="120"/>
      <c r="KNH368" s="120"/>
      <c r="KNI368" s="120"/>
      <c r="KNJ368" s="120"/>
      <c r="KNK368" s="120"/>
      <c r="KNL368" s="120"/>
      <c r="KNM368" s="120"/>
      <c r="KNN368" s="120"/>
      <c r="KNO368" s="120"/>
      <c r="KNP368" s="120"/>
      <c r="KNQ368" s="120"/>
      <c r="KNR368" s="120"/>
      <c r="KNS368" s="120"/>
      <c r="KNT368" s="120"/>
      <c r="KNU368" s="120"/>
      <c r="KNV368" s="120"/>
      <c r="KNW368" s="120"/>
      <c r="KNX368" s="120"/>
      <c r="KNY368" s="120"/>
      <c r="KNZ368" s="120"/>
      <c r="KOA368" s="120"/>
      <c r="KOB368" s="120"/>
      <c r="KOC368" s="120"/>
      <c r="KOD368" s="120"/>
      <c r="KOE368" s="120"/>
      <c r="KOF368" s="120"/>
      <c r="KOG368" s="120"/>
      <c r="KOH368" s="120"/>
      <c r="KOI368" s="120"/>
      <c r="KOJ368" s="120"/>
      <c r="KOK368" s="120"/>
      <c r="KOL368" s="120"/>
      <c r="KOM368" s="120"/>
      <c r="KON368" s="120"/>
      <c r="KOO368" s="120"/>
      <c r="KOP368" s="120"/>
      <c r="KOQ368" s="120"/>
      <c r="KOR368" s="120"/>
      <c r="KOS368" s="120"/>
      <c r="KOT368" s="120"/>
      <c r="KOU368" s="120"/>
      <c r="KOV368" s="120"/>
      <c r="KOW368" s="120"/>
      <c r="KOX368" s="120"/>
      <c r="KOY368" s="120"/>
      <c r="KOZ368" s="120"/>
      <c r="KPA368" s="120"/>
      <c r="KPB368" s="120"/>
      <c r="KPC368" s="120"/>
      <c r="KPD368" s="120"/>
      <c r="KPE368" s="120"/>
      <c r="KPF368" s="120"/>
      <c r="KPG368" s="120"/>
      <c r="KPH368" s="120"/>
      <c r="KPI368" s="120"/>
      <c r="KPJ368" s="120"/>
      <c r="KPK368" s="120"/>
      <c r="KPL368" s="120"/>
      <c r="KPM368" s="120"/>
      <c r="KPN368" s="120"/>
      <c r="KPO368" s="120"/>
      <c r="KPP368" s="120"/>
      <c r="KPQ368" s="120"/>
      <c r="KPR368" s="120"/>
      <c r="KPS368" s="120"/>
      <c r="KPT368" s="120"/>
      <c r="KPU368" s="120"/>
      <c r="KPV368" s="120"/>
      <c r="KPW368" s="120"/>
      <c r="KPX368" s="120"/>
      <c r="KPY368" s="120"/>
      <c r="KPZ368" s="120"/>
      <c r="KQA368" s="120"/>
      <c r="KQB368" s="120"/>
      <c r="KQC368" s="120"/>
      <c r="KQD368" s="120"/>
      <c r="KQE368" s="120"/>
      <c r="KQF368" s="120"/>
      <c r="KQG368" s="120"/>
      <c r="KQH368" s="120"/>
      <c r="KQI368" s="120"/>
      <c r="KQJ368" s="120"/>
      <c r="KQK368" s="120"/>
      <c r="KQL368" s="120"/>
      <c r="KQM368" s="120"/>
      <c r="KQN368" s="120"/>
      <c r="KQO368" s="120"/>
      <c r="KQP368" s="120"/>
      <c r="KQQ368" s="120"/>
      <c r="KQR368" s="120"/>
      <c r="KQS368" s="120"/>
      <c r="KQT368" s="120"/>
      <c r="KQU368" s="120"/>
      <c r="KQV368" s="120"/>
      <c r="KQW368" s="120"/>
      <c r="KQX368" s="120"/>
      <c r="KQY368" s="120"/>
      <c r="KQZ368" s="120"/>
      <c r="KRA368" s="120"/>
      <c r="KRB368" s="120"/>
      <c r="KRC368" s="120"/>
      <c r="KRD368" s="120"/>
      <c r="KRE368" s="120"/>
      <c r="KRF368" s="120"/>
      <c r="KRG368" s="120"/>
      <c r="KRH368" s="120"/>
      <c r="KRI368" s="120"/>
      <c r="KRJ368" s="120"/>
      <c r="KRK368" s="120"/>
      <c r="KRL368" s="120"/>
      <c r="KRM368" s="120"/>
      <c r="KRN368" s="120"/>
      <c r="KRO368" s="120"/>
      <c r="KRP368" s="120"/>
      <c r="KRQ368" s="120"/>
      <c r="KRR368" s="120"/>
      <c r="KRS368" s="120"/>
      <c r="KRT368" s="120"/>
      <c r="KRU368" s="120"/>
      <c r="KRV368" s="120"/>
      <c r="KRW368" s="120"/>
      <c r="KRX368" s="120"/>
      <c r="KRY368" s="120"/>
      <c r="KRZ368" s="120"/>
      <c r="KSA368" s="120"/>
      <c r="KSB368" s="120"/>
      <c r="KSC368" s="120"/>
      <c r="KSD368" s="120"/>
      <c r="KSE368" s="120"/>
      <c r="KSF368" s="120"/>
      <c r="KSG368" s="120"/>
      <c r="KSH368" s="120"/>
      <c r="KSI368" s="120"/>
      <c r="KSJ368" s="120"/>
      <c r="KSK368" s="120"/>
      <c r="KSL368" s="120"/>
      <c r="KSM368" s="120"/>
      <c r="KSN368" s="120"/>
      <c r="KSO368" s="120"/>
      <c r="KSP368" s="120"/>
      <c r="KSQ368" s="120"/>
      <c r="KSR368" s="120"/>
      <c r="KSS368" s="120"/>
      <c r="KST368" s="120"/>
      <c r="KSU368" s="120"/>
      <c r="KSV368" s="120"/>
      <c r="KSW368" s="120"/>
      <c r="KSX368" s="120"/>
      <c r="KSY368" s="120"/>
      <c r="KSZ368" s="120"/>
      <c r="KTA368" s="120"/>
      <c r="KTB368" s="120"/>
      <c r="KTC368" s="120"/>
      <c r="KTD368" s="120"/>
      <c r="KTE368" s="120"/>
      <c r="KTF368" s="120"/>
      <c r="KTG368" s="120"/>
      <c r="KTH368" s="120"/>
      <c r="KTI368" s="120"/>
      <c r="KTJ368" s="120"/>
      <c r="KTK368" s="120"/>
      <c r="KTL368" s="120"/>
      <c r="KTM368" s="120"/>
      <c r="KTN368" s="120"/>
      <c r="KTO368" s="120"/>
      <c r="KTP368" s="120"/>
      <c r="KTQ368" s="120"/>
      <c r="KTR368" s="120"/>
      <c r="KTS368" s="120"/>
      <c r="KTT368" s="120"/>
      <c r="KTU368" s="120"/>
      <c r="KTV368" s="120"/>
      <c r="KTW368" s="120"/>
      <c r="KTX368" s="120"/>
      <c r="KTY368" s="120"/>
      <c r="KTZ368" s="120"/>
      <c r="KUA368" s="120"/>
      <c r="KUB368" s="120"/>
      <c r="KUC368" s="120"/>
      <c r="KUD368" s="120"/>
      <c r="KUE368" s="120"/>
      <c r="KUF368" s="120"/>
      <c r="KUG368" s="120"/>
      <c r="KUH368" s="120"/>
      <c r="KUI368" s="120"/>
      <c r="KUJ368" s="120"/>
      <c r="KUK368" s="120"/>
      <c r="KUL368" s="120"/>
      <c r="KUM368" s="120"/>
      <c r="KUN368" s="120"/>
      <c r="KUO368" s="120"/>
      <c r="KUP368" s="120"/>
      <c r="KUQ368" s="120"/>
      <c r="KUR368" s="120"/>
      <c r="KUS368" s="120"/>
      <c r="KUT368" s="120"/>
      <c r="KUU368" s="120"/>
      <c r="KUV368" s="120"/>
      <c r="KUW368" s="120"/>
      <c r="KUX368" s="120"/>
      <c r="KUY368" s="120"/>
      <c r="KUZ368" s="120"/>
      <c r="KVA368" s="120"/>
      <c r="KVB368" s="120"/>
      <c r="KVC368" s="120"/>
      <c r="KVD368" s="120"/>
      <c r="KVE368" s="120"/>
      <c r="KVF368" s="120"/>
      <c r="KVG368" s="120"/>
      <c r="KVH368" s="120"/>
      <c r="KVI368" s="120"/>
      <c r="KVJ368" s="120"/>
      <c r="KVK368" s="120"/>
      <c r="KVL368" s="120"/>
      <c r="KVM368" s="120"/>
      <c r="KVN368" s="120"/>
      <c r="KVO368" s="120"/>
      <c r="KVP368" s="120"/>
      <c r="KVQ368" s="120"/>
      <c r="KVR368" s="120"/>
      <c r="KVS368" s="120"/>
      <c r="KVT368" s="120"/>
      <c r="KVU368" s="120"/>
      <c r="KVV368" s="120"/>
      <c r="KVW368" s="120"/>
      <c r="KVX368" s="120"/>
      <c r="KVY368" s="120"/>
      <c r="KVZ368" s="120"/>
      <c r="KWA368" s="120"/>
      <c r="KWB368" s="120"/>
      <c r="KWC368" s="120"/>
      <c r="KWD368" s="120"/>
      <c r="KWE368" s="120"/>
      <c r="KWF368" s="120"/>
      <c r="KWG368" s="120"/>
      <c r="KWH368" s="120"/>
      <c r="KWI368" s="120"/>
      <c r="KWJ368" s="120"/>
      <c r="KWK368" s="120"/>
      <c r="KWL368" s="120"/>
      <c r="KWM368" s="120"/>
      <c r="KWN368" s="120"/>
      <c r="KWO368" s="120"/>
      <c r="KWP368" s="120"/>
      <c r="KWQ368" s="120"/>
      <c r="KWR368" s="120"/>
      <c r="KWS368" s="120"/>
      <c r="KWT368" s="120"/>
      <c r="KWU368" s="120"/>
      <c r="KWV368" s="120"/>
      <c r="KWW368" s="120"/>
      <c r="KWX368" s="120"/>
      <c r="KWY368" s="120"/>
      <c r="KWZ368" s="120"/>
      <c r="KXA368" s="120"/>
      <c r="KXB368" s="120"/>
      <c r="KXC368" s="120"/>
      <c r="KXD368" s="120"/>
      <c r="KXE368" s="120"/>
      <c r="KXF368" s="120"/>
      <c r="KXG368" s="120"/>
      <c r="KXH368" s="120"/>
      <c r="KXI368" s="120"/>
      <c r="KXJ368" s="120"/>
      <c r="KXK368" s="120"/>
      <c r="KXL368" s="120"/>
      <c r="KXM368" s="120"/>
      <c r="KXN368" s="120"/>
      <c r="KXO368" s="120"/>
      <c r="KXP368" s="120"/>
      <c r="KXQ368" s="120"/>
      <c r="KXR368" s="120"/>
      <c r="KXS368" s="120"/>
      <c r="KXT368" s="120"/>
      <c r="KXU368" s="120"/>
      <c r="KXV368" s="120"/>
      <c r="KXW368" s="120"/>
      <c r="KXX368" s="120"/>
      <c r="KXY368" s="120"/>
      <c r="KXZ368" s="120"/>
      <c r="KYA368" s="120"/>
      <c r="KYB368" s="120"/>
      <c r="KYC368" s="120"/>
      <c r="KYD368" s="120"/>
      <c r="KYE368" s="120"/>
      <c r="KYF368" s="120"/>
      <c r="KYG368" s="120"/>
      <c r="KYH368" s="120"/>
      <c r="KYI368" s="120"/>
      <c r="KYJ368" s="120"/>
      <c r="KYK368" s="120"/>
      <c r="KYL368" s="120"/>
      <c r="KYM368" s="120"/>
      <c r="KYN368" s="120"/>
      <c r="KYO368" s="120"/>
      <c r="KYP368" s="120"/>
      <c r="KYQ368" s="120"/>
      <c r="KYR368" s="120"/>
      <c r="KYS368" s="120"/>
      <c r="KYT368" s="120"/>
      <c r="KYU368" s="120"/>
      <c r="KYV368" s="120"/>
      <c r="KYW368" s="120"/>
      <c r="KYX368" s="120"/>
      <c r="KYY368" s="120"/>
      <c r="KYZ368" s="120"/>
      <c r="KZA368" s="120"/>
      <c r="KZB368" s="120"/>
      <c r="KZC368" s="120"/>
      <c r="KZD368" s="120"/>
      <c r="KZE368" s="120"/>
      <c r="KZF368" s="120"/>
      <c r="KZG368" s="120"/>
      <c r="KZH368" s="120"/>
      <c r="KZI368" s="120"/>
      <c r="KZJ368" s="120"/>
      <c r="KZK368" s="120"/>
      <c r="KZL368" s="120"/>
      <c r="KZM368" s="120"/>
      <c r="KZN368" s="120"/>
      <c r="KZO368" s="120"/>
      <c r="KZP368" s="120"/>
      <c r="KZQ368" s="120"/>
      <c r="KZR368" s="120"/>
      <c r="KZS368" s="120"/>
      <c r="KZT368" s="120"/>
      <c r="KZU368" s="120"/>
      <c r="KZV368" s="120"/>
      <c r="KZW368" s="120"/>
      <c r="KZX368" s="120"/>
      <c r="KZY368" s="120"/>
      <c r="KZZ368" s="120"/>
      <c r="LAA368" s="120"/>
      <c r="LAB368" s="120"/>
      <c r="LAC368" s="120"/>
      <c r="LAD368" s="120"/>
      <c r="LAE368" s="120"/>
      <c r="LAF368" s="120"/>
      <c r="LAG368" s="120"/>
      <c r="LAH368" s="120"/>
      <c r="LAI368" s="120"/>
      <c r="LAJ368" s="120"/>
      <c r="LAK368" s="120"/>
      <c r="LAL368" s="120"/>
      <c r="LAM368" s="120"/>
      <c r="LAN368" s="120"/>
      <c r="LAO368" s="120"/>
      <c r="LAP368" s="120"/>
      <c r="LAQ368" s="120"/>
      <c r="LAR368" s="120"/>
      <c r="LAS368" s="120"/>
      <c r="LAT368" s="120"/>
      <c r="LAU368" s="120"/>
      <c r="LAV368" s="120"/>
      <c r="LAW368" s="120"/>
      <c r="LAX368" s="120"/>
      <c r="LAY368" s="120"/>
      <c r="LAZ368" s="120"/>
      <c r="LBA368" s="120"/>
      <c r="LBB368" s="120"/>
      <c r="LBC368" s="120"/>
      <c r="LBD368" s="120"/>
      <c r="LBE368" s="120"/>
      <c r="LBF368" s="120"/>
      <c r="LBG368" s="120"/>
      <c r="LBH368" s="120"/>
      <c r="LBI368" s="120"/>
      <c r="LBJ368" s="120"/>
      <c r="LBK368" s="120"/>
      <c r="LBL368" s="120"/>
      <c r="LBM368" s="120"/>
      <c r="LBN368" s="120"/>
      <c r="LBO368" s="120"/>
      <c r="LBP368" s="120"/>
      <c r="LBQ368" s="120"/>
      <c r="LBR368" s="120"/>
      <c r="LBS368" s="120"/>
      <c r="LBT368" s="120"/>
      <c r="LBU368" s="120"/>
      <c r="LBV368" s="120"/>
      <c r="LBW368" s="120"/>
      <c r="LBX368" s="120"/>
      <c r="LBY368" s="120"/>
      <c r="LBZ368" s="120"/>
      <c r="LCA368" s="120"/>
      <c r="LCB368" s="120"/>
      <c r="LCC368" s="120"/>
      <c r="LCD368" s="120"/>
      <c r="LCE368" s="120"/>
      <c r="LCF368" s="120"/>
      <c r="LCG368" s="120"/>
      <c r="LCH368" s="120"/>
      <c r="LCI368" s="120"/>
      <c r="LCJ368" s="120"/>
      <c r="LCK368" s="120"/>
      <c r="LCL368" s="120"/>
      <c r="LCM368" s="120"/>
      <c r="LCN368" s="120"/>
      <c r="LCO368" s="120"/>
      <c r="LCP368" s="120"/>
      <c r="LCQ368" s="120"/>
      <c r="LCR368" s="120"/>
      <c r="LCS368" s="120"/>
      <c r="LCT368" s="120"/>
      <c r="LCU368" s="120"/>
      <c r="LCV368" s="120"/>
      <c r="LCW368" s="120"/>
      <c r="LCX368" s="120"/>
      <c r="LCY368" s="120"/>
      <c r="LCZ368" s="120"/>
      <c r="LDA368" s="120"/>
      <c r="LDB368" s="120"/>
      <c r="LDC368" s="120"/>
      <c r="LDD368" s="120"/>
      <c r="LDE368" s="120"/>
      <c r="LDF368" s="120"/>
      <c r="LDG368" s="120"/>
      <c r="LDH368" s="120"/>
      <c r="LDI368" s="120"/>
      <c r="LDJ368" s="120"/>
      <c r="LDK368" s="120"/>
      <c r="LDL368" s="120"/>
      <c r="LDM368" s="120"/>
      <c r="LDN368" s="120"/>
      <c r="LDO368" s="120"/>
      <c r="LDP368" s="120"/>
      <c r="LDQ368" s="120"/>
      <c r="LDR368" s="120"/>
      <c r="LDS368" s="120"/>
      <c r="LDT368" s="120"/>
      <c r="LDU368" s="120"/>
      <c r="LDV368" s="120"/>
      <c r="LDW368" s="120"/>
      <c r="LDX368" s="120"/>
      <c r="LDY368" s="120"/>
      <c r="LDZ368" s="120"/>
      <c r="LEA368" s="120"/>
      <c r="LEB368" s="120"/>
      <c r="LEC368" s="120"/>
      <c r="LED368" s="120"/>
      <c r="LEE368" s="120"/>
      <c r="LEF368" s="120"/>
      <c r="LEG368" s="120"/>
      <c r="LEH368" s="120"/>
      <c r="LEI368" s="120"/>
      <c r="LEJ368" s="120"/>
      <c r="LEK368" s="120"/>
      <c r="LEL368" s="120"/>
      <c r="LEM368" s="120"/>
      <c r="LEN368" s="120"/>
      <c r="LEO368" s="120"/>
      <c r="LEP368" s="120"/>
      <c r="LEQ368" s="120"/>
      <c r="LER368" s="120"/>
      <c r="LES368" s="120"/>
      <c r="LET368" s="120"/>
      <c r="LEU368" s="120"/>
      <c r="LEV368" s="120"/>
      <c r="LEW368" s="120"/>
      <c r="LEX368" s="120"/>
      <c r="LEY368" s="120"/>
      <c r="LEZ368" s="120"/>
      <c r="LFA368" s="120"/>
      <c r="LFB368" s="120"/>
      <c r="LFC368" s="120"/>
      <c r="LFD368" s="120"/>
      <c r="LFE368" s="120"/>
      <c r="LFF368" s="120"/>
      <c r="LFG368" s="120"/>
      <c r="LFH368" s="120"/>
      <c r="LFI368" s="120"/>
      <c r="LFJ368" s="120"/>
      <c r="LFK368" s="120"/>
      <c r="LFL368" s="120"/>
      <c r="LFM368" s="120"/>
      <c r="LFN368" s="120"/>
      <c r="LFO368" s="120"/>
      <c r="LFP368" s="120"/>
      <c r="LFQ368" s="120"/>
      <c r="LFR368" s="120"/>
      <c r="LFS368" s="120"/>
      <c r="LFT368" s="120"/>
      <c r="LFU368" s="120"/>
      <c r="LFV368" s="120"/>
      <c r="LFW368" s="120"/>
      <c r="LFX368" s="120"/>
      <c r="LFY368" s="120"/>
      <c r="LFZ368" s="120"/>
      <c r="LGA368" s="120"/>
      <c r="LGB368" s="120"/>
      <c r="LGC368" s="120"/>
      <c r="LGD368" s="120"/>
      <c r="LGE368" s="120"/>
      <c r="LGF368" s="120"/>
      <c r="LGG368" s="120"/>
      <c r="LGH368" s="120"/>
      <c r="LGI368" s="120"/>
      <c r="LGJ368" s="120"/>
      <c r="LGK368" s="120"/>
      <c r="LGL368" s="120"/>
      <c r="LGM368" s="120"/>
      <c r="LGN368" s="120"/>
      <c r="LGO368" s="120"/>
      <c r="LGP368" s="120"/>
      <c r="LGQ368" s="120"/>
      <c r="LGR368" s="120"/>
      <c r="LGS368" s="120"/>
      <c r="LGT368" s="120"/>
      <c r="LGU368" s="120"/>
      <c r="LGV368" s="120"/>
      <c r="LGW368" s="120"/>
      <c r="LGX368" s="120"/>
      <c r="LGY368" s="120"/>
      <c r="LGZ368" s="120"/>
      <c r="LHA368" s="120"/>
      <c r="LHB368" s="120"/>
      <c r="LHC368" s="120"/>
      <c r="LHD368" s="120"/>
      <c r="LHE368" s="120"/>
      <c r="LHF368" s="120"/>
      <c r="LHG368" s="120"/>
      <c r="LHH368" s="120"/>
      <c r="LHI368" s="120"/>
      <c r="LHJ368" s="120"/>
      <c r="LHK368" s="120"/>
      <c r="LHL368" s="120"/>
      <c r="LHM368" s="120"/>
      <c r="LHN368" s="120"/>
      <c r="LHO368" s="120"/>
      <c r="LHP368" s="120"/>
      <c r="LHQ368" s="120"/>
      <c r="LHR368" s="120"/>
      <c r="LHS368" s="120"/>
      <c r="LHT368" s="120"/>
      <c r="LHU368" s="120"/>
      <c r="LHV368" s="120"/>
      <c r="LHW368" s="120"/>
      <c r="LHX368" s="120"/>
      <c r="LHY368" s="120"/>
      <c r="LHZ368" s="120"/>
      <c r="LIA368" s="120"/>
      <c r="LIB368" s="120"/>
      <c r="LIC368" s="120"/>
      <c r="LID368" s="120"/>
      <c r="LIE368" s="120"/>
      <c r="LIF368" s="120"/>
      <c r="LIG368" s="120"/>
      <c r="LIH368" s="120"/>
      <c r="LII368" s="120"/>
      <c r="LIJ368" s="120"/>
      <c r="LIK368" s="120"/>
      <c r="LIL368" s="120"/>
      <c r="LIM368" s="120"/>
      <c r="LIN368" s="120"/>
      <c r="LIO368" s="120"/>
      <c r="LIP368" s="120"/>
      <c r="LIQ368" s="120"/>
      <c r="LIR368" s="120"/>
      <c r="LIS368" s="120"/>
      <c r="LIT368" s="120"/>
      <c r="LIU368" s="120"/>
      <c r="LIV368" s="120"/>
      <c r="LIW368" s="120"/>
      <c r="LIX368" s="120"/>
      <c r="LIY368" s="120"/>
      <c r="LIZ368" s="120"/>
      <c r="LJA368" s="120"/>
      <c r="LJB368" s="120"/>
      <c r="LJC368" s="120"/>
      <c r="LJD368" s="120"/>
      <c r="LJE368" s="120"/>
      <c r="LJF368" s="120"/>
      <c r="LJG368" s="120"/>
      <c r="LJH368" s="120"/>
      <c r="LJI368" s="120"/>
      <c r="LJJ368" s="120"/>
      <c r="LJK368" s="120"/>
      <c r="LJL368" s="120"/>
      <c r="LJM368" s="120"/>
      <c r="LJN368" s="120"/>
      <c r="LJO368" s="120"/>
      <c r="LJP368" s="120"/>
      <c r="LJQ368" s="120"/>
      <c r="LJR368" s="120"/>
      <c r="LJS368" s="120"/>
      <c r="LJT368" s="120"/>
      <c r="LJU368" s="120"/>
      <c r="LJV368" s="120"/>
      <c r="LJW368" s="120"/>
      <c r="LJX368" s="120"/>
      <c r="LJY368" s="120"/>
      <c r="LJZ368" s="120"/>
      <c r="LKA368" s="120"/>
      <c r="LKB368" s="120"/>
      <c r="LKC368" s="120"/>
      <c r="LKD368" s="120"/>
      <c r="LKE368" s="120"/>
      <c r="LKF368" s="120"/>
      <c r="LKG368" s="120"/>
      <c r="LKH368" s="120"/>
      <c r="LKI368" s="120"/>
      <c r="LKJ368" s="120"/>
      <c r="LKK368" s="120"/>
      <c r="LKL368" s="120"/>
      <c r="LKM368" s="120"/>
      <c r="LKN368" s="120"/>
      <c r="LKO368" s="120"/>
      <c r="LKP368" s="120"/>
      <c r="LKQ368" s="120"/>
      <c r="LKR368" s="120"/>
      <c r="LKS368" s="120"/>
      <c r="LKT368" s="120"/>
      <c r="LKU368" s="120"/>
      <c r="LKV368" s="120"/>
      <c r="LKW368" s="120"/>
      <c r="LKX368" s="120"/>
      <c r="LKY368" s="120"/>
      <c r="LKZ368" s="120"/>
      <c r="LLA368" s="120"/>
      <c r="LLB368" s="120"/>
      <c r="LLC368" s="120"/>
      <c r="LLD368" s="120"/>
      <c r="LLE368" s="120"/>
      <c r="LLF368" s="120"/>
      <c r="LLG368" s="120"/>
      <c r="LLH368" s="120"/>
      <c r="LLI368" s="120"/>
      <c r="LLJ368" s="120"/>
      <c r="LLK368" s="120"/>
      <c r="LLL368" s="120"/>
      <c r="LLM368" s="120"/>
      <c r="LLN368" s="120"/>
      <c r="LLO368" s="120"/>
      <c r="LLP368" s="120"/>
      <c r="LLQ368" s="120"/>
      <c r="LLR368" s="120"/>
      <c r="LLS368" s="120"/>
      <c r="LLT368" s="120"/>
      <c r="LLU368" s="120"/>
      <c r="LLV368" s="120"/>
      <c r="LLW368" s="120"/>
      <c r="LLX368" s="120"/>
      <c r="LLY368" s="120"/>
      <c r="LLZ368" s="120"/>
      <c r="LMA368" s="120"/>
      <c r="LMB368" s="120"/>
      <c r="LMC368" s="120"/>
      <c r="LMD368" s="120"/>
      <c r="LME368" s="120"/>
      <c r="LMF368" s="120"/>
      <c r="LMG368" s="120"/>
      <c r="LMH368" s="120"/>
      <c r="LMI368" s="120"/>
      <c r="LMJ368" s="120"/>
      <c r="LMK368" s="120"/>
      <c r="LML368" s="120"/>
      <c r="LMM368" s="120"/>
      <c r="LMN368" s="120"/>
      <c r="LMO368" s="120"/>
      <c r="LMP368" s="120"/>
      <c r="LMQ368" s="120"/>
      <c r="LMR368" s="120"/>
      <c r="LMS368" s="120"/>
      <c r="LMT368" s="120"/>
      <c r="LMU368" s="120"/>
      <c r="LMV368" s="120"/>
      <c r="LMW368" s="120"/>
      <c r="LMX368" s="120"/>
      <c r="LMY368" s="120"/>
      <c r="LMZ368" s="120"/>
      <c r="LNA368" s="120"/>
      <c r="LNB368" s="120"/>
      <c r="LNC368" s="120"/>
      <c r="LND368" s="120"/>
      <c r="LNE368" s="120"/>
      <c r="LNF368" s="120"/>
      <c r="LNG368" s="120"/>
      <c r="LNH368" s="120"/>
      <c r="LNI368" s="120"/>
      <c r="LNJ368" s="120"/>
      <c r="LNK368" s="120"/>
      <c r="LNL368" s="120"/>
      <c r="LNM368" s="120"/>
      <c r="LNN368" s="120"/>
      <c r="LNO368" s="120"/>
      <c r="LNP368" s="120"/>
      <c r="LNQ368" s="120"/>
      <c r="LNR368" s="120"/>
      <c r="LNS368" s="120"/>
      <c r="LNT368" s="120"/>
      <c r="LNU368" s="120"/>
      <c r="LNV368" s="120"/>
      <c r="LNW368" s="120"/>
      <c r="LNX368" s="120"/>
      <c r="LNY368" s="120"/>
      <c r="LNZ368" s="120"/>
      <c r="LOA368" s="120"/>
      <c r="LOB368" s="120"/>
      <c r="LOC368" s="120"/>
      <c r="LOD368" s="120"/>
      <c r="LOE368" s="120"/>
      <c r="LOF368" s="120"/>
      <c r="LOG368" s="120"/>
      <c r="LOH368" s="120"/>
      <c r="LOI368" s="120"/>
      <c r="LOJ368" s="120"/>
      <c r="LOK368" s="120"/>
      <c r="LOL368" s="120"/>
      <c r="LOM368" s="120"/>
      <c r="LON368" s="120"/>
      <c r="LOO368" s="120"/>
      <c r="LOP368" s="120"/>
      <c r="LOQ368" s="120"/>
      <c r="LOR368" s="120"/>
      <c r="LOS368" s="120"/>
      <c r="LOT368" s="120"/>
      <c r="LOU368" s="120"/>
      <c r="LOV368" s="120"/>
      <c r="LOW368" s="120"/>
      <c r="LOX368" s="120"/>
      <c r="LOY368" s="120"/>
      <c r="LOZ368" s="120"/>
      <c r="LPA368" s="120"/>
      <c r="LPB368" s="120"/>
      <c r="LPC368" s="120"/>
      <c r="LPD368" s="120"/>
      <c r="LPE368" s="120"/>
      <c r="LPF368" s="120"/>
      <c r="LPG368" s="120"/>
      <c r="LPH368" s="120"/>
      <c r="LPI368" s="120"/>
      <c r="LPJ368" s="120"/>
      <c r="LPK368" s="120"/>
      <c r="LPL368" s="120"/>
      <c r="LPM368" s="120"/>
      <c r="LPN368" s="120"/>
      <c r="LPO368" s="120"/>
      <c r="LPP368" s="120"/>
      <c r="LPQ368" s="120"/>
      <c r="LPR368" s="120"/>
      <c r="LPS368" s="120"/>
      <c r="LPT368" s="120"/>
      <c r="LPU368" s="120"/>
      <c r="LPV368" s="120"/>
      <c r="LPW368" s="120"/>
      <c r="LPX368" s="120"/>
      <c r="LPY368" s="120"/>
      <c r="LPZ368" s="120"/>
      <c r="LQA368" s="120"/>
      <c r="LQB368" s="120"/>
      <c r="LQC368" s="120"/>
      <c r="LQD368" s="120"/>
      <c r="LQE368" s="120"/>
      <c r="LQF368" s="120"/>
      <c r="LQG368" s="120"/>
      <c r="LQH368" s="120"/>
      <c r="LQI368" s="120"/>
      <c r="LQJ368" s="120"/>
      <c r="LQK368" s="120"/>
      <c r="LQL368" s="120"/>
      <c r="LQM368" s="120"/>
      <c r="LQN368" s="120"/>
      <c r="LQO368" s="120"/>
      <c r="LQP368" s="120"/>
      <c r="LQQ368" s="120"/>
      <c r="LQR368" s="120"/>
      <c r="LQS368" s="120"/>
      <c r="LQT368" s="120"/>
      <c r="LQU368" s="120"/>
      <c r="LQV368" s="120"/>
      <c r="LQW368" s="120"/>
      <c r="LQX368" s="120"/>
      <c r="LQY368" s="120"/>
      <c r="LQZ368" s="120"/>
      <c r="LRA368" s="120"/>
      <c r="LRB368" s="120"/>
      <c r="LRC368" s="120"/>
      <c r="LRD368" s="120"/>
      <c r="LRE368" s="120"/>
      <c r="LRF368" s="120"/>
      <c r="LRG368" s="120"/>
      <c r="LRH368" s="120"/>
      <c r="LRI368" s="120"/>
      <c r="LRJ368" s="120"/>
      <c r="LRK368" s="120"/>
      <c r="LRL368" s="120"/>
      <c r="LRM368" s="120"/>
      <c r="LRN368" s="120"/>
      <c r="LRO368" s="120"/>
      <c r="LRP368" s="120"/>
      <c r="LRQ368" s="120"/>
      <c r="LRR368" s="120"/>
      <c r="LRS368" s="120"/>
      <c r="LRT368" s="120"/>
      <c r="LRU368" s="120"/>
      <c r="LRV368" s="120"/>
      <c r="LRW368" s="120"/>
      <c r="LRX368" s="120"/>
      <c r="LRY368" s="120"/>
      <c r="LRZ368" s="120"/>
      <c r="LSA368" s="120"/>
      <c r="LSB368" s="120"/>
      <c r="LSC368" s="120"/>
      <c r="LSD368" s="120"/>
      <c r="LSE368" s="120"/>
      <c r="LSF368" s="120"/>
      <c r="LSG368" s="120"/>
      <c r="LSH368" s="120"/>
      <c r="LSI368" s="120"/>
      <c r="LSJ368" s="120"/>
      <c r="LSK368" s="120"/>
      <c r="LSL368" s="120"/>
      <c r="LSM368" s="120"/>
      <c r="LSN368" s="120"/>
      <c r="LSO368" s="120"/>
      <c r="LSP368" s="120"/>
      <c r="LSQ368" s="120"/>
      <c r="LSR368" s="120"/>
      <c r="LSS368" s="120"/>
      <c r="LST368" s="120"/>
      <c r="LSU368" s="120"/>
      <c r="LSV368" s="120"/>
      <c r="LSW368" s="120"/>
      <c r="LSX368" s="120"/>
      <c r="LSY368" s="120"/>
      <c r="LSZ368" s="120"/>
      <c r="LTA368" s="120"/>
      <c r="LTB368" s="120"/>
      <c r="LTC368" s="120"/>
      <c r="LTD368" s="120"/>
      <c r="LTE368" s="120"/>
      <c r="LTF368" s="120"/>
      <c r="LTG368" s="120"/>
      <c r="LTH368" s="120"/>
      <c r="LTI368" s="120"/>
      <c r="LTJ368" s="120"/>
      <c r="LTK368" s="120"/>
      <c r="LTL368" s="120"/>
      <c r="LTM368" s="120"/>
      <c r="LTN368" s="120"/>
      <c r="LTO368" s="120"/>
      <c r="LTP368" s="120"/>
      <c r="LTQ368" s="120"/>
      <c r="LTR368" s="120"/>
      <c r="LTS368" s="120"/>
      <c r="LTT368" s="120"/>
      <c r="LTU368" s="120"/>
      <c r="LTV368" s="120"/>
      <c r="LTW368" s="120"/>
      <c r="LTX368" s="120"/>
      <c r="LTY368" s="120"/>
      <c r="LTZ368" s="120"/>
      <c r="LUA368" s="120"/>
      <c r="LUB368" s="120"/>
      <c r="LUC368" s="120"/>
      <c r="LUD368" s="120"/>
      <c r="LUE368" s="120"/>
      <c r="LUF368" s="120"/>
      <c r="LUG368" s="120"/>
      <c r="LUH368" s="120"/>
      <c r="LUI368" s="120"/>
      <c r="LUJ368" s="120"/>
      <c r="LUK368" s="120"/>
      <c r="LUL368" s="120"/>
      <c r="LUM368" s="120"/>
      <c r="LUN368" s="120"/>
      <c r="LUO368" s="120"/>
      <c r="LUP368" s="120"/>
      <c r="LUQ368" s="120"/>
      <c r="LUR368" s="120"/>
      <c r="LUS368" s="120"/>
      <c r="LUT368" s="120"/>
      <c r="LUU368" s="120"/>
      <c r="LUV368" s="120"/>
      <c r="LUW368" s="120"/>
      <c r="LUX368" s="120"/>
      <c r="LUY368" s="120"/>
      <c r="LUZ368" s="120"/>
      <c r="LVA368" s="120"/>
      <c r="LVB368" s="120"/>
      <c r="LVC368" s="120"/>
      <c r="LVD368" s="120"/>
      <c r="LVE368" s="120"/>
      <c r="LVF368" s="120"/>
      <c r="LVG368" s="120"/>
      <c r="LVH368" s="120"/>
      <c r="LVI368" s="120"/>
      <c r="LVJ368" s="120"/>
      <c r="LVK368" s="120"/>
      <c r="LVL368" s="120"/>
      <c r="LVM368" s="120"/>
      <c r="LVN368" s="120"/>
      <c r="LVO368" s="120"/>
      <c r="LVP368" s="120"/>
      <c r="LVQ368" s="120"/>
      <c r="LVR368" s="120"/>
      <c r="LVS368" s="120"/>
      <c r="LVT368" s="120"/>
      <c r="LVU368" s="120"/>
      <c r="LVV368" s="120"/>
      <c r="LVW368" s="120"/>
      <c r="LVX368" s="120"/>
      <c r="LVY368" s="120"/>
      <c r="LVZ368" s="120"/>
      <c r="LWA368" s="120"/>
      <c r="LWB368" s="120"/>
      <c r="LWC368" s="120"/>
      <c r="LWD368" s="120"/>
      <c r="LWE368" s="120"/>
      <c r="LWF368" s="120"/>
      <c r="LWG368" s="120"/>
      <c r="LWH368" s="120"/>
      <c r="LWI368" s="120"/>
      <c r="LWJ368" s="120"/>
      <c r="LWK368" s="120"/>
      <c r="LWL368" s="120"/>
      <c r="LWM368" s="120"/>
      <c r="LWN368" s="120"/>
      <c r="LWO368" s="120"/>
      <c r="LWP368" s="120"/>
      <c r="LWQ368" s="120"/>
      <c r="LWR368" s="120"/>
      <c r="LWS368" s="120"/>
      <c r="LWT368" s="120"/>
      <c r="LWU368" s="120"/>
      <c r="LWV368" s="120"/>
      <c r="LWW368" s="120"/>
      <c r="LWX368" s="120"/>
      <c r="LWY368" s="120"/>
      <c r="LWZ368" s="120"/>
      <c r="LXA368" s="120"/>
      <c r="LXB368" s="120"/>
      <c r="LXC368" s="120"/>
      <c r="LXD368" s="120"/>
      <c r="LXE368" s="120"/>
      <c r="LXF368" s="120"/>
      <c r="LXG368" s="120"/>
      <c r="LXH368" s="120"/>
      <c r="LXI368" s="120"/>
      <c r="LXJ368" s="120"/>
      <c r="LXK368" s="120"/>
      <c r="LXL368" s="120"/>
      <c r="LXM368" s="120"/>
      <c r="LXN368" s="120"/>
      <c r="LXO368" s="120"/>
      <c r="LXP368" s="120"/>
      <c r="LXQ368" s="120"/>
      <c r="LXR368" s="120"/>
      <c r="LXS368" s="120"/>
      <c r="LXT368" s="120"/>
      <c r="LXU368" s="120"/>
      <c r="LXV368" s="120"/>
      <c r="LXW368" s="120"/>
      <c r="LXX368" s="120"/>
      <c r="LXY368" s="120"/>
      <c r="LXZ368" s="120"/>
      <c r="LYA368" s="120"/>
      <c r="LYB368" s="120"/>
      <c r="LYC368" s="120"/>
      <c r="LYD368" s="120"/>
      <c r="LYE368" s="120"/>
      <c r="LYF368" s="120"/>
      <c r="LYG368" s="120"/>
      <c r="LYH368" s="120"/>
      <c r="LYI368" s="120"/>
      <c r="LYJ368" s="120"/>
      <c r="LYK368" s="120"/>
      <c r="LYL368" s="120"/>
      <c r="LYM368" s="120"/>
      <c r="LYN368" s="120"/>
      <c r="LYO368" s="120"/>
      <c r="LYP368" s="120"/>
      <c r="LYQ368" s="120"/>
      <c r="LYR368" s="120"/>
      <c r="LYS368" s="120"/>
      <c r="LYT368" s="120"/>
      <c r="LYU368" s="120"/>
      <c r="LYV368" s="120"/>
      <c r="LYW368" s="120"/>
      <c r="LYX368" s="120"/>
      <c r="LYY368" s="120"/>
      <c r="LYZ368" s="120"/>
      <c r="LZA368" s="120"/>
      <c r="LZB368" s="120"/>
      <c r="LZC368" s="120"/>
      <c r="LZD368" s="120"/>
      <c r="LZE368" s="120"/>
      <c r="LZF368" s="120"/>
      <c r="LZG368" s="120"/>
      <c r="LZH368" s="120"/>
      <c r="LZI368" s="120"/>
      <c r="LZJ368" s="120"/>
      <c r="LZK368" s="120"/>
      <c r="LZL368" s="120"/>
      <c r="LZM368" s="120"/>
      <c r="LZN368" s="120"/>
      <c r="LZO368" s="120"/>
      <c r="LZP368" s="120"/>
      <c r="LZQ368" s="120"/>
      <c r="LZR368" s="120"/>
      <c r="LZS368" s="120"/>
      <c r="LZT368" s="120"/>
      <c r="LZU368" s="120"/>
      <c r="LZV368" s="120"/>
      <c r="LZW368" s="120"/>
      <c r="LZX368" s="120"/>
      <c r="LZY368" s="120"/>
      <c r="LZZ368" s="120"/>
      <c r="MAA368" s="120"/>
      <c r="MAB368" s="120"/>
      <c r="MAC368" s="120"/>
      <c r="MAD368" s="120"/>
      <c r="MAE368" s="120"/>
      <c r="MAF368" s="120"/>
      <c r="MAG368" s="120"/>
      <c r="MAH368" s="120"/>
      <c r="MAI368" s="120"/>
      <c r="MAJ368" s="120"/>
      <c r="MAK368" s="120"/>
      <c r="MAL368" s="120"/>
      <c r="MAM368" s="120"/>
      <c r="MAN368" s="120"/>
      <c r="MAO368" s="120"/>
      <c r="MAP368" s="120"/>
      <c r="MAQ368" s="120"/>
      <c r="MAR368" s="120"/>
      <c r="MAS368" s="120"/>
      <c r="MAT368" s="120"/>
      <c r="MAU368" s="120"/>
      <c r="MAV368" s="120"/>
      <c r="MAW368" s="120"/>
      <c r="MAX368" s="120"/>
      <c r="MAY368" s="120"/>
      <c r="MAZ368" s="120"/>
      <c r="MBA368" s="120"/>
      <c r="MBB368" s="120"/>
      <c r="MBC368" s="120"/>
      <c r="MBD368" s="120"/>
      <c r="MBE368" s="120"/>
      <c r="MBF368" s="120"/>
      <c r="MBG368" s="120"/>
      <c r="MBH368" s="120"/>
      <c r="MBI368" s="120"/>
      <c r="MBJ368" s="120"/>
      <c r="MBK368" s="120"/>
      <c r="MBL368" s="120"/>
      <c r="MBM368" s="120"/>
      <c r="MBN368" s="120"/>
      <c r="MBO368" s="120"/>
      <c r="MBP368" s="120"/>
      <c r="MBQ368" s="120"/>
      <c r="MBR368" s="120"/>
      <c r="MBS368" s="120"/>
      <c r="MBT368" s="120"/>
      <c r="MBU368" s="120"/>
      <c r="MBV368" s="120"/>
      <c r="MBW368" s="120"/>
      <c r="MBX368" s="120"/>
      <c r="MBY368" s="120"/>
      <c r="MBZ368" s="120"/>
      <c r="MCA368" s="120"/>
      <c r="MCB368" s="120"/>
      <c r="MCC368" s="120"/>
      <c r="MCD368" s="120"/>
      <c r="MCE368" s="120"/>
      <c r="MCF368" s="120"/>
      <c r="MCG368" s="120"/>
      <c r="MCH368" s="120"/>
      <c r="MCI368" s="120"/>
      <c r="MCJ368" s="120"/>
      <c r="MCK368" s="120"/>
      <c r="MCL368" s="120"/>
      <c r="MCM368" s="120"/>
      <c r="MCN368" s="120"/>
      <c r="MCO368" s="120"/>
      <c r="MCP368" s="120"/>
      <c r="MCQ368" s="120"/>
      <c r="MCR368" s="120"/>
      <c r="MCS368" s="120"/>
      <c r="MCT368" s="120"/>
      <c r="MCU368" s="120"/>
      <c r="MCV368" s="120"/>
      <c r="MCW368" s="120"/>
      <c r="MCX368" s="120"/>
      <c r="MCY368" s="120"/>
      <c r="MCZ368" s="120"/>
      <c r="MDA368" s="120"/>
      <c r="MDB368" s="120"/>
      <c r="MDC368" s="120"/>
      <c r="MDD368" s="120"/>
      <c r="MDE368" s="120"/>
      <c r="MDF368" s="120"/>
      <c r="MDG368" s="120"/>
      <c r="MDH368" s="120"/>
      <c r="MDI368" s="120"/>
      <c r="MDJ368" s="120"/>
      <c r="MDK368" s="120"/>
      <c r="MDL368" s="120"/>
      <c r="MDM368" s="120"/>
      <c r="MDN368" s="120"/>
      <c r="MDO368" s="120"/>
      <c r="MDP368" s="120"/>
      <c r="MDQ368" s="120"/>
      <c r="MDR368" s="120"/>
      <c r="MDS368" s="120"/>
      <c r="MDT368" s="120"/>
      <c r="MDU368" s="120"/>
      <c r="MDV368" s="120"/>
      <c r="MDW368" s="120"/>
      <c r="MDX368" s="120"/>
      <c r="MDY368" s="120"/>
      <c r="MDZ368" s="120"/>
      <c r="MEA368" s="120"/>
      <c r="MEB368" s="120"/>
      <c r="MEC368" s="120"/>
      <c r="MED368" s="120"/>
      <c r="MEE368" s="120"/>
      <c r="MEF368" s="120"/>
      <c r="MEG368" s="120"/>
      <c r="MEH368" s="120"/>
      <c r="MEI368" s="120"/>
      <c r="MEJ368" s="120"/>
      <c r="MEK368" s="120"/>
      <c r="MEL368" s="120"/>
      <c r="MEM368" s="120"/>
      <c r="MEN368" s="120"/>
      <c r="MEO368" s="120"/>
      <c r="MEP368" s="120"/>
      <c r="MEQ368" s="120"/>
      <c r="MER368" s="120"/>
      <c r="MES368" s="120"/>
      <c r="MET368" s="120"/>
      <c r="MEU368" s="120"/>
      <c r="MEV368" s="120"/>
      <c r="MEW368" s="120"/>
      <c r="MEX368" s="120"/>
      <c r="MEY368" s="120"/>
      <c r="MEZ368" s="120"/>
      <c r="MFA368" s="120"/>
      <c r="MFB368" s="120"/>
      <c r="MFC368" s="120"/>
      <c r="MFD368" s="120"/>
      <c r="MFE368" s="120"/>
      <c r="MFF368" s="120"/>
      <c r="MFG368" s="120"/>
      <c r="MFH368" s="120"/>
      <c r="MFI368" s="120"/>
      <c r="MFJ368" s="120"/>
      <c r="MFK368" s="120"/>
      <c r="MFL368" s="120"/>
      <c r="MFM368" s="120"/>
      <c r="MFN368" s="120"/>
      <c r="MFO368" s="120"/>
      <c r="MFP368" s="120"/>
      <c r="MFQ368" s="120"/>
      <c r="MFR368" s="120"/>
      <c r="MFS368" s="120"/>
      <c r="MFT368" s="120"/>
      <c r="MFU368" s="120"/>
      <c r="MFV368" s="120"/>
      <c r="MFW368" s="120"/>
      <c r="MFX368" s="120"/>
      <c r="MFY368" s="120"/>
      <c r="MFZ368" s="120"/>
      <c r="MGA368" s="120"/>
      <c r="MGB368" s="120"/>
      <c r="MGC368" s="120"/>
      <c r="MGD368" s="120"/>
      <c r="MGE368" s="120"/>
      <c r="MGF368" s="120"/>
      <c r="MGG368" s="120"/>
      <c r="MGH368" s="120"/>
      <c r="MGI368" s="120"/>
      <c r="MGJ368" s="120"/>
      <c r="MGK368" s="120"/>
      <c r="MGL368" s="120"/>
      <c r="MGM368" s="120"/>
      <c r="MGN368" s="120"/>
      <c r="MGO368" s="120"/>
      <c r="MGP368" s="120"/>
      <c r="MGQ368" s="120"/>
      <c r="MGR368" s="120"/>
      <c r="MGS368" s="120"/>
      <c r="MGT368" s="120"/>
      <c r="MGU368" s="120"/>
      <c r="MGV368" s="120"/>
      <c r="MGW368" s="120"/>
      <c r="MGX368" s="120"/>
      <c r="MGY368" s="120"/>
      <c r="MGZ368" s="120"/>
      <c r="MHA368" s="120"/>
      <c r="MHB368" s="120"/>
      <c r="MHC368" s="120"/>
      <c r="MHD368" s="120"/>
      <c r="MHE368" s="120"/>
      <c r="MHF368" s="120"/>
      <c r="MHG368" s="120"/>
      <c r="MHH368" s="120"/>
      <c r="MHI368" s="120"/>
      <c r="MHJ368" s="120"/>
      <c r="MHK368" s="120"/>
      <c r="MHL368" s="120"/>
      <c r="MHM368" s="120"/>
      <c r="MHN368" s="120"/>
      <c r="MHO368" s="120"/>
      <c r="MHP368" s="120"/>
      <c r="MHQ368" s="120"/>
      <c r="MHR368" s="120"/>
      <c r="MHS368" s="120"/>
      <c r="MHT368" s="120"/>
      <c r="MHU368" s="120"/>
      <c r="MHV368" s="120"/>
      <c r="MHW368" s="120"/>
      <c r="MHX368" s="120"/>
      <c r="MHY368" s="120"/>
      <c r="MHZ368" s="120"/>
      <c r="MIA368" s="120"/>
      <c r="MIB368" s="120"/>
      <c r="MIC368" s="120"/>
      <c r="MID368" s="120"/>
      <c r="MIE368" s="120"/>
      <c r="MIF368" s="120"/>
      <c r="MIG368" s="120"/>
      <c r="MIH368" s="120"/>
      <c r="MII368" s="120"/>
      <c r="MIJ368" s="120"/>
      <c r="MIK368" s="120"/>
      <c r="MIL368" s="120"/>
      <c r="MIM368" s="120"/>
      <c r="MIN368" s="120"/>
      <c r="MIO368" s="120"/>
      <c r="MIP368" s="120"/>
      <c r="MIQ368" s="120"/>
      <c r="MIR368" s="120"/>
      <c r="MIS368" s="120"/>
      <c r="MIT368" s="120"/>
      <c r="MIU368" s="120"/>
      <c r="MIV368" s="120"/>
      <c r="MIW368" s="120"/>
      <c r="MIX368" s="120"/>
      <c r="MIY368" s="120"/>
      <c r="MIZ368" s="120"/>
      <c r="MJA368" s="120"/>
      <c r="MJB368" s="120"/>
      <c r="MJC368" s="120"/>
      <c r="MJD368" s="120"/>
      <c r="MJE368" s="120"/>
      <c r="MJF368" s="120"/>
      <c r="MJG368" s="120"/>
      <c r="MJH368" s="120"/>
      <c r="MJI368" s="120"/>
      <c r="MJJ368" s="120"/>
      <c r="MJK368" s="120"/>
      <c r="MJL368" s="120"/>
      <c r="MJM368" s="120"/>
      <c r="MJN368" s="120"/>
      <c r="MJO368" s="120"/>
      <c r="MJP368" s="120"/>
      <c r="MJQ368" s="120"/>
      <c r="MJR368" s="120"/>
      <c r="MJS368" s="120"/>
      <c r="MJT368" s="120"/>
      <c r="MJU368" s="120"/>
      <c r="MJV368" s="120"/>
      <c r="MJW368" s="120"/>
      <c r="MJX368" s="120"/>
      <c r="MJY368" s="120"/>
      <c r="MJZ368" s="120"/>
      <c r="MKA368" s="120"/>
      <c r="MKB368" s="120"/>
      <c r="MKC368" s="120"/>
      <c r="MKD368" s="120"/>
      <c r="MKE368" s="120"/>
      <c r="MKF368" s="120"/>
      <c r="MKG368" s="120"/>
      <c r="MKH368" s="120"/>
      <c r="MKI368" s="120"/>
      <c r="MKJ368" s="120"/>
      <c r="MKK368" s="120"/>
      <c r="MKL368" s="120"/>
      <c r="MKM368" s="120"/>
      <c r="MKN368" s="120"/>
      <c r="MKO368" s="120"/>
      <c r="MKP368" s="120"/>
      <c r="MKQ368" s="120"/>
      <c r="MKR368" s="120"/>
      <c r="MKS368" s="120"/>
      <c r="MKT368" s="120"/>
      <c r="MKU368" s="120"/>
      <c r="MKV368" s="120"/>
      <c r="MKW368" s="120"/>
      <c r="MKX368" s="120"/>
      <c r="MKY368" s="120"/>
      <c r="MKZ368" s="120"/>
      <c r="MLA368" s="120"/>
      <c r="MLB368" s="120"/>
      <c r="MLC368" s="120"/>
      <c r="MLD368" s="120"/>
      <c r="MLE368" s="120"/>
      <c r="MLF368" s="120"/>
      <c r="MLG368" s="120"/>
      <c r="MLH368" s="120"/>
      <c r="MLI368" s="120"/>
      <c r="MLJ368" s="120"/>
      <c r="MLK368" s="120"/>
      <c r="MLL368" s="120"/>
      <c r="MLM368" s="120"/>
      <c r="MLN368" s="120"/>
      <c r="MLO368" s="120"/>
      <c r="MLP368" s="120"/>
      <c r="MLQ368" s="120"/>
      <c r="MLR368" s="120"/>
      <c r="MLS368" s="120"/>
      <c r="MLT368" s="120"/>
      <c r="MLU368" s="120"/>
      <c r="MLV368" s="120"/>
      <c r="MLW368" s="120"/>
      <c r="MLX368" s="120"/>
      <c r="MLY368" s="120"/>
      <c r="MLZ368" s="120"/>
      <c r="MMA368" s="120"/>
      <c r="MMB368" s="120"/>
      <c r="MMC368" s="120"/>
      <c r="MMD368" s="120"/>
      <c r="MME368" s="120"/>
      <c r="MMF368" s="120"/>
      <c r="MMG368" s="120"/>
      <c r="MMH368" s="120"/>
      <c r="MMI368" s="120"/>
      <c r="MMJ368" s="120"/>
      <c r="MMK368" s="120"/>
      <c r="MML368" s="120"/>
      <c r="MMM368" s="120"/>
      <c r="MMN368" s="120"/>
      <c r="MMO368" s="120"/>
      <c r="MMP368" s="120"/>
      <c r="MMQ368" s="120"/>
      <c r="MMR368" s="120"/>
      <c r="MMS368" s="120"/>
      <c r="MMT368" s="120"/>
      <c r="MMU368" s="120"/>
      <c r="MMV368" s="120"/>
      <c r="MMW368" s="120"/>
      <c r="MMX368" s="120"/>
      <c r="MMY368" s="120"/>
      <c r="MMZ368" s="120"/>
      <c r="MNA368" s="120"/>
      <c r="MNB368" s="120"/>
      <c r="MNC368" s="120"/>
      <c r="MND368" s="120"/>
      <c r="MNE368" s="120"/>
      <c r="MNF368" s="120"/>
      <c r="MNG368" s="120"/>
      <c r="MNH368" s="120"/>
      <c r="MNI368" s="120"/>
      <c r="MNJ368" s="120"/>
      <c r="MNK368" s="120"/>
      <c r="MNL368" s="120"/>
      <c r="MNM368" s="120"/>
      <c r="MNN368" s="120"/>
      <c r="MNO368" s="120"/>
      <c r="MNP368" s="120"/>
      <c r="MNQ368" s="120"/>
      <c r="MNR368" s="120"/>
      <c r="MNS368" s="120"/>
      <c r="MNT368" s="120"/>
      <c r="MNU368" s="120"/>
      <c r="MNV368" s="120"/>
      <c r="MNW368" s="120"/>
      <c r="MNX368" s="120"/>
      <c r="MNY368" s="120"/>
      <c r="MNZ368" s="120"/>
      <c r="MOA368" s="120"/>
      <c r="MOB368" s="120"/>
      <c r="MOC368" s="120"/>
      <c r="MOD368" s="120"/>
      <c r="MOE368" s="120"/>
      <c r="MOF368" s="120"/>
      <c r="MOG368" s="120"/>
      <c r="MOH368" s="120"/>
      <c r="MOI368" s="120"/>
      <c r="MOJ368" s="120"/>
      <c r="MOK368" s="120"/>
      <c r="MOL368" s="120"/>
      <c r="MOM368" s="120"/>
      <c r="MON368" s="120"/>
      <c r="MOO368" s="120"/>
      <c r="MOP368" s="120"/>
      <c r="MOQ368" s="120"/>
      <c r="MOR368" s="120"/>
      <c r="MOS368" s="120"/>
      <c r="MOT368" s="120"/>
      <c r="MOU368" s="120"/>
      <c r="MOV368" s="120"/>
      <c r="MOW368" s="120"/>
      <c r="MOX368" s="120"/>
      <c r="MOY368" s="120"/>
      <c r="MOZ368" s="120"/>
      <c r="MPA368" s="120"/>
      <c r="MPB368" s="120"/>
      <c r="MPC368" s="120"/>
      <c r="MPD368" s="120"/>
      <c r="MPE368" s="120"/>
      <c r="MPF368" s="120"/>
      <c r="MPG368" s="120"/>
      <c r="MPH368" s="120"/>
      <c r="MPI368" s="120"/>
      <c r="MPJ368" s="120"/>
      <c r="MPK368" s="120"/>
      <c r="MPL368" s="120"/>
      <c r="MPM368" s="120"/>
      <c r="MPN368" s="120"/>
      <c r="MPO368" s="120"/>
      <c r="MPP368" s="120"/>
      <c r="MPQ368" s="120"/>
      <c r="MPR368" s="120"/>
      <c r="MPS368" s="120"/>
      <c r="MPT368" s="120"/>
      <c r="MPU368" s="120"/>
      <c r="MPV368" s="120"/>
      <c r="MPW368" s="120"/>
      <c r="MPX368" s="120"/>
      <c r="MPY368" s="120"/>
      <c r="MPZ368" s="120"/>
      <c r="MQA368" s="120"/>
      <c r="MQB368" s="120"/>
      <c r="MQC368" s="120"/>
      <c r="MQD368" s="120"/>
      <c r="MQE368" s="120"/>
      <c r="MQF368" s="120"/>
      <c r="MQG368" s="120"/>
      <c r="MQH368" s="120"/>
      <c r="MQI368" s="120"/>
      <c r="MQJ368" s="120"/>
      <c r="MQK368" s="120"/>
      <c r="MQL368" s="120"/>
      <c r="MQM368" s="120"/>
      <c r="MQN368" s="120"/>
      <c r="MQO368" s="120"/>
      <c r="MQP368" s="120"/>
      <c r="MQQ368" s="120"/>
      <c r="MQR368" s="120"/>
      <c r="MQS368" s="120"/>
      <c r="MQT368" s="120"/>
      <c r="MQU368" s="120"/>
      <c r="MQV368" s="120"/>
      <c r="MQW368" s="120"/>
      <c r="MQX368" s="120"/>
      <c r="MQY368" s="120"/>
      <c r="MQZ368" s="120"/>
      <c r="MRA368" s="120"/>
      <c r="MRB368" s="120"/>
      <c r="MRC368" s="120"/>
      <c r="MRD368" s="120"/>
      <c r="MRE368" s="120"/>
      <c r="MRF368" s="120"/>
      <c r="MRG368" s="120"/>
      <c r="MRH368" s="120"/>
      <c r="MRI368" s="120"/>
      <c r="MRJ368" s="120"/>
      <c r="MRK368" s="120"/>
      <c r="MRL368" s="120"/>
      <c r="MRM368" s="120"/>
      <c r="MRN368" s="120"/>
      <c r="MRO368" s="120"/>
      <c r="MRP368" s="120"/>
      <c r="MRQ368" s="120"/>
      <c r="MRR368" s="120"/>
      <c r="MRS368" s="120"/>
      <c r="MRT368" s="120"/>
      <c r="MRU368" s="120"/>
      <c r="MRV368" s="120"/>
      <c r="MRW368" s="120"/>
      <c r="MRX368" s="120"/>
      <c r="MRY368" s="120"/>
      <c r="MRZ368" s="120"/>
      <c r="MSA368" s="120"/>
      <c r="MSB368" s="120"/>
      <c r="MSC368" s="120"/>
      <c r="MSD368" s="120"/>
      <c r="MSE368" s="120"/>
      <c r="MSF368" s="120"/>
      <c r="MSG368" s="120"/>
      <c r="MSH368" s="120"/>
      <c r="MSI368" s="120"/>
      <c r="MSJ368" s="120"/>
      <c r="MSK368" s="120"/>
      <c r="MSL368" s="120"/>
      <c r="MSM368" s="120"/>
      <c r="MSN368" s="120"/>
      <c r="MSO368" s="120"/>
      <c r="MSP368" s="120"/>
      <c r="MSQ368" s="120"/>
      <c r="MSR368" s="120"/>
      <c r="MSS368" s="120"/>
      <c r="MST368" s="120"/>
      <c r="MSU368" s="120"/>
      <c r="MSV368" s="120"/>
      <c r="MSW368" s="120"/>
      <c r="MSX368" s="120"/>
      <c r="MSY368" s="120"/>
      <c r="MSZ368" s="120"/>
      <c r="MTA368" s="120"/>
      <c r="MTB368" s="120"/>
      <c r="MTC368" s="120"/>
      <c r="MTD368" s="120"/>
      <c r="MTE368" s="120"/>
      <c r="MTF368" s="120"/>
      <c r="MTG368" s="120"/>
      <c r="MTH368" s="120"/>
      <c r="MTI368" s="120"/>
      <c r="MTJ368" s="120"/>
      <c r="MTK368" s="120"/>
      <c r="MTL368" s="120"/>
      <c r="MTM368" s="120"/>
      <c r="MTN368" s="120"/>
      <c r="MTO368" s="120"/>
      <c r="MTP368" s="120"/>
      <c r="MTQ368" s="120"/>
      <c r="MTR368" s="120"/>
      <c r="MTS368" s="120"/>
      <c r="MTT368" s="120"/>
      <c r="MTU368" s="120"/>
      <c r="MTV368" s="120"/>
      <c r="MTW368" s="120"/>
      <c r="MTX368" s="120"/>
      <c r="MTY368" s="120"/>
      <c r="MTZ368" s="120"/>
      <c r="MUA368" s="120"/>
      <c r="MUB368" s="120"/>
      <c r="MUC368" s="120"/>
      <c r="MUD368" s="120"/>
      <c r="MUE368" s="120"/>
      <c r="MUF368" s="120"/>
      <c r="MUG368" s="120"/>
      <c r="MUH368" s="120"/>
      <c r="MUI368" s="120"/>
      <c r="MUJ368" s="120"/>
      <c r="MUK368" s="120"/>
      <c r="MUL368" s="120"/>
      <c r="MUM368" s="120"/>
      <c r="MUN368" s="120"/>
      <c r="MUO368" s="120"/>
      <c r="MUP368" s="120"/>
      <c r="MUQ368" s="120"/>
      <c r="MUR368" s="120"/>
      <c r="MUS368" s="120"/>
      <c r="MUT368" s="120"/>
      <c r="MUU368" s="120"/>
      <c r="MUV368" s="120"/>
      <c r="MUW368" s="120"/>
      <c r="MUX368" s="120"/>
      <c r="MUY368" s="120"/>
      <c r="MUZ368" s="120"/>
      <c r="MVA368" s="120"/>
      <c r="MVB368" s="120"/>
      <c r="MVC368" s="120"/>
      <c r="MVD368" s="120"/>
      <c r="MVE368" s="120"/>
      <c r="MVF368" s="120"/>
      <c r="MVG368" s="120"/>
      <c r="MVH368" s="120"/>
      <c r="MVI368" s="120"/>
      <c r="MVJ368" s="120"/>
      <c r="MVK368" s="120"/>
      <c r="MVL368" s="120"/>
      <c r="MVM368" s="120"/>
      <c r="MVN368" s="120"/>
      <c r="MVO368" s="120"/>
      <c r="MVP368" s="120"/>
      <c r="MVQ368" s="120"/>
      <c r="MVR368" s="120"/>
      <c r="MVS368" s="120"/>
      <c r="MVT368" s="120"/>
      <c r="MVU368" s="120"/>
      <c r="MVV368" s="120"/>
      <c r="MVW368" s="120"/>
      <c r="MVX368" s="120"/>
      <c r="MVY368" s="120"/>
      <c r="MVZ368" s="120"/>
      <c r="MWA368" s="120"/>
      <c r="MWB368" s="120"/>
      <c r="MWC368" s="120"/>
      <c r="MWD368" s="120"/>
      <c r="MWE368" s="120"/>
      <c r="MWF368" s="120"/>
      <c r="MWG368" s="120"/>
      <c r="MWH368" s="120"/>
      <c r="MWI368" s="120"/>
      <c r="MWJ368" s="120"/>
      <c r="MWK368" s="120"/>
      <c r="MWL368" s="120"/>
      <c r="MWM368" s="120"/>
      <c r="MWN368" s="120"/>
      <c r="MWO368" s="120"/>
      <c r="MWP368" s="120"/>
      <c r="MWQ368" s="120"/>
      <c r="MWR368" s="120"/>
      <c r="MWS368" s="120"/>
      <c r="MWT368" s="120"/>
      <c r="MWU368" s="120"/>
      <c r="MWV368" s="120"/>
      <c r="MWW368" s="120"/>
      <c r="MWX368" s="120"/>
      <c r="MWY368" s="120"/>
      <c r="MWZ368" s="120"/>
      <c r="MXA368" s="120"/>
      <c r="MXB368" s="120"/>
      <c r="MXC368" s="120"/>
      <c r="MXD368" s="120"/>
      <c r="MXE368" s="120"/>
      <c r="MXF368" s="120"/>
      <c r="MXG368" s="120"/>
      <c r="MXH368" s="120"/>
      <c r="MXI368" s="120"/>
      <c r="MXJ368" s="120"/>
      <c r="MXK368" s="120"/>
      <c r="MXL368" s="120"/>
      <c r="MXM368" s="120"/>
      <c r="MXN368" s="120"/>
      <c r="MXO368" s="120"/>
      <c r="MXP368" s="120"/>
      <c r="MXQ368" s="120"/>
      <c r="MXR368" s="120"/>
      <c r="MXS368" s="120"/>
      <c r="MXT368" s="120"/>
      <c r="MXU368" s="120"/>
      <c r="MXV368" s="120"/>
      <c r="MXW368" s="120"/>
      <c r="MXX368" s="120"/>
      <c r="MXY368" s="120"/>
      <c r="MXZ368" s="120"/>
      <c r="MYA368" s="120"/>
      <c r="MYB368" s="120"/>
      <c r="MYC368" s="120"/>
      <c r="MYD368" s="120"/>
      <c r="MYE368" s="120"/>
      <c r="MYF368" s="120"/>
      <c r="MYG368" s="120"/>
      <c r="MYH368" s="120"/>
      <c r="MYI368" s="120"/>
      <c r="MYJ368" s="120"/>
      <c r="MYK368" s="120"/>
      <c r="MYL368" s="120"/>
      <c r="MYM368" s="120"/>
      <c r="MYN368" s="120"/>
      <c r="MYO368" s="120"/>
      <c r="MYP368" s="120"/>
      <c r="MYQ368" s="120"/>
      <c r="MYR368" s="120"/>
      <c r="MYS368" s="120"/>
      <c r="MYT368" s="120"/>
      <c r="MYU368" s="120"/>
      <c r="MYV368" s="120"/>
      <c r="MYW368" s="120"/>
      <c r="MYX368" s="120"/>
      <c r="MYY368" s="120"/>
      <c r="MYZ368" s="120"/>
      <c r="MZA368" s="120"/>
      <c r="MZB368" s="120"/>
      <c r="MZC368" s="120"/>
      <c r="MZD368" s="120"/>
      <c r="MZE368" s="120"/>
      <c r="MZF368" s="120"/>
      <c r="MZG368" s="120"/>
      <c r="MZH368" s="120"/>
      <c r="MZI368" s="120"/>
      <c r="MZJ368" s="120"/>
      <c r="MZK368" s="120"/>
      <c r="MZL368" s="120"/>
      <c r="MZM368" s="120"/>
      <c r="MZN368" s="120"/>
      <c r="MZO368" s="120"/>
      <c r="MZP368" s="120"/>
      <c r="MZQ368" s="120"/>
      <c r="MZR368" s="120"/>
      <c r="MZS368" s="120"/>
      <c r="MZT368" s="120"/>
      <c r="MZU368" s="120"/>
      <c r="MZV368" s="120"/>
      <c r="MZW368" s="120"/>
      <c r="MZX368" s="120"/>
      <c r="MZY368" s="120"/>
      <c r="MZZ368" s="120"/>
      <c r="NAA368" s="120"/>
      <c r="NAB368" s="120"/>
      <c r="NAC368" s="120"/>
      <c r="NAD368" s="120"/>
      <c r="NAE368" s="120"/>
      <c r="NAF368" s="120"/>
      <c r="NAG368" s="120"/>
      <c r="NAH368" s="120"/>
      <c r="NAI368" s="120"/>
      <c r="NAJ368" s="120"/>
      <c r="NAK368" s="120"/>
      <c r="NAL368" s="120"/>
      <c r="NAM368" s="120"/>
      <c r="NAN368" s="120"/>
      <c r="NAO368" s="120"/>
      <c r="NAP368" s="120"/>
      <c r="NAQ368" s="120"/>
      <c r="NAR368" s="120"/>
      <c r="NAS368" s="120"/>
      <c r="NAT368" s="120"/>
      <c r="NAU368" s="120"/>
      <c r="NAV368" s="120"/>
      <c r="NAW368" s="120"/>
      <c r="NAX368" s="120"/>
      <c r="NAY368" s="120"/>
      <c r="NAZ368" s="120"/>
      <c r="NBA368" s="120"/>
      <c r="NBB368" s="120"/>
      <c r="NBC368" s="120"/>
      <c r="NBD368" s="120"/>
      <c r="NBE368" s="120"/>
      <c r="NBF368" s="120"/>
      <c r="NBG368" s="120"/>
      <c r="NBH368" s="120"/>
      <c r="NBI368" s="120"/>
      <c r="NBJ368" s="120"/>
      <c r="NBK368" s="120"/>
      <c r="NBL368" s="120"/>
      <c r="NBM368" s="120"/>
      <c r="NBN368" s="120"/>
      <c r="NBO368" s="120"/>
      <c r="NBP368" s="120"/>
      <c r="NBQ368" s="120"/>
      <c r="NBR368" s="120"/>
      <c r="NBS368" s="120"/>
      <c r="NBT368" s="120"/>
      <c r="NBU368" s="120"/>
      <c r="NBV368" s="120"/>
      <c r="NBW368" s="120"/>
      <c r="NBX368" s="120"/>
      <c r="NBY368" s="120"/>
      <c r="NBZ368" s="120"/>
      <c r="NCA368" s="120"/>
      <c r="NCB368" s="120"/>
      <c r="NCC368" s="120"/>
      <c r="NCD368" s="120"/>
      <c r="NCE368" s="120"/>
      <c r="NCF368" s="120"/>
      <c r="NCG368" s="120"/>
      <c r="NCH368" s="120"/>
      <c r="NCI368" s="120"/>
      <c r="NCJ368" s="120"/>
      <c r="NCK368" s="120"/>
      <c r="NCL368" s="120"/>
      <c r="NCM368" s="120"/>
      <c r="NCN368" s="120"/>
      <c r="NCO368" s="120"/>
      <c r="NCP368" s="120"/>
      <c r="NCQ368" s="120"/>
      <c r="NCR368" s="120"/>
      <c r="NCS368" s="120"/>
      <c r="NCT368" s="120"/>
      <c r="NCU368" s="120"/>
      <c r="NCV368" s="120"/>
      <c r="NCW368" s="120"/>
      <c r="NCX368" s="120"/>
      <c r="NCY368" s="120"/>
      <c r="NCZ368" s="120"/>
      <c r="NDA368" s="120"/>
      <c r="NDB368" s="120"/>
      <c r="NDC368" s="120"/>
      <c r="NDD368" s="120"/>
      <c r="NDE368" s="120"/>
      <c r="NDF368" s="120"/>
      <c r="NDG368" s="120"/>
      <c r="NDH368" s="120"/>
      <c r="NDI368" s="120"/>
      <c r="NDJ368" s="120"/>
      <c r="NDK368" s="120"/>
      <c r="NDL368" s="120"/>
      <c r="NDM368" s="120"/>
      <c r="NDN368" s="120"/>
      <c r="NDO368" s="120"/>
      <c r="NDP368" s="120"/>
      <c r="NDQ368" s="120"/>
      <c r="NDR368" s="120"/>
      <c r="NDS368" s="120"/>
      <c r="NDT368" s="120"/>
      <c r="NDU368" s="120"/>
      <c r="NDV368" s="120"/>
      <c r="NDW368" s="120"/>
      <c r="NDX368" s="120"/>
      <c r="NDY368" s="120"/>
      <c r="NDZ368" s="120"/>
      <c r="NEA368" s="120"/>
      <c r="NEB368" s="120"/>
      <c r="NEC368" s="120"/>
      <c r="NED368" s="120"/>
      <c r="NEE368" s="120"/>
      <c r="NEF368" s="120"/>
      <c r="NEG368" s="120"/>
      <c r="NEH368" s="120"/>
      <c r="NEI368" s="120"/>
      <c r="NEJ368" s="120"/>
      <c r="NEK368" s="120"/>
      <c r="NEL368" s="120"/>
      <c r="NEM368" s="120"/>
      <c r="NEN368" s="120"/>
      <c r="NEO368" s="120"/>
      <c r="NEP368" s="120"/>
      <c r="NEQ368" s="120"/>
      <c r="NER368" s="120"/>
      <c r="NES368" s="120"/>
      <c r="NET368" s="120"/>
      <c r="NEU368" s="120"/>
      <c r="NEV368" s="120"/>
      <c r="NEW368" s="120"/>
      <c r="NEX368" s="120"/>
      <c r="NEY368" s="120"/>
      <c r="NEZ368" s="120"/>
      <c r="NFA368" s="120"/>
      <c r="NFB368" s="120"/>
      <c r="NFC368" s="120"/>
      <c r="NFD368" s="120"/>
      <c r="NFE368" s="120"/>
      <c r="NFF368" s="120"/>
      <c r="NFG368" s="120"/>
      <c r="NFH368" s="120"/>
      <c r="NFI368" s="120"/>
      <c r="NFJ368" s="120"/>
      <c r="NFK368" s="120"/>
      <c r="NFL368" s="120"/>
      <c r="NFM368" s="120"/>
      <c r="NFN368" s="120"/>
      <c r="NFO368" s="120"/>
      <c r="NFP368" s="120"/>
      <c r="NFQ368" s="120"/>
      <c r="NFR368" s="120"/>
      <c r="NFS368" s="120"/>
      <c r="NFT368" s="120"/>
      <c r="NFU368" s="120"/>
      <c r="NFV368" s="120"/>
      <c r="NFW368" s="120"/>
      <c r="NFX368" s="120"/>
      <c r="NFY368" s="120"/>
      <c r="NFZ368" s="120"/>
      <c r="NGA368" s="120"/>
      <c r="NGB368" s="120"/>
      <c r="NGC368" s="120"/>
      <c r="NGD368" s="120"/>
      <c r="NGE368" s="120"/>
      <c r="NGF368" s="120"/>
      <c r="NGG368" s="120"/>
      <c r="NGH368" s="120"/>
      <c r="NGI368" s="120"/>
      <c r="NGJ368" s="120"/>
      <c r="NGK368" s="120"/>
      <c r="NGL368" s="120"/>
      <c r="NGM368" s="120"/>
      <c r="NGN368" s="120"/>
      <c r="NGO368" s="120"/>
      <c r="NGP368" s="120"/>
      <c r="NGQ368" s="120"/>
      <c r="NGR368" s="120"/>
      <c r="NGS368" s="120"/>
      <c r="NGT368" s="120"/>
      <c r="NGU368" s="120"/>
      <c r="NGV368" s="120"/>
      <c r="NGW368" s="120"/>
      <c r="NGX368" s="120"/>
      <c r="NGY368" s="120"/>
      <c r="NGZ368" s="120"/>
      <c r="NHA368" s="120"/>
      <c r="NHB368" s="120"/>
      <c r="NHC368" s="120"/>
      <c r="NHD368" s="120"/>
      <c r="NHE368" s="120"/>
      <c r="NHF368" s="120"/>
      <c r="NHG368" s="120"/>
      <c r="NHH368" s="120"/>
      <c r="NHI368" s="120"/>
      <c r="NHJ368" s="120"/>
      <c r="NHK368" s="120"/>
      <c r="NHL368" s="120"/>
      <c r="NHM368" s="120"/>
      <c r="NHN368" s="120"/>
      <c r="NHO368" s="120"/>
      <c r="NHP368" s="120"/>
      <c r="NHQ368" s="120"/>
      <c r="NHR368" s="120"/>
      <c r="NHS368" s="120"/>
      <c r="NHT368" s="120"/>
      <c r="NHU368" s="120"/>
      <c r="NHV368" s="120"/>
      <c r="NHW368" s="120"/>
      <c r="NHX368" s="120"/>
      <c r="NHY368" s="120"/>
      <c r="NHZ368" s="120"/>
      <c r="NIA368" s="120"/>
      <c r="NIB368" s="120"/>
      <c r="NIC368" s="120"/>
      <c r="NID368" s="120"/>
      <c r="NIE368" s="120"/>
      <c r="NIF368" s="120"/>
      <c r="NIG368" s="120"/>
      <c r="NIH368" s="120"/>
      <c r="NII368" s="120"/>
      <c r="NIJ368" s="120"/>
      <c r="NIK368" s="120"/>
      <c r="NIL368" s="120"/>
      <c r="NIM368" s="120"/>
      <c r="NIN368" s="120"/>
      <c r="NIO368" s="120"/>
      <c r="NIP368" s="120"/>
      <c r="NIQ368" s="120"/>
      <c r="NIR368" s="120"/>
      <c r="NIS368" s="120"/>
      <c r="NIT368" s="120"/>
      <c r="NIU368" s="120"/>
      <c r="NIV368" s="120"/>
      <c r="NIW368" s="120"/>
      <c r="NIX368" s="120"/>
      <c r="NIY368" s="120"/>
      <c r="NIZ368" s="120"/>
      <c r="NJA368" s="120"/>
      <c r="NJB368" s="120"/>
      <c r="NJC368" s="120"/>
      <c r="NJD368" s="120"/>
      <c r="NJE368" s="120"/>
      <c r="NJF368" s="120"/>
      <c r="NJG368" s="120"/>
      <c r="NJH368" s="120"/>
      <c r="NJI368" s="120"/>
      <c r="NJJ368" s="120"/>
      <c r="NJK368" s="120"/>
      <c r="NJL368" s="120"/>
      <c r="NJM368" s="120"/>
      <c r="NJN368" s="120"/>
      <c r="NJO368" s="120"/>
      <c r="NJP368" s="120"/>
      <c r="NJQ368" s="120"/>
      <c r="NJR368" s="120"/>
      <c r="NJS368" s="120"/>
      <c r="NJT368" s="120"/>
      <c r="NJU368" s="120"/>
      <c r="NJV368" s="120"/>
      <c r="NJW368" s="120"/>
      <c r="NJX368" s="120"/>
      <c r="NJY368" s="120"/>
      <c r="NJZ368" s="120"/>
      <c r="NKA368" s="120"/>
      <c r="NKB368" s="120"/>
      <c r="NKC368" s="120"/>
      <c r="NKD368" s="120"/>
      <c r="NKE368" s="120"/>
      <c r="NKF368" s="120"/>
      <c r="NKG368" s="120"/>
      <c r="NKH368" s="120"/>
      <c r="NKI368" s="120"/>
      <c r="NKJ368" s="120"/>
      <c r="NKK368" s="120"/>
      <c r="NKL368" s="120"/>
      <c r="NKM368" s="120"/>
      <c r="NKN368" s="120"/>
      <c r="NKO368" s="120"/>
      <c r="NKP368" s="120"/>
      <c r="NKQ368" s="120"/>
      <c r="NKR368" s="120"/>
      <c r="NKS368" s="120"/>
      <c r="NKT368" s="120"/>
      <c r="NKU368" s="120"/>
      <c r="NKV368" s="120"/>
      <c r="NKW368" s="120"/>
      <c r="NKX368" s="120"/>
      <c r="NKY368" s="120"/>
      <c r="NKZ368" s="120"/>
      <c r="NLA368" s="120"/>
      <c r="NLB368" s="120"/>
      <c r="NLC368" s="120"/>
      <c r="NLD368" s="120"/>
      <c r="NLE368" s="120"/>
      <c r="NLF368" s="120"/>
      <c r="NLG368" s="120"/>
      <c r="NLH368" s="120"/>
      <c r="NLI368" s="120"/>
      <c r="NLJ368" s="120"/>
      <c r="NLK368" s="120"/>
      <c r="NLL368" s="120"/>
      <c r="NLM368" s="120"/>
      <c r="NLN368" s="120"/>
      <c r="NLO368" s="120"/>
      <c r="NLP368" s="120"/>
      <c r="NLQ368" s="120"/>
      <c r="NLR368" s="120"/>
      <c r="NLS368" s="120"/>
      <c r="NLT368" s="120"/>
      <c r="NLU368" s="120"/>
      <c r="NLV368" s="120"/>
      <c r="NLW368" s="120"/>
      <c r="NLX368" s="120"/>
      <c r="NLY368" s="120"/>
      <c r="NLZ368" s="120"/>
      <c r="NMA368" s="120"/>
      <c r="NMB368" s="120"/>
      <c r="NMC368" s="120"/>
      <c r="NMD368" s="120"/>
      <c r="NME368" s="120"/>
      <c r="NMF368" s="120"/>
      <c r="NMG368" s="120"/>
      <c r="NMH368" s="120"/>
      <c r="NMI368" s="120"/>
      <c r="NMJ368" s="120"/>
      <c r="NMK368" s="120"/>
      <c r="NML368" s="120"/>
      <c r="NMM368" s="120"/>
      <c r="NMN368" s="120"/>
      <c r="NMO368" s="120"/>
      <c r="NMP368" s="120"/>
      <c r="NMQ368" s="120"/>
      <c r="NMR368" s="120"/>
      <c r="NMS368" s="120"/>
      <c r="NMT368" s="120"/>
      <c r="NMU368" s="120"/>
      <c r="NMV368" s="120"/>
      <c r="NMW368" s="120"/>
      <c r="NMX368" s="120"/>
      <c r="NMY368" s="120"/>
      <c r="NMZ368" s="120"/>
      <c r="NNA368" s="120"/>
      <c r="NNB368" s="120"/>
      <c r="NNC368" s="120"/>
      <c r="NND368" s="120"/>
      <c r="NNE368" s="120"/>
      <c r="NNF368" s="120"/>
      <c r="NNG368" s="120"/>
      <c r="NNH368" s="120"/>
      <c r="NNI368" s="120"/>
      <c r="NNJ368" s="120"/>
      <c r="NNK368" s="120"/>
      <c r="NNL368" s="120"/>
      <c r="NNM368" s="120"/>
      <c r="NNN368" s="120"/>
      <c r="NNO368" s="120"/>
      <c r="NNP368" s="120"/>
      <c r="NNQ368" s="120"/>
      <c r="NNR368" s="120"/>
      <c r="NNS368" s="120"/>
      <c r="NNT368" s="120"/>
      <c r="NNU368" s="120"/>
      <c r="NNV368" s="120"/>
      <c r="NNW368" s="120"/>
      <c r="NNX368" s="120"/>
      <c r="NNY368" s="120"/>
      <c r="NNZ368" s="120"/>
      <c r="NOA368" s="120"/>
      <c r="NOB368" s="120"/>
      <c r="NOC368" s="120"/>
      <c r="NOD368" s="120"/>
      <c r="NOE368" s="120"/>
      <c r="NOF368" s="120"/>
      <c r="NOG368" s="120"/>
      <c r="NOH368" s="120"/>
      <c r="NOI368" s="120"/>
      <c r="NOJ368" s="120"/>
      <c r="NOK368" s="120"/>
      <c r="NOL368" s="120"/>
      <c r="NOM368" s="120"/>
      <c r="NON368" s="120"/>
      <c r="NOO368" s="120"/>
      <c r="NOP368" s="120"/>
      <c r="NOQ368" s="120"/>
      <c r="NOR368" s="120"/>
      <c r="NOS368" s="120"/>
      <c r="NOT368" s="120"/>
      <c r="NOU368" s="120"/>
      <c r="NOV368" s="120"/>
      <c r="NOW368" s="120"/>
      <c r="NOX368" s="120"/>
      <c r="NOY368" s="120"/>
      <c r="NOZ368" s="120"/>
      <c r="NPA368" s="120"/>
      <c r="NPB368" s="120"/>
      <c r="NPC368" s="120"/>
      <c r="NPD368" s="120"/>
      <c r="NPE368" s="120"/>
      <c r="NPF368" s="120"/>
      <c r="NPG368" s="120"/>
      <c r="NPH368" s="120"/>
      <c r="NPI368" s="120"/>
      <c r="NPJ368" s="120"/>
      <c r="NPK368" s="120"/>
      <c r="NPL368" s="120"/>
      <c r="NPM368" s="120"/>
      <c r="NPN368" s="120"/>
      <c r="NPO368" s="120"/>
      <c r="NPP368" s="120"/>
      <c r="NPQ368" s="120"/>
      <c r="NPR368" s="120"/>
      <c r="NPS368" s="120"/>
      <c r="NPT368" s="120"/>
      <c r="NPU368" s="120"/>
      <c r="NPV368" s="120"/>
      <c r="NPW368" s="120"/>
      <c r="NPX368" s="120"/>
      <c r="NPY368" s="120"/>
      <c r="NPZ368" s="120"/>
      <c r="NQA368" s="120"/>
      <c r="NQB368" s="120"/>
      <c r="NQC368" s="120"/>
      <c r="NQD368" s="120"/>
      <c r="NQE368" s="120"/>
      <c r="NQF368" s="120"/>
      <c r="NQG368" s="120"/>
      <c r="NQH368" s="120"/>
      <c r="NQI368" s="120"/>
      <c r="NQJ368" s="120"/>
      <c r="NQK368" s="120"/>
      <c r="NQL368" s="120"/>
      <c r="NQM368" s="120"/>
      <c r="NQN368" s="120"/>
      <c r="NQO368" s="120"/>
      <c r="NQP368" s="120"/>
      <c r="NQQ368" s="120"/>
      <c r="NQR368" s="120"/>
      <c r="NQS368" s="120"/>
      <c r="NQT368" s="120"/>
      <c r="NQU368" s="120"/>
      <c r="NQV368" s="120"/>
      <c r="NQW368" s="120"/>
      <c r="NQX368" s="120"/>
      <c r="NQY368" s="120"/>
      <c r="NQZ368" s="120"/>
      <c r="NRA368" s="120"/>
      <c r="NRB368" s="120"/>
      <c r="NRC368" s="120"/>
      <c r="NRD368" s="120"/>
      <c r="NRE368" s="120"/>
      <c r="NRF368" s="120"/>
      <c r="NRG368" s="120"/>
      <c r="NRH368" s="120"/>
      <c r="NRI368" s="120"/>
      <c r="NRJ368" s="120"/>
      <c r="NRK368" s="120"/>
      <c r="NRL368" s="120"/>
      <c r="NRM368" s="120"/>
      <c r="NRN368" s="120"/>
      <c r="NRO368" s="120"/>
      <c r="NRP368" s="120"/>
      <c r="NRQ368" s="120"/>
      <c r="NRR368" s="120"/>
      <c r="NRS368" s="120"/>
      <c r="NRT368" s="120"/>
      <c r="NRU368" s="120"/>
      <c r="NRV368" s="120"/>
      <c r="NRW368" s="120"/>
      <c r="NRX368" s="120"/>
      <c r="NRY368" s="120"/>
      <c r="NRZ368" s="120"/>
      <c r="NSA368" s="120"/>
      <c r="NSB368" s="120"/>
      <c r="NSC368" s="120"/>
      <c r="NSD368" s="120"/>
      <c r="NSE368" s="120"/>
      <c r="NSF368" s="120"/>
      <c r="NSG368" s="120"/>
      <c r="NSH368" s="120"/>
      <c r="NSI368" s="120"/>
      <c r="NSJ368" s="120"/>
      <c r="NSK368" s="120"/>
      <c r="NSL368" s="120"/>
      <c r="NSM368" s="120"/>
      <c r="NSN368" s="120"/>
      <c r="NSO368" s="120"/>
      <c r="NSP368" s="120"/>
      <c r="NSQ368" s="120"/>
      <c r="NSR368" s="120"/>
      <c r="NSS368" s="120"/>
      <c r="NST368" s="120"/>
      <c r="NSU368" s="120"/>
      <c r="NSV368" s="120"/>
      <c r="NSW368" s="120"/>
      <c r="NSX368" s="120"/>
      <c r="NSY368" s="120"/>
      <c r="NSZ368" s="120"/>
      <c r="NTA368" s="120"/>
      <c r="NTB368" s="120"/>
      <c r="NTC368" s="120"/>
      <c r="NTD368" s="120"/>
      <c r="NTE368" s="120"/>
      <c r="NTF368" s="120"/>
      <c r="NTG368" s="120"/>
      <c r="NTH368" s="120"/>
      <c r="NTI368" s="120"/>
      <c r="NTJ368" s="120"/>
      <c r="NTK368" s="120"/>
      <c r="NTL368" s="120"/>
      <c r="NTM368" s="120"/>
      <c r="NTN368" s="120"/>
      <c r="NTO368" s="120"/>
      <c r="NTP368" s="120"/>
      <c r="NTQ368" s="120"/>
      <c r="NTR368" s="120"/>
      <c r="NTS368" s="120"/>
      <c r="NTT368" s="120"/>
      <c r="NTU368" s="120"/>
      <c r="NTV368" s="120"/>
      <c r="NTW368" s="120"/>
      <c r="NTX368" s="120"/>
      <c r="NTY368" s="120"/>
      <c r="NTZ368" s="120"/>
      <c r="NUA368" s="120"/>
      <c r="NUB368" s="120"/>
      <c r="NUC368" s="120"/>
      <c r="NUD368" s="120"/>
      <c r="NUE368" s="120"/>
      <c r="NUF368" s="120"/>
      <c r="NUG368" s="120"/>
      <c r="NUH368" s="120"/>
      <c r="NUI368" s="120"/>
      <c r="NUJ368" s="120"/>
      <c r="NUK368" s="120"/>
      <c r="NUL368" s="120"/>
      <c r="NUM368" s="120"/>
      <c r="NUN368" s="120"/>
      <c r="NUO368" s="120"/>
      <c r="NUP368" s="120"/>
      <c r="NUQ368" s="120"/>
      <c r="NUR368" s="120"/>
      <c r="NUS368" s="120"/>
      <c r="NUT368" s="120"/>
      <c r="NUU368" s="120"/>
      <c r="NUV368" s="120"/>
      <c r="NUW368" s="120"/>
      <c r="NUX368" s="120"/>
      <c r="NUY368" s="120"/>
      <c r="NUZ368" s="120"/>
      <c r="NVA368" s="120"/>
      <c r="NVB368" s="120"/>
      <c r="NVC368" s="120"/>
      <c r="NVD368" s="120"/>
      <c r="NVE368" s="120"/>
      <c r="NVF368" s="120"/>
      <c r="NVG368" s="120"/>
      <c r="NVH368" s="120"/>
      <c r="NVI368" s="120"/>
      <c r="NVJ368" s="120"/>
      <c r="NVK368" s="120"/>
      <c r="NVL368" s="120"/>
      <c r="NVM368" s="120"/>
      <c r="NVN368" s="120"/>
      <c r="NVO368" s="120"/>
      <c r="NVP368" s="120"/>
      <c r="NVQ368" s="120"/>
      <c r="NVR368" s="120"/>
      <c r="NVS368" s="120"/>
      <c r="NVT368" s="120"/>
      <c r="NVU368" s="120"/>
      <c r="NVV368" s="120"/>
      <c r="NVW368" s="120"/>
      <c r="NVX368" s="120"/>
      <c r="NVY368" s="120"/>
      <c r="NVZ368" s="120"/>
      <c r="NWA368" s="120"/>
      <c r="NWB368" s="120"/>
      <c r="NWC368" s="120"/>
      <c r="NWD368" s="120"/>
      <c r="NWE368" s="120"/>
      <c r="NWF368" s="120"/>
      <c r="NWG368" s="120"/>
      <c r="NWH368" s="120"/>
      <c r="NWI368" s="120"/>
      <c r="NWJ368" s="120"/>
      <c r="NWK368" s="120"/>
      <c r="NWL368" s="120"/>
      <c r="NWM368" s="120"/>
      <c r="NWN368" s="120"/>
      <c r="NWO368" s="120"/>
      <c r="NWP368" s="120"/>
      <c r="NWQ368" s="120"/>
      <c r="NWR368" s="120"/>
      <c r="NWS368" s="120"/>
      <c r="NWT368" s="120"/>
      <c r="NWU368" s="120"/>
      <c r="NWV368" s="120"/>
      <c r="NWW368" s="120"/>
      <c r="NWX368" s="120"/>
      <c r="NWY368" s="120"/>
      <c r="NWZ368" s="120"/>
      <c r="NXA368" s="120"/>
      <c r="NXB368" s="120"/>
      <c r="NXC368" s="120"/>
      <c r="NXD368" s="120"/>
      <c r="NXE368" s="120"/>
      <c r="NXF368" s="120"/>
      <c r="NXG368" s="120"/>
      <c r="NXH368" s="120"/>
      <c r="NXI368" s="120"/>
      <c r="NXJ368" s="120"/>
      <c r="NXK368" s="120"/>
      <c r="NXL368" s="120"/>
      <c r="NXM368" s="120"/>
      <c r="NXN368" s="120"/>
      <c r="NXO368" s="120"/>
      <c r="NXP368" s="120"/>
      <c r="NXQ368" s="120"/>
      <c r="NXR368" s="120"/>
      <c r="NXS368" s="120"/>
      <c r="NXT368" s="120"/>
      <c r="NXU368" s="120"/>
      <c r="NXV368" s="120"/>
      <c r="NXW368" s="120"/>
      <c r="NXX368" s="120"/>
      <c r="NXY368" s="120"/>
      <c r="NXZ368" s="120"/>
      <c r="NYA368" s="120"/>
      <c r="NYB368" s="120"/>
      <c r="NYC368" s="120"/>
      <c r="NYD368" s="120"/>
      <c r="NYE368" s="120"/>
      <c r="NYF368" s="120"/>
      <c r="NYG368" s="120"/>
      <c r="NYH368" s="120"/>
      <c r="NYI368" s="120"/>
      <c r="NYJ368" s="120"/>
      <c r="NYK368" s="120"/>
      <c r="NYL368" s="120"/>
      <c r="NYM368" s="120"/>
      <c r="NYN368" s="120"/>
      <c r="NYO368" s="120"/>
      <c r="NYP368" s="120"/>
      <c r="NYQ368" s="120"/>
      <c r="NYR368" s="120"/>
      <c r="NYS368" s="120"/>
      <c r="NYT368" s="120"/>
      <c r="NYU368" s="120"/>
      <c r="NYV368" s="120"/>
      <c r="NYW368" s="120"/>
      <c r="NYX368" s="120"/>
      <c r="NYY368" s="120"/>
      <c r="NYZ368" s="120"/>
      <c r="NZA368" s="120"/>
      <c r="NZB368" s="120"/>
      <c r="NZC368" s="120"/>
      <c r="NZD368" s="120"/>
      <c r="NZE368" s="120"/>
      <c r="NZF368" s="120"/>
      <c r="NZG368" s="120"/>
      <c r="NZH368" s="120"/>
      <c r="NZI368" s="120"/>
      <c r="NZJ368" s="120"/>
      <c r="NZK368" s="120"/>
      <c r="NZL368" s="120"/>
      <c r="NZM368" s="120"/>
      <c r="NZN368" s="120"/>
      <c r="NZO368" s="120"/>
      <c r="NZP368" s="120"/>
      <c r="NZQ368" s="120"/>
      <c r="NZR368" s="120"/>
      <c r="NZS368" s="120"/>
      <c r="NZT368" s="120"/>
      <c r="NZU368" s="120"/>
      <c r="NZV368" s="120"/>
      <c r="NZW368" s="120"/>
      <c r="NZX368" s="120"/>
      <c r="NZY368" s="120"/>
      <c r="NZZ368" s="120"/>
      <c r="OAA368" s="120"/>
      <c r="OAB368" s="120"/>
      <c r="OAC368" s="120"/>
      <c r="OAD368" s="120"/>
      <c r="OAE368" s="120"/>
      <c r="OAF368" s="120"/>
      <c r="OAG368" s="120"/>
      <c r="OAH368" s="120"/>
      <c r="OAI368" s="120"/>
      <c r="OAJ368" s="120"/>
      <c r="OAK368" s="120"/>
      <c r="OAL368" s="120"/>
      <c r="OAM368" s="120"/>
      <c r="OAN368" s="120"/>
      <c r="OAO368" s="120"/>
      <c r="OAP368" s="120"/>
      <c r="OAQ368" s="120"/>
      <c r="OAR368" s="120"/>
      <c r="OAS368" s="120"/>
      <c r="OAT368" s="120"/>
      <c r="OAU368" s="120"/>
      <c r="OAV368" s="120"/>
      <c r="OAW368" s="120"/>
      <c r="OAX368" s="120"/>
      <c r="OAY368" s="120"/>
      <c r="OAZ368" s="120"/>
      <c r="OBA368" s="120"/>
      <c r="OBB368" s="120"/>
      <c r="OBC368" s="120"/>
      <c r="OBD368" s="120"/>
      <c r="OBE368" s="120"/>
      <c r="OBF368" s="120"/>
      <c r="OBG368" s="120"/>
      <c r="OBH368" s="120"/>
      <c r="OBI368" s="120"/>
      <c r="OBJ368" s="120"/>
      <c r="OBK368" s="120"/>
      <c r="OBL368" s="120"/>
      <c r="OBM368" s="120"/>
      <c r="OBN368" s="120"/>
      <c r="OBO368" s="120"/>
      <c r="OBP368" s="120"/>
      <c r="OBQ368" s="120"/>
      <c r="OBR368" s="120"/>
      <c r="OBS368" s="120"/>
      <c r="OBT368" s="120"/>
      <c r="OBU368" s="120"/>
      <c r="OBV368" s="120"/>
      <c r="OBW368" s="120"/>
      <c r="OBX368" s="120"/>
      <c r="OBY368" s="120"/>
      <c r="OBZ368" s="120"/>
      <c r="OCA368" s="120"/>
      <c r="OCB368" s="120"/>
      <c r="OCC368" s="120"/>
      <c r="OCD368" s="120"/>
      <c r="OCE368" s="120"/>
      <c r="OCF368" s="120"/>
      <c r="OCG368" s="120"/>
      <c r="OCH368" s="120"/>
      <c r="OCI368" s="120"/>
      <c r="OCJ368" s="120"/>
      <c r="OCK368" s="120"/>
      <c r="OCL368" s="120"/>
      <c r="OCM368" s="120"/>
      <c r="OCN368" s="120"/>
      <c r="OCO368" s="120"/>
      <c r="OCP368" s="120"/>
      <c r="OCQ368" s="120"/>
      <c r="OCR368" s="120"/>
      <c r="OCS368" s="120"/>
      <c r="OCT368" s="120"/>
      <c r="OCU368" s="120"/>
      <c r="OCV368" s="120"/>
      <c r="OCW368" s="120"/>
      <c r="OCX368" s="120"/>
      <c r="OCY368" s="120"/>
      <c r="OCZ368" s="120"/>
      <c r="ODA368" s="120"/>
      <c r="ODB368" s="120"/>
      <c r="ODC368" s="120"/>
      <c r="ODD368" s="120"/>
      <c r="ODE368" s="120"/>
      <c r="ODF368" s="120"/>
      <c r="ODG368" s="120"/>
      <c r="ODH368" s="120"/>
      <c r="ODI368" s="120"/>
      <c r="ODJ368" s="120"/>
      <c r="ODK368" s="120"/>
      <c r="ODL368" s="120"/>
      <c r="ODM368" s="120"/>
      <c r="ODN368" s="120"/>
      <c r="ODO368" s="120"/>
      <c r="ODP368" s="120"/>
      <c r="ODQ368" s="120"/>
      <c r="ODR368" s="120"/>
      <c r="ODS368" s="120"/>
      <c r="ODT368" s="120"/>
      <c r="ODU368" s="120"/>
      <c r="ODV368" s="120"/>
      <c r="ODW368" s="120"/>
      <c r="ODX368" s="120"/>
      <c r="ODY368" s="120"/>
      <c r="ODZ368" s="120"/>
      <c r="OEA368" s="120"/>
      <c r="OEB368" s="120"/>
      <c r="OEC368" s="120"/>
      <c r="OED368" s="120"/>
      <c r="OEE368" s="120"/>
      <c r="OEF368" s="120"/>
      <c r="OEG368" s="120"/>
      <c r="OEH368" s="120"/>
      <c r="OEI368" s="120"/>
      <c r="OEJ368" s="120"/>
      <c r="OEK368" s="120"/>
      <c r="OEL368" s="120"/>
      <c r="OEM368" s="120"/>
      <c r="OEN368" s="120"/>
      <c r="OEO368" s="120"/>
      <c r="OEP368" s="120"/>
      <c r="OEQ368" s="120"/>
      <c r="OER368" s="120"/>
      <c r="OES368" s="120"/>
      <c r="OET368" s="120"/>
      <c r="OEU368" s="120"/>
      <c r="OEV368" s="120"/>
      <c r="OEW368" s="120"/>
      <c r="OEX368" s="120"/>
      <c r="OEY368" s="120"/>
      <c r="OEZ368" s="120"/>
      <c r="OFA368" s="120"/>
      <c r="OFB368" s="120"/>
      <c r="OFC368" s="120"/>
      <c r="OFD368" s="120"/>
      <c r="OFE368" s="120"/>
      <c r="OFF368" s="120"/>
      <c r="OFG368" s="120"/>
      <c r="OFH368" s="120"/>
      <c r="OFI368" s="120"/>
      <c r="OFJ368" s="120"/>
      <c r="OFK368" s="120"/>
      <c r="OFL368" s="120"/>
      <c r="OFM368" s="120"/>
      <c r="OFN368" s="120"/>
      <c r="OFO368" s="120"/>
      <c r="OFP368" s="120"/>
      <c r="OFQ368" s="120"/>
      <c r="OFR368" s="120"/>
      <c r="OFS368" s="120"/>
      <c r="OFT368" s="120"/>
      <c r="OFU368" s="120"/>
      <c r="OFV368" s="120"/>
      <c r="OFW368" s="120"/>
      <c r="OFX368" s="120"/>
      <c r="OFY368" s="120"/>
      <c r="OFZ368" s="120"/>
      <c r="OGA368" s="120"/>
      <c r="OGB368" s="120"/>
      <c r="OGC368" s="120"/>
      <c r="OGD368" s="120"/>
      <c r="OGE368" s="120"/>
      <c r="OGF368" s="120"/>
      <c r="OGG368" s="120"/>
      <c r="OGH368" s="120"/>
      <c r="OGI368" s="120"/>
      <c r="OGJ368" s="120"/>
      <c r="OGK368" s="120"/>
      <c r="OGL368" s="120"/>
      <c r="OGM368" s="120"/>
      <c r="OGN368" s="120"/>
      <c r="OGO368" s="120"/>
      <c r="OGP368" s="120"/>
      <c r="OGQ368" s="120"/>
      <c r="OGR368" s="120"/>
      <c r="OGS368" s="120"/>
      <c r="OGT368" s="120"/>
      <c r="OGU368" s="120"/>
      <c r="OGV368" s="120"/>
      <c r="OGW368" s="120"/>
      <c r="OGX368" s="120"/>
      <c r="OGY368" s="120"/>
      <c r="OGZ368" s="120"/>
      <c r="OHA368" s="120"/>
      <c r="OHB368" s="120"/>
      <c r="OHC368" s="120"/>
      <c r="OHD368" s="120"/>
      <c r="OHE368" s="120"/>
      <c r="OHF368" s="120"/>
      <c r="OHG368" s="120"/>
      <c r="OHH368" s="120"/>
      <c r="OHI368" s="120"/>
      <c r="OHJ368" s="120"/>
      <c r="OHK368" s="120"/>
      <c r="OHL368" s="120"/>
      <c r="OHM368" s="120"/>
      <c r="OHN368" s="120"/>
      <c r="OHO368" s="120"/>
      <c r="OHP368" s="120"/>
      <c r="OHQ368" s="120"/>
      <c r="OHR368" s="120"/>
      <c r="OHS368" s="120"/>
      <c r="OHT368" s="120"/>
      <c r="OHU368" s="120"/>
      <c r="OHV368" s="120"/>
      <c r="OHW368" s="120"/>
      <c r="OHX368" s="120"/>
      <c r="OHY368" s="120"/>
      <c r="OHZ368" s="120"/>
      <c r="OIA368" s="120"/>
      <c r="OIB368" s="120"/>
      <c r="OIC368" s="120"/>
      <c r="OID368" s="120"/>
      <c r="OIE368" s="120"/>
      <c r="OIF368" s="120"/>
      <c r="OIG368" s="120"/>
      <c r="OIH368" s="120"/>
      <c r="OII368" s="120"/>
      <c r="OIJ368" s="120"/>
      <c r="OIK368" s="120"/>
      <c r="OIL368" s="120"/>
      <c r="OIM368" s="120"/>
      <c r="OIN368" s="120"/>
      <c r="OIO368" s="120"/>
      <c r="OIP368" s="120"/>
      <c r="OIQ368" s="120"/>
      <c r="OIR368" s="120"/>
      <c r="OIS368" s="120"/>
      <c r="OIT368" s="120"/>
      <c r="OIU368" s="120"/>
      <c r="OIV368" s="120"/>
      <c r="OIW368" s="120"/>
      <c r="OIX368" s="120"/>
      <c r="OIY368" s="120"/>
      <c r="OIZ368" s="120"/>
      <c r="OJA368" s="120"/>
      <c r="OJB368" s="120"/>
      <c r="OJC368" s="120"/>
      <c r="OJD368" s="120"/>
      <c r="OJE368" s="120"/>
      <c r="OJF368" s="120"/>
      <c r="OJG368" s="120"/>
      <c r="OJH368" s="120"/>
      <c r="OJI368" s="120"/>
      <c r="OJJ368" s="120"/>
      <c r="OJK368" s="120"/>
      <c r="OJL368" s="120"/>
      <c r="OJM368" s="120"/>
      <c r="OJN368" s="120"/>
      <c r="OJO368" s="120"/>
      <c r="OJP368" s="120"/>
      <c r="OJQ368" s="120"/>
      <c r="OJR368" s="120"/>
      <c r="OJS368" s="120"/>
      <c r="OJT368" s="120"/>
      <c r="OJU368" s="120"/>
      <c r="OJV368" s="120"/>
      <c r="OJW368" s="120"/>
      <c r="OJX368" s="120"/>
      <c r="OJY368" s="120"/>
      <c r="OJZ368" s="120"/>
      <c r="OKA368" s="120"/>
      <c r="OKB368" s="120"/>
      <c r="OKC368" s="120"/>
      <c r="OKD368" s="120"/>
      <c r="OKE368" s="120"/>
      <c r="OKF368" s="120"/>
      <c r="OKG368" s="120"/>
      <c r="OKH368" s="120"/>
      <c r="OKI368" s="120"/>
      <c r="OKJ368" s="120"/>
      <c r="OKK368" s="120"/>
      <c r="OKL368" s="120"/>
      <c r="OKM368" s="120"/>
      <c r="OKN368" s="120"/>
      <c r="OKO368" s="120"/>
      <c r="OKP368" s="120"/>
      <c r="OKQ368" s="120"/>
      <c r="OKR368" s="120"/>
      <c r="OKS368" s="120"/>
      <c r="OKT368" s="120"/>
      <c r="OKU368" s="120"/>
      <c r="OKV368" s="120"/>
      <c r="OKW368" s="120"/>
      <c r="OKX368" s="120"/>
      <c r="OKY368" s="120"/>
      <c r="OKZ368" s="120"/>
      <c r="OLA368" s="120"/>
      <c r="OLB368" s="120"/>
      <c r="OLC368" s="120"/>
      <c r="OLD368" s="120"/>
      <c r="OLE368" s="120"/>
      <c r="OLF368" s="120"/>
      <c r="OLG368" s="120"/>
      <c r="OLH368" s="120"/>
      <c r="OLI368" s="120"/>
      <c r="OLJ368" s="120"/>
      <c r="OLK368" s="120"/>
      <c r="OLL368" s="120"/>
      <c r="OLM368" s="120"/>
      <c r="OLN368" s="120"/>
      <c r="OLO368" s="120"/>
      <c r="OLP368" s="120"/>
      <c r="OLQ368" s="120"/>
      <c r="OLR368" s="120"/>
      <c r="OLS368" s="120"/>
      <c r="OLT368" s="120"/>
      <c r="OLU368" s="120"/>
      <c r="OLV368" s="120"/>
      <c r="OLW368" s="120"/>
      <c r="OLX368" s="120"/>
      <c r="OLY368" s="120"/>
      <c r="OLZ368" s="120"/>
      <c r="OMA368" s="120"/>
      <c r="OMB368" s="120"/>
      <c r="OMC368" s="120"/>
      <c r="OMD368" s="120"/>
      <c r="OME368" s="120"/>
      <c r="OMF368" s="120"/>
      <c r="OMG368" s="120"/>
      <c r="OMH368" s="120"/>
      <c r="OMI368" s="120"/>
      <c r="OMJ368" s="120"/>
      <c r="OMK368" s="120"/>
      <c r="OML368" s="120"/>
      <c r="OMM368" s="120"/>
      <c r="OMN368" s="120"/>
      <c r="OMO368" s="120"/>
      <c r="OMP368" s="120"/>
      <c r="OMQ368" s="120"/>
      <c r="OMR368" s="120"/>
      <c r="OMS368" s="120"/>
      <c r="OMT368" s="120"/>
      <c r="OMU368" s="120"/>
      <c r="OMV368" s="120"/>
      <c r="OMW368" s="120"/>
      <c r="OMX368" s="120"/>
      <c r="OMY368" s="120"/>
      <c r="OMZ368" s="120"/>
      <c r="ONA368" s="120"/>
      <c r="ONB368" s="120"/>
      <c r="ONC368" s="120"/>
      <c r="OND368" s="120"/>
      <c r="ONE368" s="120"/>
      <c r="ONF368" s="120"/>
      <c r="ONG368" s="120"/>
      <c r="ONH368" s="120"/>
      <c r="ONI368" s="120"/>
      <c r="ONJ368" s="120"/>
      <c r="ONK368" s="120"/>
      <c r="ONL368" s="120"/>
      <c r="ONM368" s="120"/>
      <c r="ONN368" s="120"/>
      <c r="ONO368" s="120"/>
      <c r="ONP368" s="120"/>
      <c r="ONQ368" s="120"/>
      <c r="ONR368" s="120"/>
      <c r="ONS368" s="120"/>
      <c r="ONT368" s="120"/>
      <c r="ONU368" s="120"/>
      <c r="ONV368" s="120"/>
      <c r="ONW368" s="120"/>
      <c r="ONX368" s="120"/>
      <c r="ONY368" s="120"/>
      <c r="ONZ368" s="120"/>
      <c r="OOA368" s="120"/>
      <c r="OOB368" s="120"/>
      <c r="OOC368" s="120"/>
      <c r="OOD368" s="120"/>
      <c r="OOE368" s="120"/>
      <c r="OOF368" s="120"/>
      <c r="OOG368" s="120"/>
      <c r="OOH368" s="120"/>
      <c r="OOI368" s="120"/>
      <c r="OOJ368" s="120"/>
      <c r="OOK368" s="120"/>
      <c r="OOL368" s="120"/>
      <c r="OOM368" s="120"/>
      <c r="OON368" s="120"/>
      <c r="OOO368" s="120"/>
      <c r="OOP368" s="120"/>
      <c r="OOQ368" s="120"/>
      <c r="OOR368" s="120"/>
      <c r="OOS368" s="120"/>
      <c r="OOT368" s="120"/>
      <c r="OOU368" s="120"/>
      <c r="OOV368" s="120"/>
      <c r="OOW368" s="120"/>
      <c r="OOX368" s="120"/>
      <c r="OOY368" s="120"/>
      <c r="OOZ368" s="120"/>
      <c r="OPA368" s="120"/>
      <c r="OPB368" s="120"/>
      <c r="OPC368" s="120"/>
      <c r="OPD368" s="120"/>
      <c r="OPE368" s="120"/>
      <c r="OPF368" s="120"/>
      <c r="OPG368" s="120"/>
      <c r="OPH368" s="120"/>
      <c r="OPI368" s="120"/>
      <c r="OPJ368" s="120"/>
      <c r="OPK368" s="120"/>
      <c r="OPL368" s="120"/>
      <c r="OPM368" s="120"/>
      <c r="OPN368" s="120"/>
      <c r="OPO368" s="120"/>
      <c r="OPP368" s="120"/>
      <c r="OPQ368" s="120"/>
      <c r="OPR368" s="120"/>
      <c r="OPS368" s="120"/>
      <c r="OPT368" s="120"/>
      <c r="OPU368" s="120"/>
      <c r="OPV368" s="120"/>
      <c r="OPW368" s="120"/>
      <c r="OPX368" s="120"/>
      <c r="OPY368" s="120"/>
      <c r="OPZ368" s="120"/>
      <c r="OQA368" s="120"/>
      <c r="OQB368" s="120"/>
      <c r="OQC368" s="120"/>
      <c r="OQD368" s="120"/>
      <c r="OQE368" s="120"/>
      <c r="OQF368" s="120"/>
      <c r="OQG368" s="120"/>
      <c r="OQH368" s="120"/>
      <c r="OQI368" s="120"/>
      <c r="OQJ368" s="120"/>
      <c r="OQK368" s="120"/>
      <c r="OQL368" s="120"/>
      <c r="OQM368" s="120"/>
      <c r="OQN368" s="120"/>
      <c r="OQO368" s="120"/>
      <c r="OQP368" s="120"/>
      <c r="OQQ368" s="120"/>
      <c r="OQR368" s="120"/>
      <c r="OQS368" s="120"/>
      <c r="OQT368" s="120"/>
      <c r="OQU368" s="120"/>
      <c r="OQV368" s="120"/>
      <c r="OQW368" s="120"/>
      <c r="OQX368" s="120"/>
      <c r="OQY368" s="120"/>
      <c r="OQZ368" s="120"/>
      <c r="ORA368" s="120"/>
      <c r="ORB368" s="120"/>
      <c r="ORC368" s="120"/>
      <c r="ORD368" s="120"/>
      <c r="ORE368" s="120"/>
      <c r="ORF368" s="120"/>
      <c r="ORG368" s="120"/>
      <c r="ORH368" s="120"/>
      <c r="ORI368" s="120"/>
      <c r="ORJ368" s="120"/>
      <c r="ORK368" s="120"/>
      <c r="ORL368" s="120"/>
      <c r="ORM368" s="120"/>
      <c r="ORN368" s="120"/>
      <c r="ORO368" s="120"/>
      <c r="ORP368" s="120"/>
      <c r="ORQ368" s="120"/>
      <c r="ORR368" s="120"/>
      <c r="ORS368" s="120"/>
      <c r="ORT368" s="120"/>
      <c r="ORU368" s="120"/>
      <c r="ORV368" s="120"/>
      <c r="ORW368" s="120"/>
      <c r="ORX368" s="120"/>
      <c r="ORY368" s="120"/>
      <c r="ORZ368" s="120"/>
      <c r="OSA368" s="120"/>
      <c r="OSB368" s="120"/>
      <c r="OSC368" s="120"/>
      <c r="OSD368" s="120"/>
      <c r="OSE368" s="120"/>
      <c r="OSF368" s="120"/>
      <c r="OSG368" s="120"/>
      <c r="OSH368" s="120"/>
      <c r="OSI368" s="120"/>
      <c r="OSJ368" s="120"/>
      <c r="OSK368" s="120"/>
      <c r="OSL368" s="120"/>
      <c r="OSM368" s="120"/>
      <c r="OSN368" s="120"/>
      <c r="OSO368" s="120"/>
      <c r="OSP368" s="120"/>
      <c r="OSQ368" s="120"/>
      <c r="OSR368" s="120"/>
      <c r="OSS368" s="120"/>
      <c r="OST368" s="120"/>
      <c r="OSU368" s="120"/>
      <c r="OSV368" s="120"/>
      <c r="OSW368" s="120"/>
      <c r="OSX368" s="120"/>
      <c r="OSY368" s="120"/>
      <c r="OSZ368" s="120"/>
      <c r="OTA368" s="120"/>
      <c r="OTB368" s="120"/>
      <c r="OTC368" s="120"/>
      <c r="OTD368" s="120"/>
      <c r="OTE368" s="120"/>
      <c r="OTF368" s="120"/>
      <c r="OTG368" s="120"/>
      <c r="OTH368" s="120"/>
      <c r="OTI368" s="120"/>
      <c r="OTJ368" s="120"/>
      <c r="OTK368" s="120"/>
      <c r="OTL368" s="120"/>
      <c r="OTM368" s="120"/>
      <c r="OTN368" s="120"/>
      <c r="OTO368" s="120"/>
      <c r="OTP368" s="120"/>
      <c r="OTQ368" s="120"/>
      <c r="OTR368" s="120"/>
      <c r="OTS368" s="120"/>
      <c r="OTT368" s="120"/>
      <c r="OTU368" s="120"/>
      <c r="OTV368" s="120"/>
      <c r="OTW368" s="120"/>
      <c r="OTX368" s="120"/>
      <c r="OTY368" s="120"/>
      <c r="OTZ368" s="120"/>
      <c r="OUA368" s="120"/>
      <c r="OUB368" s="120"/>
      <c r="OUC368" s="120"/>
      <c r="OUD368" s="120"/>
      <c r="OUE368" s="120"/>
      <c r="OUF368" s="120"/>
      <c r="OUG368" s="120"/>
      <c r="OUH368" s="120"/>
      <c r="OUI368" s="120"/>
      <c r="OUJ368" s="120"/>
      <c r="OUK368" s="120"/>
      <c r="OUL368" s="120"/>
      <c r="OUM368" s="120"/>
      <c r="OUN368" s="120"/>
      <c r="OUO368" s="120"/>
      <c r="OUP368" s="120"/>
      <c r="OUQ368" s="120"/>
      <c r="OUR368" s="120"/>
      <c r="OUS368" s="120"/>
      <c r="OUT368" s="120"/>
      <c r="OUU368" s="120"/>
      <c r="OUV368" s="120"/>
      <c r="OUW368" s="120"/>
      <c r="OUX368" s="120"/>
      <c r="OUY368" s="120"/>
      <c r="OUZ368" s="120"/>
      <c r="OVA368" s="120"/>
      <c r="OVB368" s="120"/>
      <c r="OVC368" s="120"/>
      <c r="OVD368" s="120"/>
      <c r="OVE368" s="120"/>
      <c r="OVF368" s="120"/>
      <c r="OVG368" s="120"/>
      <c r="OVH368" s="120"/>
      <c r="OVI368" s="120"/>
      <c r="OVJ368" s="120"/>
      <c r="OVK368" s="120"/>
      <c r="OVL368" s="120"/>
      <c r="OVM368" s="120"/>
      <c r="OVN368" s="120"/>
      <c r="OVO368" s="120"/>
      <c r="OVP368" s="120"/>
      <c r="OVQ368" s="120"/>
      <c r="OVR368" s="120"/>
      <c r="OVS368" s="120"/>
      <c r="OVT368" s="120"/>
      <c r="OVU368" s="120"/>
      <c r="OVV368" s="120"/>
      <c r="OVW368" s="120"/>
      <c r="OVX368" s="120"/>
      <c r="OVY368" s="120"/>
      <c r="OVZ368" s="120"/>
      <c r="OWA368" s="120"/>
      <c r="OWB368" s="120"/>
      <c r="OWC368" s="120"/>
      <c r="OWD368" s="120"/>
      <c r="OWE368" s="120"/>
      <c r="OWF368" s="120"/>
      <c r="OWG368" s="120"/>
      <c r="OWH368" s="120"/>
      <c r="OWI368" s="120"/>
      <c r="OWJ368" s="120"/>
      <c r="OWK368" s="120"/>
      <c r="OWL368" s="120"/>
      <c r="OWM368" s="120"/>
      <c r="OWN368" s="120"/>
      <c r="OWO368" s="120"/>
      <c r="OWP368" s="120"/>
      <c r="OWQ368" s="120"/>
      <c r="OWR368" s="120"/>
      <c r="OWS368" s="120"/>
      <c r="OWT368" s="120"/>
      <c r="OWU368" s="120"/>
      <c r="OWV368" s="120"/>
      <c r="OWW368" s="120"/>
      <c r="OWX368" s="120"/>
      <c r="OWY368" s="120"/>
      <c r="OWZ368" s="120"/>
      <c r="OXA368" s="120"/>
      <c r="OXB368" s="120"/>
      <c r="OXC368" s="120"/>
      <c r="OXD368" s="120"/>
      <c r="OXE368" s="120"/>
      <c r="OXF368" s="120"/>
      <c r="OXG368" s="120"/>
      <c r="OXH368" s="120"/>
      <c r="OXI368" s="120"/>
      <c r="OXJ368" s="120"/>
      <c r="OXK368" s="120"/>
      <c r="OXL368" s="120"/>
      <c r="OXM368" s="120"/>
      <c r="OXN368" s="120"/>
      <c r="OXO368" s="120"/>
      <c r="OXP368" s="120"/>
      <c r="OXQ368" s="120"/>
      <c r="OXR368" s="120"/>
      <c r="OXS368" s="120"/>
      <c r="OXT368" s="120"/>
      <c r="OXU368" s="120"/>
      <c r="OXV368" s="120"/>
      <c r="OXW368" s="120"/>
      <c r="OXX368" s="120"/>
      <c r="OXY368" s="120"/>
      <c r="OXZ368" s="120"/>
      <c r="OYA368" s="120"/>
      <c r="OYB368" s="120"/>
      <c r="OYC368" s="120"/>
      <c r="OYD368" s="120"/>
      <c r="OYE368" s="120"/>
      <c r="OYF368" s="120"/>
      <c r="OYG368" s="120"/>
      <c r="OYH368" s="120"/>
      <c r="OYI368" s="120"/>
      <c r="OYJ368" s="120"/>
      <c r="OYK368" s="120"/>
      <c r="OYL368" s="120"/>
      <c r="OYM368" s="120"/>
      <c r="OYN368" s="120"/>
      <c r="OYO368" s="120"/>
      <c r="OYP368" s="120"/>
      <c r="OYQ368" s="120"/>
      <c r="OYR368" s="120"/>
      <c r="OYS368" s="120"/>
      <c r="OYT368" s="120"/>
      <c r="OYU368" s="120"/>
      <c r="OYV368" s="120"/>
      <c r="OYW368" s="120"/>
      <c r="OYX368" s="120"/>
      <c r="OYY368" s="120"/>
      <c r="OYZ368" s="120"/>
      <c r="OZA368" s="120"/>
      <c r="OZB368" s="120"/>
      <c r="OZC368" s="120"/>
      <c r="OZD368" s="120"/>
      <c r="OZE368" s="120"/>
      <c r="OZF368" s="120"/>
      <c r="OZG368" s="120"/>
      <c r="OZH368" s="120"/>
      <c r="OZI368" s="120"/>
      <c r="OZJ368" s="120"/>
      <c r="OZK368" s="120"/>
      <c r="OZL368" s="120"/>
      <c r="OZM368" s="120"/>
      <c r="OZN368" s="120"/>
      <c r="OZO368" s="120"/>
      <c r="OZP368" s="120"/>
      <c r="OZQ368" s="120"/>
      <c r="OZR368" s="120"/>
      <c r="OZS368" s="120"/>
      <c r="OZT368" s="120"/>
      <c r="OZU368" s="120"/>
      <c r="OZV368" s="120"/>
      <c r="OZW368" s="120"/>
      <c r="OZX368" s="120"/>
      <c r="OZY368" s="120"/>
      <c r="OZZ368" s="120"/>
      <c r="PAA368" s="120"/>
      <c r="PAB368" s="120"/>
      <c r="PAC368" s="120"/>
      <c r="PAD368" s="120"/>
      <c r="PAE368" s="120"/>
      <c r="PAF368" s="120"/>
      <c r="PAG368" s="120"/>
      <c r="PAH368" s="120"/>
      <c r="PAI368" s="120"/>
      <c r="PAJ368" s="120"/>
      <c r="PAK368" s="120"/>
      <c r="PAL368" s="120"/>
      <c r="PAM368" s="120"/>
      <c r="PAN368" s="120"/>
      <c r="PAO368" s="120"/>
      <c r="PAP368" s="120"/>
      <c r="PAQ368" s="120"/>
      <c r="PAR368" s="120"/>
      <c r="PAS368" s="120"/>
      <c r="PAT368" s="120"/>
      <c r="PAU368" s="120"/>
      <c r="PAV368" s="120"/>
      <c r="PAW368" s="120"/>
      <c r="PAX368" s="120"/>
      <c r="PAY368" s="120"/>
      <c r="PAZ368" s="120"/>
      <c r="PBA368" s="120"/>
      <c r="PBB368" s="120"/>
      <c r="PBC368" s="120"/>
      <c r="PBD368" s="120"/>
      <c r="PBE368" s="120"/>
      <c r="PBF368" s="120"/>
      <c r="PBG368" s="120"/>
      <c r="PBH368" s="120"/>
      <c r="PBI368" s="120"/>
      <c r="PBJ368" s="120"/>
      <c r="PBK368" s="120"/>
      <c r="PBL368" s="120"/>
      <c r="PBM368" s="120"/>
      <c r="PBN368" s="120"/>
      <c r="PBO368" s="120"/>
      <c r="PBP368" s="120"/>
      <c r="PBQ368" s="120"/>
      <c r="PBR368" s="120"/>
      <c r="PBS368" s="120"/>
      <c r="PBT368" s="120"/>
      <c r="PBU368" s="120"/>
      <c r="PBV368" s="120"/>
      <c r="PBW368" s="120"/>
      <c r="PBX368" s="120"/>
      <c r="PBY368" s="120"/>
      <c r="PBZ368" s="120"/>
      <c r="PCA368" s="120"/>
      <c r="PCB368" s="120"/>
      <c r="PCC368" s="120"/>
      <c r="PCD368" s="120"/>
      <c r="PCE368" s="120"/>
      <c r="PCF368" s="120"/>
      <c r="PCG368" s="120"/>
      <c r="PCH368" s="120"/>
      <c r="PCI368" s="120"/>
      <c r="PCJ368" s="120"/>
      <c r="PCK368" s="120"/>
      <c r="PCL368" s="120"/>
      <c r="PCM368" s="120"/>
      <c r="PCN368" s="120"/>
      <c r="PCO368" s="120"/>
      <c r="PCP368" s="120"/>
      <c r="PCQ368" s="120"/>
      <c r="PCR368" s="120"/>
      <c r="PCS368" s="120"/>
      <c r="PCT368" s="120"/>
      <c r="PCU368" s="120"/>
      <c r="PCV368" s="120"/>
      <c r="PCW368" s="120"/>
      <c r="PCX368" s="120"/>
      <c r="PCY368" s="120"/>
      <c r="PCZ368" s="120"/>
      <c r="PDA368" s="120"/>
      <c r="PDB368" s="120"/>
      <c r="PDC368" s="120"/>
      <c r="PDD368" s="120"/>
      <c r="PDE368" s="120"/>
      <c r="PDF368" s="120"/>
      <c r="PDG368" s="120"/>
      <c r="PDH368" s="120"/>
      <c r="PDI368" s="120"/>
      <c r="PDJ368" s="120"/>
      <c r="PDK368" s="120"/>
      <c r="PDL368" s="120"/>
      <c r="PDM368" s="120"/>
      <c r="PDN368" s="120"/>
      <c r="PDO368" s="120"/>
      <c r="PDP368" s="120"/>
      <c r="PDQ368" s="120"/>
      <c r="PDR368" s="120"/>
      <c r="PDS368" s="120"/>
      <c r="PDT368" s="120"/>
      <c r="PDU368" s="120"/>
      <c r="PDV368" s="120"/>
      <c r="PDW368" s="120"/>
      <c r="PDX368" s="120"/>
      <c r="PDY368" s="120"/>
      <c r="PDZ368" s="120"/>
      <c r="PEA368" s="120"/>
      <c r="PEB368" s="120"/>
      <c r="PEC368" s="120"/>
      <c r="PED368" s="120"/>
      <c r="PEE368" s="120"/>
      <c r="PEF368" s="120"/>
      <c r="PEG368" s="120"/>
      <c r="PEH368" s="120"/>
      <c r="PEI368" s="120"/>
      <c r="PEJ368" s="120"/>
      <c r="PEK368" s="120"/>
      <c r="PEL368" s="120"/>
      <c r="PEM368" s="120"/>
      <c r="PEN368" s="120"/>
      <c r="PEO368" s="120"/>
      <c r="PEP368" s="120"/>
      <c r="PEQ368" s="120"/>
      <c r="PER368" s="120"/>
      <c r="PES368" s="120"/>
      <c r="PET368" s="120"/>
      <c r="PEU368" s="120"/>
      <c r="PEV368" s="120"/>
      <c r="PEW368" s="120"/>
      <c r="PEX368" s="120"/>
      <c r="PEY368" s="120"/>
      <c r="PEZ368" s="120"/>
      <c r="PFA368" s="120"/>
      <c r="PFB368" s="120"/>
      <c r="PFC368" s="120"/>
      <c r="PFD368" s="120"/>
      <c r="PFE368" s="120"/>
      <c r="PFF368" s="120"/>
      <c r="PFG368" s="120"/>
      <c r="PFH368" s="120"/>
      <c r="PFI368" s="120"/>
      <c r="PFJ368" s="120"/>
      <c r="PFK368" s="120"/>
      <c r="PFL368" s="120"/>
      <c r="PFM368" s="120"/>
      <c r="PFN368" s="120"/>
      <c r="PFO368" s="120"/>
      <c r="PFP368" s="120"/>
      <c r="PFQ368" s="120"/>
      <c r="PFR368" s="120"/>
      <c r="PFS368" s="120"/>
      <c r="PFT368" s="120"/>
      <c r="PFU368" s="120"/>
      <c r="PFV368" s="120"/>
      <c r="PFW368" s="120"/>
      <c r="PFX368" s="120"/>
      <c r="PFY368" s="120"/>
      <c r="PFZ368" s="120"/>
      <c r="PGA368" s="120"/>
      <c r="PGB368" s="120"/>
      <c r="PGC368" s="120"/>
      <c r="PGD368" s="120"/>
      <c r="PGE368" s="120"/>
      <c r="PGF368" s="120"/>
      <c r="PGG368" s="120"/>
      <c r="PGH368" s="120"/>
      <c r="PGI368" s="120"/>
      <c r="PGJ368" s="120"/>
      <c r="PGK368" s="120"/>
      <c r="PGL368" s="120"/>
      <c r="PGM368" s="120"/>
      <c r="PGN368" s="120"/>
      <c r="PGO368" s="120"/>
      <c r="PGP368" s="120"/>
      <c r="PGQ368" s="120"/>
      <c r="PGR368" s="120"/>
      <c r="PGS368" s="120"/>
      <c r="PGT368" s="120"/>
      <c r="PGU368" s="120"/>
      <c r="PGV368" s="120"/>
      <c r="PGW368" s="120"/>
      <c r="PGX368" s="120"/>
      <c r="PGY368" s="120"/>
      <c r="PGZ368" s="120"/>
      <c r="PHA368" s="120"/>
      <c r="PHB368" s="120"/>
      <c r="PHC368" s="120"/>
      <c r="PHD368" s="120"/>
      <c r="PHE368" s="120"/>
      <c r="PHF368" s="120"/>
      <c r="PHG368" s="120"/>
      <c r="PHH368" s="120"/>
      <c r="PHI368" s="120"/>
      <c r="PHJ368" s="120"/>
      <c r="PHK368" s="120"/>
      <c r="PHL368" s="120"/>
      <c r="PHM368" s="120"/>
      <c r="PHN368" s="120"/>
      <c r="PHO368" s="120"/>
      <c r="PHP368" s="120"/>
      <c r="PHQ368" s="120"/>
      <c r="PHR368" s="120"/>
      <c r="PHS368" s="120"/>
      <c r="PHT368" s="120"/>
      <c r="PHU368" s="120"/>
      <c r="PHV368" s="120"/>
      <c r="PHW368" s="120"/>
      <c r="PHX368" s="120"/>
      <c r="PHY368" s="120"/>
      <c r="PHZ368" s="120"/>
      <c r="PIA368" s="120"/>
      <c r="PIB368" s="120"/>
      <c r="PIC368" s="120"/>
      <c r="PID368" s="120"/>
      <c r="PIE368" s="120"/>
      <c r="PIF368" s="120"/>
      <c r="PIG368" s="120"/>
      <c r="PIH368" s="120"/>
      <c r="PII368" s="120"/>
      <c r="PIJ368" s="120"/>
      <c r="PIK368" s="120"/>
      <c r="PIL368" s="120"/>
      <c r="PIM368" s="120"/>
      <c r="PIN368" s="120"/>
      <c r="PIO368" s="120"/>
      <c r="PIP368" s="120"/>
      <c r="PIQ368" s="120"/>
      <c r="PIR368" s="120"/>
      <c r="PIS368" s="120"/>
      <c r="PIT368" s="120"/>
      <c r="PIU368" s="120"/>
      <c r="PIV368" s="120"/>
      <c r="PIW368" s="120"/>
      <c r="PIX368" s="120"/>
      <c r="PIY368" s="120"/>
      <c r="PIZ368" s="120"/>
      <c r="PJA368" s="120"/>
      <c r="PJB368" s="120"/>
      <c r="PJC368" s="120"/>
      <c r="PJD368" s="120"/>
      <c r="PJE368" s="120"/>
      <c r="PJF368" s="120"/>
      <c r="PJG368" s="120"/>
      <c r="PJH368" s="120"/>
      <c r="PJI368" s="120"/>
      <c r="PJJ368" s="120"/>
      <c r="PJK368" s="120"/>
      <c r="PJL368" s="120"/>
      <c r="PJM368" s="120"/>
      <c r="PJN368" s="120"/>
      <c r="PJO368" s="120"/>
      <c r="PJP368" s="120"/>
      <c r="PJQ368" s="120"/>
      <c r="PJR368" s="120"/>
      <c r="PJS368" s="120"/>
      <c r="PJT368" s="120"/>
      <c r="PJU368" s="120"/>
      <c r="PJV368" s="120"/>
      <c r="PJW368" s="120"/>
      <c r="PJX368" s="120"/>
      <c r="PJY368" s="120"/>
      <c r="PJZ368" s="120"/>
      <c r="PKA368" s="120"/>
      <c r="PKB368" s="120"/>
      <c r="PKC368" s="120"/>
      <c r="PKD368" s="120"/>
      <c r="PKE368" s="120"/>
      <c r="PKF368" s="120"/>
      <c r="PKG368" s="120"/>
      <c r="PKH368" s="120"/>
      <c r="PKI368" s="120"/>
      <c r="PKJ368" s="120"/>
      <c r="PKK368" s="120"/>
      <c r="PKL368" s="120"/>
      <c r="PKM368" s="120"/>
      <c r="PKN368" s="120"/>
      <c r="PKO368" s="120"/>
      <c r="PKP368" s="120"/>
      <c r="PKQ368" s="120"/>
      <c r="PKR368" s="120"/>
      <c r="PKS368" s="120"/>
      <c r="PKT368" s="120"/>
      <c r="PKU368" s="120"/>
      <c r="PKV368" s="120"/>
      <c r="PKW368" s="120"/>
      <c r="PKX368" s="120"/>
      <c r="PKY368" s="120"/>
      <c r="PKZ368" s="120"/>
      <c r="PLA368" s="120"/>
      <c r="PLB368" s="120"/>
      <c r="PLC368" s="120"/>
      <c r="PLD368" s="120"/>
      <c r="PLE368" s="120"/>
      <c r="PLF368" s="120"/>
      <c r="PLG368" s="120"/>
      <c r="PLH368" s="120"/>
      <c r="PLI368" s="120"/>
      <c r="PLJ368" s="120"/>
      <c r="PLK368" s="120"/>
      <c r="PLL368" s="120"/>
      <c r="PLM368" s="120"/>
      <c r="PLN368" s="120"/>
      <c r="PLO368" s="120"/>
      <c r="PLP368" s="120"/>
      <c r="PLQ368" s="120"/>
      <c r="PLR368" s="120"/>
      <c r="PLS368" s="120"/>
      <c r="PLT368" s="120"/>
      <c r="PLU368" s="120"/>
      <c r="PLV368" s="120"/>
      <c r="PLW368" s="120"/>
      <c r="PLX368" s="120"/>
      <c r="PLY368" s="120"/>
      <c r="PLZ368" s="120"/>
      <c r="PMA368" s="120"/>
      <c r="PMB368" s="120"/>
      <c r="PMC368" s="120"/>
      <c r="PMD368" s="120"/>
      <c r="PME368" s="120"/>
      <c r="PMF368" s="120"/>
      <c r="PMG368" s="120"/>
      <c r="PMH368" s="120"/>
      <c r="PMI368" s="120"/>
      <c r="PMJ368" s="120"/>
      <c r="PMK368" s="120"/>
      <c r="PML368" s="120"/>
      <c r="PMM368" s="120"/>
      <c r="PMN368" s="120"/>
      <c r="PMO368" s="120"/>
      <c r="PMP368" s="120"/>
      <c r="PMQ368" s="120"/>
      <c r="PMR368" s="120"/>
      <c r="PMS368" s="120"/>
      <c r="PMT368" s="120"/>
      <c r="PMU368" s="120"/>
      <c r="PMV368" s="120"/>
      <c r="PMW368" s="120"/>
      <c r="PMX368" s="120"/>
      <c r="PMY368" s="120"/>
      <c r="PMZ368" s="120"/>
      <c r="PNA368" s="120"/>
      <c r="PNB368" s="120"/>
      <c r="PNC368" s="120"/>
      <c r="PND368" s="120"/>
      <c r="PNE368" s="120"/>
      <c r="PNF368" s="120"/>
      <c r="PNG368" s="120"/>
      <c r="PNH368" s="120"/>
      <c r="PNI368" s="120"/>
      <c r="PNJ368" s="120"/>
      <c r="PNK368" s="120"/>
      <c r="PNL368" s="120"/>
      <c r="PNM368" s="120"/>
      <c r="PNN368" s="120"/>
      <c r="PNO368" s="120"/>
      <c r="PNP368" s="120"/>
      <c r="PNQ368" s="120"/>
      <c r="PNR368" s="120"/>
      <c r="PNS368" s="120"/>
      <c r="PNT368" s="120"/>
      <c r="PNU368" s="120"/>
      <c r="PNV368" s="120"/>
      <c r="PNW368" s="120"/>
      <c r="PNX368" s="120"/>
      <c r="PNY368" s="120"/>
      <c r="PNZ368" s="120"/>
      <c r="POA368" s="120"/>
      <c r="POB368" s="120"/>
      <c r="POC368" s="120"/>
      <c r="POD368" s="120"/>
      <c r="POE368" s="120"/>
      <c r="POF368" s="120"/>
      <c r="POG368" s="120"/>
      <c r="POH368" s="120"/>
      <c r="POI368" s="120"/>
      <c r="POJ368" s="120"/>
      <c r="POK368" s="120"/>
      <c r="POL368" s="120"/>
      <c r="POM368" s="120"/>
      <c r="PON368" s="120"/>
      <c r="POO368" s="120"/>
      <c r="POP368" s="120"/>
      <c r="POQ368" s="120"/>
      <c r="POR368" s="120"/>
      <c r="POS368" s="120"/>
      <c r="POT368" s="120"/>
      <c r="POU368" s="120"/>
      <c r="POV368" s="120"/>
      <c r="POW368" s="120"/>
      <c r="POX368" s="120"/>
      <c r="POY368" s="120"/>
      <c r="POZ368" s="120"/>
      <c r="PPA368" s="120"/>
      <c r="PPB368" s="120"/>
      <c r="PPC368" s="120"/>
      <c r="PPD368" s="120"/>
      <c r="PPE368" s="120"/>
      <c r="PPF368" s="120"/>
      <c r="PPG368" s="120"/>
      <c r="PPH368" s="120"/>
      <c r="PPI368" s="120"/>
      <c r="PPJ368" s="120"/>
      <c r="PPK368" s="120"/>
      <c r="PPL368" s="120"/>
      <c r="PPM368" s="120"/>
      <c r="PPN368" s="120"/>
      <c r="PPO368" s="120"/>
      <c r="PPP368" s="120"/>
      <c r="PPQ368" s="120"/>
      <c r="PPR368" s="120"/>
      <c r="PPS368" s="120"/>
      <c r="PPT368" s="120"/>
      <c r="PPU368" s="120"/>
      <c r="PPV368" s="120"/>
      <c r="PPW368" s="120"/>
      <c r="PPX368" s="120"/>
      <c r="PPY368" s="120"/>
      <c r="PPZ368" s="120"/>
      <c r="PQA368" s="120"/>
      <c r="PQB368" s="120"/>
      <c r="PQC368" s="120"/>
      <c r="PQD368" s="120"/>
      <c r="PQE368" s="120"/>
      <c r="PQF368" s="120"/>
      <c r="PQG368" s="120"/>
      <c r="PQH368" s="120"/>
      <c r="PQI368" s="120"/>
      <c r="PQJ368" s="120"/>
      <c r="PQK368" s="120"/>
      <c r="PQL368" s="120"/>
      <c r="PQM368" s="120"/>
      <c r="PQN368" s="120"/>
      <c r="PQO368" s="120"/>
      <c r="PQP368" s="120"/>
      <c r="PQQ368" s="120"/>
      <c r="PQR368" s="120"/>
      <c r="PQS368" s="120"/>
      <c r="PQT368" s="120"/>
      <c r="PQU368" s="120"/>
      <c r="PQV368" s="120"/>
      <c r="PQW368" s="120"/>
      <c r="PQX368" s="120"/>
      <c r="PQY368" s="120"/>
      <c r="PQZ368" s="120"/>
      <c r="PRA368" s="120"/>
      <c r="PRB368" s="120"/>
      <c r="PRC368" s="120"/>
      <c r="PRD368" s="120"/>
      <c r="PRE368" s="120"/>
      <c r="PRF368" s="120"/>
      <c r="PRG368" s="120"/>
      <c r="PRH368" s="120"/>
      <c r="PRI368" s="120"/>
      <c r="PRJ368" s="120"/>
      <c r="PRK368" s="120"/>
      <c r="PRL368" s="120"/>
      <c r="PRM368" s="120"/>
      <c r="PRN368" s="120"/>
      <c r="PRO368" s="120"/>
      <c r="PRP368" s="120"/>
      <c r="PRQ368" s="120"/>
      <c r="PRR368" s="120"/>
      <c r="PRS368" s="120"/>
      <c r="PRT368" s="120"/>
      <c r="PRU368" s="120"/>
      <c r="PRV368" s="120"/>
      <c r="PRW368" s="120"/>
      <c r="PRX368" s="120"/>
      <c r="PRY368" s="120"/>
      <c r="PRZ368" s="120"/>
      <c r="PSA368" s="120"/>
      <c r="PSB368" s="120"/>
      <c r="PSC368" s="120"/>
      <c r="PSD368" s="120"/>
      <c r="PSE368" s="120"/>
      <c r="PSF368" s="120"/>
      <c r="PSG368" s="120"/>
      <c r="PSH368" s="120"/>
      <c r="PSI368" s="120"/>
      <c r="PSJ368" s="120"/>
      <c r="PSK368" s="120"/>
      <c r="PSL368" s="120"/>
      <c r="PSM368" s="120"/>
      <c r="PSN368" s="120"/>
      <c r="PSO368" s="120"/>
      <c r="PSP368" s="120"/>
      <c r="PSQ368" s="120"/>
      <c r="PSR368" s="120"/>
      <c r="PSS368" s="120"/>
      <c r="PST368" s="120"/>
      <c r="PSU368" s="120"/>
      <c r="PSV368" s="120"/>
      <c r="PSW368" s="120"/>
      <c r="PSX368" s="120"/>
      <c r="PSY368" s="120"/>
      <c r="PSZ368" s="120"/>
      <c r="PTA368" s="120"/>
      <c r="PTB368" s="120"/>
      <c r="PTC368" s="120"/>
      <c r="PTD368" s="120"/>
      <c r="PTE368" s="120"/>
      <c r="PTF368" s="120"/>
      <c r="PTG368" s="120"/>
      <c r="PTH368" s="120"/>
      <c r="PTI368" s="120"/>
      <c r="PTJ368" s="120"/>
      <c r="PTK368" s="120"/>
      <c r="PTL368" s="120"/>
      <c r="PTM368" s="120"/>
      <c r="PTN368" s="120"/>
      <c r="PTO368" s="120"/>
      <c r="PTP368" s="120"/>
      <c r="PTQ368" s="120"/>
      <c r="PTR368" s="120"/>
      <c r="PTS368" s="120"/>
      <c r="PTT368" s="120"/>
      <c r="PTU368" s="120"/>
      <c r="PTV368" s="120"/>
      <c r="PTW368" s="120"/>
      <c r="PTX368" s="120"/>
      <c r="PTY368" s="120"/>
      <c r="PTZ368" s="120"/>
      <c r="PUA368" s="120"/>
      <c r="PUB368" s="120"/>
      <c r="PUC368" s="120"/>
      <c r="PUD368" s="120"/>
      <c r="PUE368" s="120"/>
      <c r="PUF368" s="120"/>
      <c r="PUG368" s="120"/>
      <c r="PUH368" s="120"/>
      <c r="PUI368" s="120"/>
      <c r="PUJ368" s="120"/>
      <c r="PUK368" s="120"/>
      <c r="PUL368" s="120"/>
      <c r="PUM368" s="120"/>
      <c r="PUN368" s="120"/>
      <c r="PUO368" s="120"/>
      <c r="PUP368" s="120"/>
      <c r="PUQ368" s="120"/>
      <c r="PUR368" s="120"/>
      <c r="PUS368" s="120"/>
      <c r="PUT368" s="120"/>
      <c r="PUU368" s="120"/>
      <c r="PUV368" s="120"/>
      <c r="PUW368" s="120"/>
      <c r="PUX368" s="120"/>
      <c r="PUY368" s="120"/>
      <c r="PUZ368" s="120"/>
      <c r="PVA368" s="120"/>
      <c r="PVB368" s="120"/>
      <c r="PVC368" s="120"/>
      <c r="PVD368" s="120"/>
      <c r="PVE368" s="120"/>
      <c r="PVF368" s="120"/>
      <c r="PVG368" s="120"/>
      <c r="PVH368" s="120"/>
      <c r="PVI368" s="120"/>
      <c r="PVJ368" s="120"/>
      <c r="PVK368" s="120"/>
      <c r="PVL368" s="120"/>
      <c r="PVM368" s="120"/>
      <c r="PVN368" s="120"/>
      <c r="PVO368" s="120"/>
      <c r="PVP368" s="120"/>
      <c r="PVQ368" s="120"/>
      <c r="PVR368" s="120"/>
      <c r="PVS368" s="120"/>
      <c r="PVT368" s="120"/>
      <c r="PVU368" s="120"/>
      <c r="PVV368" s="120"/>
      <c r="PVW368" s="120"/>
      <c r="PVX368" s="120"/>
      <c r="PVY368" s="120"/>
      <c r="PVZ368" s="120"/>
      <c r="PWA368" s="120"/>
      <c r="PWB368" s="120"/>
      <c r="PWC368" s="120"/>
      <c r="PWD368" s="120"/>
      <c r="PWE368" s="120"/>
      <c r="PWF368" s="120"/>
      <c r="PWG368" s="120"/>
      <c r="PWH368" s="120"/>
      <c r="PWI368" s="120"/>
      <c r="PWJ368" s="120"/>
      <c r="PWK368" s="120"/>
      <c r="PWL368" s="120"/>
      <c r="PWM368" s="120"/>
      <c r="PWN368" s="120"/>
      <c r="PWO368" s="120"/>
      <c r="PWP368" s="120"/>
      <c r="PWQ368" s="120"/>
      <c r="PWR368" s="120"/>
      <c r="PWS368" s="120"/>
      <c r="PWT368" s="120"/>
      <c r="PWU368" s="120"/>
      <c r="PWV368" s="120"/>
      <c r="PWW368" s="120"/>
      <c r="PWX368" s="120"/>
      <c r="PWY368" s="120"/>
      <c r="PWZ368" s="120"/>
      <c r="PXA368" s="120"/>
      <c r="PXB368" s="120"/>
      <c r="PXC368" s="120"/>
      <c r="PXD368" s="120"/>
      <c r="PXE368" s="120"/>
      <c r="PXF368" s="120"/>
      <c r="PXG368" s="120"/>
      <c r="PXH368" s="120"/>
      <c r="PXI368" s="120"/>
      <c r="PXJ368" s="120"/>
      <c r="PXK368" s="120"/>
      <c r="PXL368" s="120"/>
      <c r="PXM368" s="120"/>
      <c r="PXN368" s="120"/>
      <c r="PXO368" s="120"/>
      <c r="PXP368" s="120"/>
      <c r="PXQ368" s="120"/>
      <c r="PXR368" s="120"/>
      <c r="PXS368" s="120"/>
      <c r="PXT368" s="120"/>
      <c r="PXU368" s="120"/>
      <c r="PXV368" s="120"/>
      <c r="PXW368" s="120"/>
      <c r="PXX368" s="120"/>
      <c r="PXY368" s="120"/>
      <c r="PXZ368" s="120"/>
      <c r="PYA368" s="120"/>
      <c r="PYB368" s="120"/>
      <c r="PYC368" s="120"/>
      <c r="PYD368" s="120"/>
      <c r="PYE368" s="120"/>
      <c r="PYF368" s="120"/>
      <c r="PYG368" s="120"/>
      <c r="PYH368" s="120"/>
      <c r="PYI368" s="120"/>
      <c r="PYJ368" s="120"/>
      <c r="PYK368" s="120"/>
      <c r="PYL368" s="120"/>
      <c r="PYM368" s="120"/>
      <c r="PYN368" s="120"/>
      <c r="PYO368" s="120"/>
      <c r="PYP368" s="120"/>
      <c r="PYQ368" s="120"/>
      <c r="PYR368" s="120"/>
      <c r="PYS368" s="120"/>
      <c r="PYT368" s="120"/>
      <c r="PYU368" s="120"/>
      <c r="PYV368" s="120"/>
      <c r="PYW368" s="120"/>
      <c r="PYX368" s="120"/>
      <c r="PYY368" s="120"/>
      <c r="PYZ368" s="120"/>
      <c r="PZA368" s="120"/>
      <c r="PZB368" s="120"/>
      <c r="PZC368" s="120"/>
      <c r="PZD368" s="120"/>
      <c r="PZE368" s="120"/>
      <c r="PZF368" s="120"/>
      <c r="PZG368" s="120"/>
      <c r="PZH368" s="120"/>
      <c r="PZI368" s="120"/>
      <c r="PZJ368" s="120"/>
      <c r="PZK368" s="120"/>
      <c r="PZL368" s="120"/>
      <c r="PZM368" s="120"/>
      <c r="PZN368" s="120"/>
      <c r="PZO368" s="120"/>
      <c r="PZP368" s="120"/>
      <c r="PZQ368" s="120"/>
      <c r="PZR368" s="120"/>
      <c r="PZS368" s="120"/>
      <c r="PZT368" s="120"/>
      <c r="PZU368" s="120"/>
      <c r="PZV368" s="120"/>
      <c r="PZW368" s="120"/>
      <c r="PZX368" s="120"/>
      <c r="PZY368" s="120"/>
      <c r="PZZ368" s="120"/>
      <c r="QAA368" s="120"/>
      <c r="QAB368" s="120"/>
      <c r="QAC368" s="120"/>
      <c r="QAD368" s="120"/>
      <c r="QAE368" s="120"/>
      <c r="QAF368" s="120"/>
      <c r="QAG368" s="120"/>
      <c r="QAH368" s="120"/>
      <c r="QAI368" s="120"/>
      <c r="QAJ368" s="120"/>
      <c r="QAK368" s="120"/>
      <c r="QAL368" s="120"/>
      <c r="QAM368" s="120"/>
      <c r="QAN368" s="120"/>
      <c r="QAO368" s="120"/>
      <c r="QAP368" s="120"/>
      <c r="QAQ368" s="120"/>
      <c r="QAR368" s="120"/>
      <c r="QAS368" s="120"/>
      <c r="QAT368" s="120"/>
      <c r="QAU368" s="120"/>
      <c r="QAV368" s="120"/>
      <c r="QAW368" s="120"/>
      <c r="QAX368" s="120"/>
      <c r="QAY368" s="120"/>
      <c r="QAZ368" s="120"/>
      <c r="QBA368" s="120"/>
      <c r="QBB368" s="120"/>
      <c r="QBC368" s="120"/>
      <c r="QBD368" s="120"/>
      <c r="QBE368" s="120"/>
      <c r="QBF368" s="120"/>
      <c r="QBG368" s="120"/>
      <c r="QBH368" s="120"/>
      <c r="QBI368" s="120"/>
      <c r="QBJ368" s="120"/>
      <c r="QBK368" s="120"/>
      <c r="QBL368" s="120"/>
      <c r="QBM368" s="120"/>
      <c r="QBN368" s="120"/>
      <c r="QBO368" s="120"/>
      <c r="QBP368" s="120"/>
      <c r="QBQ368" s="120"/>
      <c r="QBR368" s="120"/>
      <c r="QBS368" s="120"/>
      <c r="QBT368" s="120"/>
      <c r="QBU368" s="120"/>
      <c r="QBV368" s="120"/>
      <c r="QBW368" s="120"/>
      <c r="QBX368" s="120"/>
      <c r="QBY368" s="120"/>
      <c r="QBZ368" s="120"/>
      <c r="QCA368" s="120"/>
      <c r="QCB368" s="120"/>
      <c r="QCC368" s="120"/>
      <c r="QCD368" s="120"/>
      <c r="QCE368" s="120"/>
      <c r="QCF368" s="120"/>
      <c r="QCG368" s="120"/>
      <c r="QCH368" s="120"/>
      <c r="QCI368" s="120"/>
      <c r="QCJ368" s="120"/>
      <c r="QCK368" s="120"/>
      <c r="QCL368" s="120"/>
      <c r="QCM368" s="120"/>
      <c r="QCN368" s="120"/>
      <c r="QCO368" s="120"/>
      <c r="QCP368" s="120"/>
      <c r="QCQ368" s="120"/>
      <c r="QCR368" s="120"/>
      <c r="QCS368" s="120"/>
      <c r="QCT368" s="120"/>
      <c r="QCU368" s="120"/>
      <c r="QCV368" s="120"/>
      <c r="QCW368" s="120"/>
      <c r="QCX368" s="120"/>
      <c r="QCY368" s="120"/>
      <c r="QCZ368" s="120"/>
      <c r="QDA368" s="120"/>
      <c r="QDB368" s="120"/>
      <c r="QDC368" s="120"/>
      <c r="QDD368" s="120"/>
      <c r="QDE368" s="120"/>
      <c r="QDF368" s="120"/>
      <c r="QDG368" s="120"/>
      <c r="QDH368" s="120"/>
      <c r="QDI368" s="120"/>
      <c r="QDJ368" s="120"/>
      <c r="QDK368" s="120"/>
      <c r="QDL368" s="120"/>
      <c r="QDM368" s="120"/>
      <c r="QDN368" s="120"/>
      <c r="QDO368" s="120"/>
      <c r="QDP368" s="120"/>
      <c r="QDQ368" s="120"/>
      <c r="QDR368" s="120"/>
      <c r="QDS368" s="120"/>
      <c r="QDT368" s="120"/>
      <c r="QDU368" s="120"/>
      <c r="QDV368" s="120"/>
      <c r="QDW368" s="120"/>
      <c r="QDX368" s="120"/>
      <c r="QDY368" s="120"/>
      <c r="QDZ368" s="120"/>
      <c r="QEA368" s="120"/>
      <c r="QEB368" s="120"/>
      <c r="QEC368" s="120"/>
      <c r="QED368" s="120"/>
      <c r="QEE368" s="120"/>
      <c r="QEF368" s="120"/>
      <c r="QEG368" s="120"/>
      <c r="QEH368" s="120"/>
      <c r="QEI368" s="120"/>
      <c r="QEJ368" s="120"/>
      <c r="QEK368" s="120"/>
      <c r="QEL368" s="120"/>
      <c r="QEM368" s="120"/>
      <c r="QEN368" s="120"/>
      <c r="QEO368" s="120"/>
      <c r="QEP368" s="120"/>
      <c r="QEQ368" s="120"/>
      <c r="QER368" s="120"/>
      <c r="QES368" s="120"/>
      <c r="QET368" s="120"/>
      <c r="QEU368" s="120"/>
      <c r="QEV368" s="120"/>
      <c r="QEW368" s="120"/>
      <c r="QEX368" s="120"/>
      <c r="QEY368" s="120"/>
      <c r="QEZ368" s="120"/>
      <c r="QFA368" s="120"/>
      <c r="QFB368" s="120"/>
      <c r="QFC368" s="120"/>
      <c r="QFD368" s="120"/>
      <c r="QFE368" s="120"/>
      <c r="QFF368" s="120"/>
      <c r="QFG368" s="120"/>
      <c r="QFH368" s="120"/>
      <c r="QFI368" s="120"/>
      <c r="QFJ368" s="120"/>
      <c r="QFK368" s="120"/>
      <c r="QFL368" s="120"/>
      <c r="QFM368" s="120"/>
      <c r="QFN368" s="120"/>
      <c r="QFO368" s="120"/>
      <c r="QFP368" s="120"/>
      <c r="QFQ368" s="120"/>
      <c r="QFR368" s="120"/>
      <c r="QFS368" s="120"/>
      <c r="QFT368" s="120"/>
      <c r="QFU368" s="120"/>
      <c r="QFV368" s="120"/>
      <c r="QFW368" s="120"/>
      <c r="QFX368" s="120"/>
      <c r="QFY368" s="120"/>
      <c r="QFZ368" s="120"/>
      <c r="QGA368" s="120"/>
      <c r="QGB368" s="120"/>
      <c r="QGC368" s="120"/>
      <c r="QGD368" s="120"/>
      <c r="QGE368" s="120"/>
      <c r="QGF368" s="120"/>
      <c r="QGG368" s="120"/>
      <c r="QGH368" s="120"/>
      <c r="QGI368" s="120"/>
      <c r="QGJ368" s="120"/>
      <c r="QGK368" s="120"/>
      <c r="QGL368" s="120"/>
      <c r="QGM368" s="120"/>
      <c r="QGN368" s="120"/>
      <c r="QGO368" s="120"/>
      <c r="QGP368" s="120"/>
      <c r="QGQ368" s="120"/>
      <c r="QGR368" s="120"/>
      <c r="QGS368" s="120"/>
      <c r="QGT368" s="120"/>
      <c r="QGU368" s="120"/>
      <c r="QGV368" s="120"/>
      <c r="QGW368" s="120"/>
      <c r="QGX368" s="120"/>
      <c r="QGY368" s="120"/>
      <c r="QGZ368" s="120"/>
      <c r="QHA368" s="120"/>
      <c r="QHB368" s="120"/>
      <c r="QHC368" s="120"/>
      <c r="QHD368" s="120"/>
      <c r="QHE368" s="120"/>
      <c r="QHF368" s="120"/>
      <c r="QHG368" s="120"/>
      <c r="QHH368" s="120"/>
      <c r="QHI368" s="120"/>
      <c r="QHJ368" s="120"/>
      <c r="QHK368" s="120"/>
      <c r="QHL368" s="120"/>
      <c r="QHM368" s="120"/>
      <c r="QHN368" s="120"/>
      <c r="QHO368" s="120"/>
      <c r="QHP368" s="120"/>
      <c r="QHQ368" s="120"/>
      <c r="QHR368" s="120"/>
      <c r="QHS368" s="120"/>
      <c r="QHT368" s="120"/>
      <c r="QHU368" s="120"/>
      <c r="QHV368" s="120"/>
      <c r="QHW368" s="120"/>
      <c r="QHX368" s="120"/>
      <c r="QHY368" s="120"/>
      <c r="QHZ368" s="120"/>
      <c r="QIA368" s="120"/>
      <c r="QIB368" s="120"/>
      <c r="QIC368" s="120"/>
      <c r="QID368" s="120"/>
      <c r="QIE368" s="120"/>
      <c r="QIF368" s="120"/>
      <c r="QIG368" s="120"/>
      <c r="QIH368" s="120"/>
      <c r="QII368" s="120"/>
      <c r="QIJ368" s="120"/>
      <c r="QIK368" s="120"/>
      <c r="QIL368" s="120"/>
      <c r="QIM368" s="120"/>
      <c r="QIN368" s="120"/>
      <c r="QIO368" s="120"/>
      <c r="QIP368" s="120"/>
      <c r="QIQ368" s="120"/>
      <c r="QIR368" s="120"/>
      <c r="QIS368" s="120"/>
      <c r="QIT368" s="120"/>
      <c r="QIU368" s="120"/>
      <c r="QIV368" s="120"/>
      <c r="QIW368" s="120"/>
      <c r="QIX368" s="120"/>
      <c r="QIY368" s="120"/>
      <c r="QIZ368" s="120"/>
      <c r="QJA368" s="120"/>
      <c r="QJB368" s="120"/>
      <c r="QJC368" s="120"/>
      <c r="QJD368" s="120"/>
      <c r="QJE368" s="120"/>
      <c r="QJF368" s="120"/>
      <c r="QJG368" s="120"/>
      <c r="QJH368" s="120"/>
      <c r="QJI368" s="120"/>
      <c r="QJJ368" s="120"/>
      <c r="QJK368" s="120"/>
      <c r="QJL368" s="120"/>
      <c r="QJM368" s="120"/>
      <c r="QJN368" s="120"/>
      <c r="QJO368" s="120"/>
      <c r="QJP368" s="120"/>
      <c r="QJQ368" s="120"/>
      <c r="QJR368" s="120"/>
      <c r="QJS368" s="120"/>
      <c r="QJT368" s="120"/>
      <c r="QJU368" s="120"/>
      <c r="QJV368" s="120"/>
      <c r="QJW368" s="120"/>
      <c r="QJX368" s="120"/>
      <c r="QJY368" s="120"/>
      <c r="QJZ368" s="120"/>
      <c r="QKA368" s="120"/>
      <c r="QKB368" s="120"/>
      <c r="QKC368" s="120"/>
      <c r="QKD368" s="120"/>
      <c r="QKE368" s="120"/>
      <c r="QKF368" s="120"/>
      <c r="QKG368" s="120"/>
      <c r="QKH368" s="120"/>
      <c r="QKI368" s="120"/>
      <c r="QKJ368" s="120"/>
      <c r="QKK368" s="120"/>
      <c r="QKL368" s="120"/>
      <c r="QKM368" s="120"/>
      <c r="QKN368" s="120"/>
      <c r="QKO368" s="120"/>
      <c r="QKP368" s="120"/>
      <c r="QKQ368" s="120"/>
      <c r="QKR368" s="120"/>
      <c r="QKS368" s="120"/>
      <c r="QKT368" s="120"/>
      <c r="QKU368" s="120"/>
      <c r="QKV368" s="120"/>
      <c r="QKW368" s="120"/>
      <c r="QKX368" s="120"/>
      <c r="QKY368" s="120"/>
      <c r="QKZ368" s="120"/>
      <c r="QLA368" s="120"/>
      <c r="QLB368" s="120"/>
      <c r="QLC368" s="120"/>
      <c r="QLD368" s="120"/>
      <c r="QLE368" s="120"/>
      <c r="QLF368" s="120"/>
      <c r="QLG368" s="120"/>
      <c r="QLH368" s="120"/>
      <c r="QLI368" s="120"/>
      <c r="QLJ368" s="120"/>
      <c r="QLK368" s="120"/>
      <c r="QLL368" s="120"/>
      <c r="QLM368" s="120"/>
      <c r="QLN368" s="120"/>
      <c r="QLO368" s="120"/>
      <c r="QLP368" s="120"/>
      <c r="QLQ368" s="120"/>
      <c r="QLR368" s="120"/>
      <c r="QLS368" s="120"/>
      <c r="QLT368" s="120"/>
      <c r="QLU368" s="120"/>
      <c r="QLV368" s="120"/>
      <c r="QLW368" s="120"/>
      <c r="QLX368" s="120"/>
      <c r="QLY368" s="120"/>
      <c r="QLZ368" s="120"/>
      <c r="QMA368" s="120"/>
      <c r="QMB368" s="120"/>
      <c r="QMC368" s="120"/>
      <c r="QMD368" s="120"/>
      <c r="QME368" s="120"/>
      <c r="QMF368" s="120"/>
      <c r="QMG368" s="120"/>
      <c r="QMH368" s="120"/>
      <c r="QMI368" s="120"/>
      <c r="QMJ368" s="120"/>
      <c r="QMK368" s="120"/>
      <c r="QML368" s="120"/>
      <c r="QMM368" s="120"/>
      <c r="QMN368" s="120"/>
      <c r="QMO368" s="120"/>
      <c r="QMP368" s="120"/>
      <c r="QMQ368" s="120"/>
      <c r="QMR368" s="120"/>
      <c r="QMS368" s="120"/>
      <c r="QMT368" s="120"/>
      <c r="QMU368" s="120"/>
      <c r="QMV368" s="120"/>
      <c r="QMW368" s="120"/>
      <c r="QMX368" s="120"/>
      <c r="QMY368" s="120"/>
      <c r="QMZ368" s="120"/>
      <c r="QNA368" s="120"/>
      <c r="QNB368" s="120"/>
      <c r="QNC368" s="120"/>
      <c r="QND368" s="120"/>
      <c r="QNE368" s="120"/>
      <c r="QNF368" s="120"/>
      <c r="QNG368" s="120"/>
      <c r="QNH368" s="120"/>
      <c r="QNI368" s="120"/>
      <c r="QNJ368" s="120"/>
      <c r="QNK368" s="120"/>
      <c r="QNL368" s="120"/>
      <c r="QNM368" s="120"/>
      <c r="QNN368" s="120"/>
      <c r="QNO368" s="120"/>
      <c r="QNP368" s="120"/>
      <c r="QNQ368" s="120"/>
      <c r="QNR368" s="120"/>
      <c r="QNS368" s="120"/>
      <c r="QNT368" s="120"/>
      <c r="QNU368" s="120"/>
      <c r="QNV368" s="120"/>
      <c r="QNW368" s="120"/>
      <c r="QNX368" s="120"/>
      <c r="QNY368" s="120"/>
      <c r="QNZ368" s="120"/>
      <c r="QOA368" s="120"/>
      <c r="QOB368" s="120"/>
      <c r="QOC368" s="120"/>
      <c r="QOD368" s="120"/>
      <c r="QOE368" s="120"/>
      <c r="QOF368" s="120"/>
      <c r="QOG368" s="120"/>
      <c r="QOH368" s="120"/>
      <c r="QOI368" s="120"/>
      <c r="QOJ368" s="120"/>
      <c r="QOK368" s="120"/>
      <c r="QOL368" s="120"/>
      <c r="QOM368" s="120"/>
      <c r="QON368" s="120"/>
      <c r="QOO368" s="120"/>
      <c r="QOP368" s="120"/>
      <c r="QOQ368" s="120"/>
      <c r="QOR368" s="120"/>
      <c r="QOS368" s="120"/>
      <c r="QOT368" s="120"/>
      <c r="QOU368" s="120"/>
      <c r="QOV368" s="120"/>
      <c r="QOW368" s="120"/>
      <c r="QOX368" s="120"/>
      <c r="QOY368" s="120"/>
      <c r="QOZ368" s="120"/>
      <c r="QPA368" s="120"/>
      <c r="QPB368" s="120"/>
      <c r="QPC368" s="120"/>
      <c r="QPD368" s="120"/>
      <c r="QPE368" s="120"/>
      <c r="QPF368" s="120"/>
      <c r="QPG368" s="120"/>
      <c r="QPH368" s="120"/>
      <c r="QPI368" s="120"/>
      <c r="QPJ368" s="120"/>
      <c r="QPK368" s="120"/>
      <c r="QPL368" s="120"/>
      <c r="QPM368" s="120"/>
      <c r="QPN368" s="120"/>
      <c r="QPO368" s="120"/>
      <c r="QPP368" s="120"/>
      <c r="QPQ368" s="120"/>
      <c r="QPR368" s="120"/>
      <c r="QPS368" s="120"/>
      <c r="QPT368" s="120"/>
      <c r="QPU368" s="120"/>
      <c r="QPV368" s="120"/>
      <c r="QPW368" s="120"/>
      <c r="QPX368" s="120"/>
      <c r="QPY368" s="120"/>
      <c r="QPZ368" s="120"/>
      <c r="QQA368" s="120"/>
      <c r="QQB368" s="120"/>
      <c r="QQC368" s="120"/>
      <c r="QQD368" s="120"/>
      <c r="QQE368" s="120"/>
      <c r="QQF368" s="120"/>
      <c r="QQG368" s="120"/>
      <c r="QQH368" s="120"/>
      <c r="QQI368" s="120"/>
      <c r="QQJ368" s="120"/>
      <c r="QQK368" s="120"/>
      <c r="QQL368" s="120"/>
      <c r="QQM368" s="120"/>
      <c r="QQN368" s="120"/>
      <c r="QQO368" s="120"/>
      <c r="QQP368" s="120"/>
      <c r="QQQ368" s="120"/>
      <c r="QQR368" s="120"/>
      <c r="QQS368" s="120"/>
      <c r="QQT368" s="120"/>
      <c r="QQU368" s="120"/>
      <c r="QQV368" s="120"/>
      <c r="QQW368" s="120"/>
      <c r="QQX368" s="120"/>
      <c r="QQY368" s="120"/>
      <c r="QQZ368" s="120"/>
      <c r="QRA368" s="120"/>
      <c r="QRB368" s="120"/>
      <c r="QRC368" s="120"/>
      <c r="QRD368" s="120"/>
      <c r="QRE368" s="120"/>
      <c r="QRF368" s="120"/>
      <c r="QRG368" s="120"/>
      <c r="QRH368" s="120"/>
      <c r="QRI368" s="120"/>
      <c r="QRJ368" s="120"/>
      <c r="QRK368" s="120"/>
      <c r="QRL368" s="120"/>
      <c r="QRM368" s="120"/>
      <c r="QRN368" s="120"/>
      <c r="QRO368" s="120"/>
      <c r="QRP368" s="120"/>
      <c r="QRQ368" s="120"/>
      <c r="QRR368" s="120"/>
      <c r="QRS368" s="120"/>
      <c r="QRT368" s="120"/>
      <c r="QRU368" s="120"/>
      <c r="QRV368" s="120"/>
      <c r="QRW368" s="120"/>
      <c r="QRX368" s="120"/>
      <c r="QRY368" s="120"/>
      <c r="QRZ368" s="120"/>
      <c r="QSA368" s="120"/>
      <c r="QSB368" s="120"/>
      <c r="QSC368" s="120"/>
      <c r="QSD368" s="120"/>
      <c r="QSE368" s="120"/>
      <c r="QSF368" s="120"/>
      <c r="QSG368" s="120"/>
      <c r="QSH368" s="120"/>
      <c r="QSI368" s="120"/>
      <c r="QSJ368" s="120"/>
      <c r="QSK368" s="120"/>
      <c r="QSL368" s="120"/>
      <c r="QSM368" s="120"/>
      <c r="QSN368" s="120"/>
      <c r="QSO368" s="120"/>
      <c r="QSP368" s="120"/>
      <c r="QSQ368" s="120"/>
      <c r="QSR368" s="120"/>
      <c r="QSS368" s="120"/>
      <c r="QST368" s="120"/>
      <c r="QSU368" s="120"/>
      <c r="QSV368" s="120"/>
      <c r="QSW368" s="120"/>
      <c r="QSX368" s="120"/>
      <c r="QSY368" s="120"/>
      <c r="QSZ368" s="120"/>
      <c r="QTA368" s="120"/>
      <c r="QTB368" s="120"/>
      <c r="QTC368" s="120"/>
      <c r="QTD368" s="120"/>
      <c r="QTE368" s="120"/>
      <c r="QTF368" s="120"/>
      <c r="QTG368" s="120"/>
      <c r="QTH368" s="120"/>
      <c r="QTI368" s="120"/>
      <c r="QTJ368" s="120"/>
      <c r="QTK368" s="120"/>
      <c r="QTL368" s="120"/>
      <c r="QTM368" s="120"/>
      <c r="QTN368" s="120"/>
      <c r="QTO368" s="120"/>
      <c r="QTP368" s="120"/>
      <c r="QTQ368" s="120"/>
      <c r="QTR368" s="120"/>
      <c r="QTS368" s="120"/>
      <c r="QTT368" s="120"/>
      <c r="QTU368" s="120"/>
      <c r="QTV368" s="120"/>
      <c r="QTW368" s="120"/>
      <c r="QTX368" s="120"/>
      <c r="QTY368" s="120"/>
      <c r="QTZ368" s="120"/>
      <c r="QUA368" s="120"/>
      <c r="QUB368" s="120"/>
      <c r="QUC368" s="120"/>
      <c r="QUD368" s="120"/>
      <c r="QUE368" s="120"/>
      <c r="QUF368" s="120"/>
      <c r="QUG368" s="120"/>
      <c r="QUH368" s="120"/>
      <c r="QUI368" s="120"/>
      <c r="QUJ368" s="120"/>
      <c r="QUK368" s="120"/>
      <c r="QUL368" s="120"/>
      <c r="QUM368" s="120"/>
      <c r="QUN368" s="120"/>
      <c r="QUO368" s="120"/>
      <c r="QUP368" s="120"/>
      <c r="QUQ368" s="120"/>
      <c r="QUR368" s="120"/>
      <c r="QUS368" s="120"/>
      <c r="QUT368" s="120"/>
      <c r="QUU368" s="120"/>
      <c r="QUV368" s="120"/>
      <c r="QUW368" s="120"/>
      <c r="QUX368" s="120"/>
      <c r="QUY368" s="120"/>
      <c r="QUZ368" s="120"/>
      <c r="QVA368" s="120"/>
      <c r="QVB368" s="120"/>
      <c r="QVC368" s="120"/>
      <c r="QVD368" s="120"/>
      <c r="QVE368" s="120"/>
      <c r="QVF368" s="120"/>
      <c r="QVG368" s="120"/>
      <c r="QVH368" s="120"/>
      <c r="QVI368" s="120"/>
      <c r="QVJ368" s="120"/>
      <c r="QVK368" s="120"/>
      <c r="QVL368" s="120"/>
      <c r="QVM368" s="120"/>
      <c r="QVN368" s="120"/>
      <c r="QVO368" s="120"/>
      <c r="QVP368" s="120"/>
      <c r="QVQ368" s="120"/>
      <c r="QVR368" s="120"/>
      <c r="QVS368" s="120"/>
      <c r="QVT368" s="120"/>
      <c r="QVU368" s="120"/>
      <c r="QVV368" s="120"/>
      <c r="QVW368" s="120"/>
      <c r="QVX368" s="120"/>
      <c r="QVY368" s="120"/>
      <c r="QVZ368" s="120"/>
      <c r="QWA368" s="120"/>
      <c r="QWB368" s="120"/>
      <c r="QWC368" s="120"/>
      <c r="QWD368" s="120"/>
      <c r="QWE368" s="120"/>
      <c r="QWF368" s="120"/>
      <c r="QWG368" s="120"/>
      <c r="QWH368" s="120"/>
      <c r="QWI368" s="120"/>
      <c r="QWJ368" s="120"/>
      <c r="QWK368" s="120"/>
      <c r="QWL368" s="120"/>
      <c r="QWM368" s="120"/>
      <c r="QWN368" s="120"/>
      <c r="QWO368" s="120"/>
      <c r="QWP368" s="120"/>
      <c r="QWQ368" s="120"/>
      <c r="QWR368" s="120"/>
      <c r="QWS368" s="120"/>
      <c r="QWT368" s="120"/>
      <c r="QWU368" s="120"/>
      <c r="QWV368" s="120"/>
      <c r="QWW368" s="120"/>
      <c r="QWX368" s="120"/>
      <c r="QWY368" s="120"/>
      <c r="QWZ368" s="120"/>
      <c r="QXA368" s="120"/>
      <c r="QXB368" s="120"/>
      <c r="QXC368" s="120"/>
      <c r="QXD368" s="120"/>
      <c r="QXE368" s="120"/>
      <c r="QXF368" s="120"/>
      <c r="QXG368" s="120"/>
      <c r="QXH368" s="120"/>
      <c r="QXI368" s="120"/>
      <c r="QXJ368" s="120"/>
      <c r="QXK368" s="120"/>
      <c r="QXL368" s="120"/>
      <c r="QXM368" s="120"/>
      <c r="QXN368" s="120"/>
      <c r="QXO368" s="120"/>
      <c r="QXP368" s="120"/>
      <c r="QXQ368" s="120"/>
      <c r="QXR368" s="120"/>
      <c r="QXS368" s="120"/>
      <c r="QXT368" s="120"/>
      <c r="QXU368" s="120"/>
      <c r="QXV368" s="120"/>
      <c r="QXW368" s="120"/>
      <c r="QXX368" s="120"/>
      <c r="QXY368" s="120"/>
      <c r="QXZ368" s="120"/>
      <c r="QYA368" s="120"/>
      <c r="QYB368" s="120"/>
      <c r="QYC368" s="120"/>
      <c r="QYD368" s="120"/>
      <c r="QYE368" s="120"/>
      <c r="QYF368" s="120"/>
      <c r="QYG368" s="120"/>
      <c r="QYH368" s="120"/>
      <c r="QYI368" s="120"/>
      <c r="QYJ368" s="120"/>
      <c r="QYK368" s="120"/>
      <c r="QYL368" s="120"/>
      <c r="QYM368" s="120"/>
      <c r="QYN368" s="120"/>
      <c r="QYO368" s="120"/>
      <c r="QYP368" s="120"/>
      <c r="QYQ368" s="120"/>
      <c r="QYR368" s="120"/>
      <c r="QYS368" s="120"/>
      <c r="QYT368" s="120"/>
      <c r="QYU368" s="120"/>
      <c r="QYV368" s="120"/>
      <c r="QYW368" s="120"/>
      <c r="QYX368" s="120"/>
      <c r="QYY368" s="120"/>
      <c r="QYZ368" s="120"/>
      <c r="QZA368" s="120"/>
      <c r="QZB368" s="120"/>
      <c r="QZC368" s="120"/>
      <c r="QZD368" s="120"/>
      <c r="QZE368" s="120"/>
      <c r="QZF368" s="120"/>
      <c r="QZG368" s="120"/>
      <c r="QZH368" s="120"/>
      <c r="QZI368" s="120"/>
      <c r="QZJ368" s="120"/>
      <c r="QZK368" s="120"/>
      <c r="QZL368" s="120"/>
      <c r="QZM368" s="120"/>
      <c r="QZN368" s="120"/>
      <c r="QZO368" s="120"/>
      <c r="QZP368" s="120"/>
      <c r="QZQ368" s="120"/>
      <c r="QZR368" s="120"/>
      <c r="QZS368" s="120"/>
      <c r="QZT368" s="120"/>
      <c r="QZU368" s="120"/>
      <c r="QZV368" s="120"/>
      <c r="QZW368" s="120"/>
      <c r="QZX368" s="120"/>
      <c r="QZY368" s="120"/>
      <c r="QZZ368" s="120"/>
      <c r="RAA368" s="120"/>
      <c r="RAB368" s="120"/>
      <c r="RAC368" s="120"/>
      <c r="RAD368" s="120"/>
      <c r="RAE368" s="120"/>
      <c r="RAF368" s="120"/>
      <c r="RAG368" s="120"/>
      <c r="RAH368" s="120"/>
      <c r="RAI368" s="120"/>
      <c r="RAJ368" s="120"/>
      <c r="RAK368" s="120"/>
      <c r="RAL368" s="120"/>
      <c r="RAM368" s="120"/>
      <c r="RAN368" s="120"/>
      <c r="RAO368" s="120"/>
      <c r="RAP368" s="120"/>
      <c r="RAQ368" s="120"/>
      <c r="RAR368" s="120"/>
      <c r="RAS368" s="120"/>
      <c r="RAT368" s="120"/>
      <c r="RAU368" s="120"/>
      <c r="RAV368" s="120"/>
      <c r="RAW368" s="120"/>
      <c r="RAX368" s="120"/>
      <c r="RAY368" s="120"/>
      <c r="RAZ368" s="120"/>
      <c r="RBA368" s="120"/>
      <c r="RBB368" s="120"/>
      <c r="RBC368" s="120"/>
      <c r="RBD368" s="120"/>
      <c r="RBE368" s="120"/>
      <c r="RBF368" s="120"/>
      <c r="RBG368" s="120"/>
      <c r="RBH368" s="120"/>
      <c r="RBI368" s="120"/>
      <c r="RBJ368" s="120"/>
      <c r="RBK368" s="120"/>
      <c r="RBL368" s="120"/>
      <c r="RBM368" s="120"/>
      <c r="RBN368" s="120"/>
      <c r="RBO368" s="120"/>
      <c r="RBP368" s="120"/>
      <c r="RBQ368" s="120"/>
      <c r="RBR368" s="120"/>
      <c r="RBS368" s="120"/>
      <c r="RBT368" s="120"/>
      <c r="RBU368" s="120"/>
      <c r="RBV368" s="120"/>
      <c r="RBW368" s="120"/>
      <c r="RBX368" s="120"/>
      <c r="RBY368" s="120"/>
      <c r="RBZ368" s="120"/>
      <c r="RCA368" s="120"/>
      <c r="RCB368" s="120"/>
      <c r="RCC368" s="120"/>
      <c r="RCD368" s="120"/>
      <c r="RCE368" s="120"/>
      <c r="RCF368" s="120"/>
      <c r="RCG368" s="120"/>
      <c r="RCH368" s="120"/>
      <c r="RCI368" s="120"/>
      <c r="RCJ368" s="120"/>
      <c r="RCK368" s="120"/>
      <c r="RCL368" s="120"/>
      <c r="RCM368" s="120"/>
      <c r="RCN368" s="120"/>
      <c r="RCO368" s="120"/>
      <c r="RCP368" s="120"/>
      <c r="RCQ368" s="120"/>
      <c r="RCR368" s="120"/>
      <c r="RCS368" s="120"/>
      <c r="RCT368" s="120"/>
      <c r="RCU368" s="120"/>
      <c r="RCV368" s="120"/>
      <c r="RCW368" s="120"/>
      <c r="RCX368" s="120"/>
      <c r="RCY368" s="120"/>
      <c r="RCZ368" s="120"/>
      <c r="RDA368" s="120"/>
      <c r="RDB368" s="120"/>
      <c r="RDC368" s="120"/>
      <c r="RDD368" s="120"/>
      <c r="RDE368" s="120"/>
      <c r="RDF368" s="120"/>
      <c r="RDG368" s="120"/>
      <c r="RDH368" s="120"/>
      <c r="RDI368" s="120"/>
      <c r="RDJ368" s="120"/>
      <c r="RDK368" s="120"/>
      <c r="RDL368" s="120"/>
      <c r="RDM368" s="120"/>
      <c r="RDN368" s="120"/>
      <c r="RDO368" s="120"/>
      <c r="RDP368" s="120"/>
      <c r="RDQ368" s="120"/>
      <c r="RDR368" s="120"/>
      <c r="RDS368" s="120"/>
      <c r="RDT368" s="120"/>
      <c r="RDU368" s="120"/>
      <c r="RDV368" s="120"/>
      <c r="RDW368" s="120"/>
      <c r="RDX368" s="120"/>
      <c r="RDY368" s="120"/>
      <c r="RDZ368" s="120"/>
      <c r="REA368" s="120"/>
      <c r="REB368" s="120"/>
      <c r="REC368" s="120"/>
      <c r="RED368" s="120"/>
      <c r="REE368" s="120"/>
      <c r="REF368" s="120"/>
      <c r="REG368" s="120"/>
      <c r="REH368" s="120"/>
      <c r="REI368" s="120"/>
      <c r="REJ368" s="120"/>
      <c r="REK368" s="120"/>
      <c r="REL368" s="120"/>
      <c r="REM368" s="120"/>
      <c r="REN368" s="120"/>
      <c r="REO368" s="120"/>
      <c r="REP368" s="120"/>
      <c r="REQ368" s="120"/>
      <c r="RER368" s="120"/>
      <c r="RES368" s="120"/>
      <c r="RET368" s="120"/>
      <c r="REU368" s="120"/>
      <c r="REV368" s="120"/>
      <c r="REW368" s="120"/>
      <c r="REX368" s="120"/>
      <c r="REY368" s="120"/>
      <c r="REZ368" s="120"/>
      <c r="RFA368" s="120"/>
      <c r="RFB368" s="120"/>
      <c r="RFC368" s="120"/>
      <c r="RFD368" s="120"/>
      <c r="RFE368" s="120"/>
      <c r="RFF368" s="120"/>
      <c r="RFG368" s="120"/>
      <c r="RFH368" s="120"/>
      <c r="RFI368" s="120"/>
      <c r="RFJ368" s="120"/>
      <c r="RFK368" s="120"/>
      <c r="RFL368" s="120"/>
      <c r="RFM368" s="120"/>
      <c r="RFN368" s="120"/>
      <c r="RFO368" s="120"/>
      <c r="RFP368" s="120"/>
      <c r="RFQ368" s="120"/>
      <c r="RFR368" s="120"/>
      <c r="RFS368" s="120"/>
      <c r="RFT368" s="120"/>
      <c r="RFU368" s="120"/>
      <c r="RFV368" s="120"/>
      <c r="RFW368" s="120"/>
      <c r="RFX368" s="120"/>
      <c r="RFY368" s="120"/>
      <c r="RFZ368" s="120"/>
      <c r="RGA368" s="120"/>
      <c r="RGB368" s="120"/>
      <c r="RGC368" s="120"/>
      <c r="RGD368" s="120"/>
      <c r="RGE368" s="120"/>
      <c r="RGF368" s="120"/>
      <c r="RGG368" s="120"/>
      <c r="RGH368" s="120"/>
      <c r="RGI368" s="120"/>
      <c r="RGJ368" s="120"/>
      <c r="RGK368" s="120"/>
      <c r="RGL368" s="120"/>
      <c r="RGM368" s="120"/>
      <c r="RGN368" s="120"/>
      <c r="RGO368" s="120"/>
      <c r="RGP368" s="120"/>
      <c r="RGQ368" s="120"/>
      <c r="RGR368" s="120"/>
      <c r="RGS368" s="120"/>
      <c r="RGT368" s="120"/>
      <c r="RGU368" s="120"/>
      <c r="RGV368" s="120"/>
      <c r="RGW368" s="120"/>
      <c r="RGX368" s="120"/>
      <c r="RGY368" s="120"/>
      <c r="RGZ368" s="120"/>
      <c r="RHA368" s="120"/>
      <c r="RHB368" s="120"/>
      <c r="RHC368" s="120"/>
      <c r="RHD368" s="120"/>
      <c r="RHE368" s="120"/>
      <c r="RHF368" s="120"/>
      <c r="RHG368" s="120"/>
      <c r="RHH368" s="120"/>
      <c r="RHI368" s="120"/>
      <c r="RHJ368" s="120"/>
      <c r="RHK368" s="120"/>
      <c r="RHL368" s="120"/>
      <c r="RHM368" s="120"/>
      <c r="RHN368" s="120"/>
      <c r="RHO368" s="120"/>
      <c r="RHP368" s="120"/>
      <c r="RHQ368" s="120"/>
      <c r="RHR368" s="120"/>
      <c r="RHS368" s="120"/>
      <c r="RHT368" s="120"/>
      <c r="RHU368" s="120"/>
      <c r="RHV368" s="120"/>
      <c r="RHW368" s="120"/>
      <c r="RHX368" s="120"/>
      <c r="RHY368" s="120"/>
      <c r="RHZ368" s="120"/>
      <c r="RIA368" s="120"/>
      <c r="RIB368" s="120"/>
      <c r="RIC368" s="120"/>
      <c r="RID368" s="120"/>
      <c r="RIE368" s="120"/>
      <c r="RIF368" s="120"/>
      <c r="RIG368" s="120"/>
      <c r="RIH368" s="120"/>
      <c r="RII368" s="120"/>
      <c r="RIJ368" s="120"/>
      <c r="RIK368" s="120"/>
      <c r="RIL368" s="120"/>
      <c r="RIM368" s="120"/>
      <c r="RIN368" s="120"/>
      <c r="RIO368" s="120"/>
      <c r="RIP368" s="120"/>
      <c r="RIQ368" s="120"/>
      <c r="RIR368" s="120"/>
      <c r="RIS368" s="120"/>
      <c r="RIT368" s="120"/>
      <c r="RIU368" s="120"/>
      <c r="RIV368" s="120"/>
      <c r="RIW368" s="120"/>
      <c r="RIX368" s="120"/>
      <c r="RIY368" s="120"/>
      <c r="RIZ368" s="120"/>
      <c r="RJA368" s="120"/>
      <c r="RJB368" s="120"/>
      <c r="RJC368" s="120"/>
      <c r="RJD368" s="120"/>
      <c r="RJE368" s="120"/>
      <c r="RJF368" s="120"/>
      <c r="RJG368" s="120"/>
      <c r="RJH368" s="120"/>
      <c r="RJI368" s="120"/>
      <c r="RJJ368" s="120"/>
      <c r="RJK368" s="120"/>
      <c r="RJL368" s="120"/>
      <c r="RJM368" s="120"/>
      <c r="RJN368" s="120"/>
      <c r="RJO368" s="120"/>
      <c r="RJP368" s="120"/>
      <c r="RJQ368" s="120"/>
      <c r="RJR368" s="120"/>
      <c r="RJS368" s="120"/>
      <c r="RJT368" s="120"/>
      <c r="RJU368" s="120"/>
      <c r="RJV368" s="120"/>
      <c r="RJW368" s="120"/>
      <c r="RJX368" s="120"/>
      <c r="RJY368" s="120"/>
      <c r="RJZ368" s="120"/>
      <c r="RKA368" s="120"/>
      <c r="RKB368" s="120"/>
      <c r="RKC368" s="120"/>
      <c r="RKD368" s="120"/>
      <c r="RKE368" s="120"/>
      <c r="RKF368" s="120"/>
      <c r="RKG368" s="120"/>
      <c r="RKH368" s="120"/>
      <c r="RKI368" s="120"/>
      <c r="RKJ368" s="120"/>
      <c r="RKK368" s="120"/>
      <c r="RKL368" s="120"/>
      <c r="RKM368" s="120"/>
      <c r="RKN368" s="120"/>
      <c r="RKO368" s="120"/>
      <c r="RKP368" s="120"/>
      <c r="RKQ368" s="120"/>
      <c r="RKR368" s="120"/>
      <c r="RKS368" s="120"/>
      <c r="RKT368" s="120"/>
      <c r="RKU368" s="120"/>
      <c r="RKV368" s="120"/>
      <c r="RKW368" s="120"/>
      <c r="RKX368" s="120"/>
      <c r="RKY368" s="120"/>
      <c r="RKZ368" s="120"/>
      <c r="RLA368" s="120"/>
      <c r="RLB368" s="120"/>
      <c r="RLC368" s="120"/>
      <c r="RLD368" s="120"/>
      <c r="RLE368" s="120"/>
      <c r="RLF368" s="120"/>
      <c r="RLG368" s="120"/>
      <c r="RLH368" s="120"/>
      <c r="RLI368" s="120"/>
      <c r="RLJ368" s="120"/>
      <c r="RLK368" s="120"/>
      <c r="RLL368" s="120"/>
      <c r="RLM368" s="120"/>
      <c r="RLN368" s="120"/>
      <c r="RLO368" s="120"/>
      <c r="RLP368" s="120"/>
      <c r="RLQ368" s="120"/>
      <c r="RLR368" s="120"/>
      <c r="RLS368" s="120"/>
      <c r="RLT368" s="120"/>
      <c r="RLU368" s="120"/>
      <c r="RLV368" s="120"/>
      <c r="RLW368" s="120"/>
      <c r="RLX368" s="120"/>
      <c r="RLY368" s="120"/>
      <c r="RLZ368" s="120"/>
      <c r="RMA368" s="120"/>
      <c r="RMB368" s="120"/>
      <c r="RMC368" s="120"/>
      <c r="RMD368" s="120"/>
      <c r="RME368" s="120"/>
      <c r="RMF368" s="120"/>
      <c r="RMG368" s="120"/>
      <c r="RMH368" s="120"/>
      <c r="RMI368" s="120"/>
      <c r="RMJ368" s="120"/>
      <c r="RMK368" s="120"/>
      <c r="RML368" s="120"/>
      <c r="RMM368" s="120"/>
      <c r="RMN368" s="120"/>
      <c r="RMO368" s="120"/>
      <c r="RMP368" s="120"/>
      <c r="RMQ368" s="120"/>
      <c r="RMR368" s="120"/>
      <c r="RMS368" s="120"/>
      <c r="RMT368" s="120"/>
      <c r="RMU368" s="120"/>
      <c r="RMV368" s="120"/>
      <c r="RMW368" s="120"/>
      <c r="RMX368" s="120"/>
      <c r="RMY368" s="120"/>
      <c r="RMZ368" s="120"/>
      <c r="RNA368" s="120"/>
      <c r="RNB368" s="120"/>
      <c r="RNC368" s="120"/>
      <c r="RND368" s="120"/>
      <c r="RNE368" s="120"/>
      <c r="RNF368" s="120"/>
      <c r="RNG368" s="120"/>
      <c r="RNH368" s="120"/>
      <c r="RNI368" s="120"/>
      <c r="RNJ368" s="120"/>
      <c r="RNK368" s="120"/>
      <c r="RNL368" s="120"/>
      <c r="RNM368" s="120"/>
      <c r="RNN368" s="120"/>
      <c r="RNO368" s="120"/>
      <c r="RNP368" s="120"/>
      <c r="RNQ368" s="120"/>
      <c r="RNR368" s="120"/>
      <c r="RNS368" s="120"/>
      <c r="RNT368" s="120"/>
      <c r="RNU368" s="120"/>
      <c r="RNV368" s="120"/>
      <c r="RNW368" s="120"/>
      <c r="RNX368" s="120"/>
      <c r="RNY368" s="120"/>
      <c r="RNZ368" s="120"/>
      <c r="ROA368" s="120"/>
      <c r="ROB368" s="120"/>
      <c r="ROC368" s="120"/>
      <c r="ROD368" s="120"/>
      <c r="ROE368" s="120"/>
      <c r="ROF368" s="120"/>
      <c r="ROG368" s="120"/>
      <c r="ROH368" s="120"/>
      <c r="ROI368" s="120"/>
      <c r="ROJ368" s="120"/>
      <c r="ROK368" s="120"/>
      <c r="ROL368" s="120"/>
      <c r="ROM368" s="120"/>
      <c r="RON368" s="120"/>
      <c r="ROO368" s="120"/>
      <c r="ROP368" s="120"/>
      <c r="ROQ368" s="120"/>
      <c r="ROR368" s="120"/>
      <c r="ROS368" s="120"/>
      <c r="ROT368" s="120"/>
      <c r="ROU368" s="120"/>
      <c r="ROV368" s="120"/>
      <c r="ROW368" s="120"/>
      <c r="ROX368" s="120"/>
      <c r="ROY368" s="120"/>
      <c r="ROZ368" s="120"/>
      <c r="RPA368" s="120"/>
      <c r="RPB368" s="120"/>
      <c r="RPC368" s="120"/>
      <c r="RPD368" s="120"/>
      <c r="RPE368" s="120"/>
      <c r="RPF368" s="120"/>
      <c r="RPG368" s="120"/>
      <c r="RPH368" s="120"/>
      <c r="RPI368" s="120"/>
      <c r="RPJ368" s="120"/>
      <c r="RPK368" s="120"/>
      <c r="RPL368" s="120"/>
      <c r="RPM368" s="120"/>
      <c r="RPN368" s="120"/>
      <c r="RPO368" s="120"/>
      <c r="RPP368" s="120"/>
      <c r="RPQ368" s="120"/>
      <c r="RPR368" s="120"/>
      <c r="RPS368" s="120"/>
      <c r="RPT368" s="120"/>
      <c r="RPU368" s="120"/>
      <c r="RPV368" s="120"/>
      <c r="RPW368" s="120"/>
      <c r="RPX368" s="120"/>
      <c r="RPY368" s="120"/>
      <c r="RPZ368" s="120"/>
      <c r="RQA368" s="120"/>
      <c r="RQB368" s="120"/>
      <c r="RQC368" s="120"/>
      <c r="RQD368" s="120"/>
      <c r="RQE368" s="120"/>
      <c r="RQF368" s="120"/>
      <c r="RQG368" s="120"/>
      <c r="RQH368" s="120"/>
      <c r="RQI368" s="120"/>
      <c r="RQJ368" s="120"/>
      <c r="RQK368" s="120"/>
      <c r="RQL368" s="120"/>
      <c r="RQM368" s="120"/>
      <c r="RQN368" s="120"/>
      <c r="RQO368" s="120"/>
      <c r="RQP368" s="120"/>
      <c r="RQQ368" s="120"/>
      <c r="RQR368" s="120"/>
      <c r="RQS368" s="120"/>
      <c r="RQT368" s="120"/>
      <c r="RQU368" s="120"/>
      <c r="RQV368" s="120"/>
      <c r="RQW368" s="120"/>
      <c r="RQX368" s="120"/>
      <c r="RQY368" s="120"/>
      <c r="RQZ368" s="120"/>
      <c r="RRA368" s="120"/>
      <c r="RRB368" s="120"/>
      <c r="RRC368" s="120"/>
      <c r="RRD368" s="120"/>
      <c r="RRE368" s="120"/>
      <c r="RRF368" s="120"/>
      <c r="RRG368" s="120"/>
      <c r="RRH368" s="120"/>
      <c r="RRI368" s="120"/>
      <c r="RRJ368" s="120"/>
      <c r="RRK368" s="120"/>
      <c r="RRL368" s="120"/>
      <c r="RRM368" s="120"/>
      <c r="RRN368" s="120"/>
      <c r="RRO368" s="120"/>
      <c r="RRP368" s="120"/>
      <c r="RRQ368" s="120"/>
      <c r="RRR368" s="120"/>
      <c r="RRS368" s="120"/>
      <c r="RRT368" s="120"/>
      <c r="RRU368" s="120"/>
      <c r="RRV368" s="120"/>
      <c r="RRW368" s="120"/>
      <c r="RRX368" s="120"/>
      <c r="RRY368" s="120"/>
      <c r="RRZ368" s="120"/>
      <c r="RSA368" s="120"/>
      <c r="RSB368" s="120"/>
      <c r="RSC368" s="120"/>
      <c r="RSD368" s="120"/>
      <c r="RSE368" s="120"/>
      <c r="RSF368" s="120"/>
      <c r="RSG368" s="120"/>
      <c r="RSH368" s="120"/>
      <c r="RSI368" s="120"/>
      <c r="RSJ368" s="120"/>
      <c r="RSK368" s="120"/>
      <c r="RSL368" s="120"/>
      <c r="RSM368" s="120"/>
      <c r="RSN368" s="120"/>
      <c r="RSO368" s="120"/>
      <c r="RSP368" s="120"/>
      <c r="RSQ368" s="120"/>
      <c r="RSR368" s="120"/>
      <c r="RSS368" s="120"/>
      <c r="RST368" s="120"/>
      <c r="RSU368" s="120"/>
      <c r="RSV368" s="120"/>
      <c r="RSW368" s="120"/>
      <c r="RSX368" s="120"/>
      <c r="RSY368" s="120"/>
      <c r="RSZ368" s="120"/>
      <c r="RTA368" s="120"/>
      <c r="RTB368" s="120"/>
      <c r="RTC368" s="120"/>
      <c r="RTD368" s="120"/>
      <c r="RTE368" s="120"/>
      <c r="RTF368" s="120"/>
      <c r="RTG368" s="120"/>
      <c r="RTH368" s="120"/>
      <c r="RTI368" s="120"/>
      <c r="RTJ368" s="120"/>
      <c r="RTK368" s="120"/>
      <c r="RTL368" s="120"/>
      <c r="RTM368" s="120"/>
      <c r="RTN368" s="120"/>
      <c r="RTO368" s="120"/>
      <c r="RTP368" s="120"/>
      <c r="RTQ368" s="120"/>
      <c r="RTR368" s="120"/>
      <c r="RTS368" s="120"/>
      <c r="RTT368" s="120"/>
      <c r="RTU368" s="120"/>
      <c r="RTV368" s="120"/>
      <c r="RTW368" s="120"/>
      <c r="RTX368" s="120"/>
      <c r="RTY368" s="120"/>
      <c r="RTZ368" s="120"/>
      <c r="RUA368" s="120"/>
      <c r="RUB368" s="120"/>
      <c r="RUC368" s="120"/>
      <c r="RUD368" s="120"/>
      <c r="RUE368" s="120"/>
      <c r="RUF368" s="120"/>
      <c r="RUG368" s="120"/>
      <c r="RUH368" s="120"/>
      <c r="RUI368" s="120"/>
      <c r="RUJ368" s="120"/>
      <c r="RUK368" s="120"/>
      <c r="RUL368" s="120"/>
      <c r="RUM368" s="120"/>
      <c r="RUN368" s="120"/>
      <c r="RUO368" s="120"/>
      <c r="RUP368" s="120"/>
      <c r="RUQ368" s="120"/>
      <c r="RUR368" s="120"/>
      <c r="RUS368" s="120"/>
      <c r="RUT368" s="120"/>
      <c r="RUU368" s="120"/>
      <c r="RUV368" s="120"/>
      <c r="RUW368" s="120"/>
      <c r="RUX368" s="120"/>
      <c r="RUY368" s="120"/>
      <c r="RUZ368" s="120"/>
      <c r="RVA368" s="120"/>
      <c r="RVB368" s="120"/>
      <c r="RVC368" s="120"/>
      <c r="RVD368" s="120"/>
      <c r="RVE368" s="120"/>
      <c r="RVF368" s="120"/>
      <c r="RVG368" s="120"/>
      <c r="RVH368" s="120"/>
      <c r="RVI368" s="120"/>
      <c r="RVJ368" s="120"/>
      <c r="RVK368" s="120"/>
      <c r="RVL368" s="120"/>
      <c r="RVM368" s="120"/>
      <c r="RVN368" s="120"/>
      <c r="RVO368" s="120"/>
      <c r="RVP368" s="120"/>
      <c r="RVQ368" s="120"/>
      <c r="RVR368" s="120"/>
      <c r="RVS368" s="120"/>
      <c r="RVT368" s="120"/>
      <c r="RVU368" s="120"/>
      <c r="RVV368" s="120"/>
      <c r="RVW368" s="120"/>
      <c r="RVX368" s="120"/>
      <c r="RVY368" s="120"/>
      <c r="RVZ368" s="120"/>
      <c r="RWA368" s="120"/>
      <c r="RWB368" s="120"/>
      <c r="RWC368" s="120"/>
      <c r="RWD368" s="120"/>
      <c r="RWE368" s="120"/>
      <c r="RWF368" s="120"/>
      <c r="RWG368" s="120"/>
      <c r="RWH368" s="120"/>
      <c r="RWI368" s="120"/>
      <c r="RWJ368" s="120"/>
      <c r="RWK368" s="120"/>
      <c r="RWL368" s="120"/>
      <c r="RWM368" s="120"/>
      <c r="RWN368" s="120"/>
      <c r="RWO368" s="120"/>
      <c r="RWP368" s="120"/>
      <c r="RWQ368" s="120"/>
      <c r="RWR368" s="120"/>
      <c r="RWS368" s="120"/>
      <c r="RWT368" s="120"/>
      <c r="RWU368" s="120"/>
      <c r="RWV368" s="120"/>
      <c r="RWW368" s="120"/>
      <c r="RWX368" s="120"/>
      <c r="RWY368" s="120"/>
      <c r="RWZ368" s="120"/>
      <c r="RXA368" s="120"/>
      <c r="RXB368" s="120"/>
      <c r="RXC368" s="120"/>
      <c r="RXD368" s="120"/>
      <c r="RXE368" s="120"/>
      <c r="RXF368" s="120"/>
      <c r="RXG368" s="120"/>
      <c r="RXH368" s="120"/>
      <c r="RXI368" s="120"/>
      <c r="RXJ368" s="120"/>
      <c r="RXK368" s="120"/>
      <c r="RXL368" s="120"/>
      <c r="RXM368" s="120"/>
      <c r="RXN368" s="120"/>
      <c r="RXO368" s="120"/>
      <c r="RXP368" s="120"/>
      <c r="RXQ368" s="120"/>
      <c r="RXR368" s="120"/>
      <c r="RXS368" s="120"/>
      <c r="RXT368" s="120"/>
      <c r="RXU368" s="120"/>
      <c r="RXV368" s="120"/>
      <c r="RXW368" s="120"/>
      <c r="RXX368" s="120"/>
      <c r="RXY368" s="120"/>
      <c r="RXZ368" s="120"/>
      <c r="RYA368" s="120"/>
      <c r="RYB368" s="120"/>
      <c r="RYC368" s="120"/>
      <c r="RYD368" s="120"/>
      <c r="RYE368" s="120"/>
      <c r="RYF368" s="120"/>
      <c r="RYG368" s="120"/>
      <c r="RYH368" s="120"/>
      <c r="RYI368" s="120"/>
      <c r="RYJ368" s="120"/>
      <c r="RYK368" s="120"/>
      <c r="RYL368" s="120"/>
      <c r="RYM368" s="120"/>
      <c r="RYN368" s="120"/>
      <c r="RYO368" s="120"/>
      <c r="RYP368" s="120"/>
      <c r="RYQ368" s="120"/>
      <c r="RYR368" s="120"/>
      <c r="RYS368" s="120"/>
      <c r="RYT368" s="120"/>
      <c r="RYU368" s="120"/>
      <c r="RYV368" s="120"/>
      <c r="RYW368" s="120"/>
      <c r="RYX368" s="120"/>
      <c r="RYY368" s="120"/>
      <c r="RYZ368" s="120"/>
      <c r="RZA368" s="120"/>
      <c r="RZB368" s="120"/>
      <c r="RZC368" s="120"/>
      <c r="RZD368" s="120"/>
      <c r="RZE368" s="120"/>
      <c r="RZF368" s="120"/>
      <c r="RZG368" s="120"/>
      <c r="RZH368" s="120"/>
      <c r="RZI368" s="120"/>
      <c r="RZJ368" s="120"/>
      <c r="RZK368" s="120"/>
      <c r="RZL368" s="120"/>
      <c r="RZM368" s="120"/>
      <c r="RZN368" s="120"/>
      <c r="RZO368" s="120"/>
      <c r="RZP368" s="120"/>
      <c r="RZQ368" s="120"/>
      <c r="RZR368" s="120"/>
      <c r="RZS368" s="120"/>
      <c r="RZT368" s="120"/>
      <c r="RZU368" s="120"/>
      <c r="RZV368" s="120"/>
      <c r="RZW368" s="120"/>
      <c r="RZX368" s="120"/>
      <c r="RZY368" s="120"/>
      <c r="RZZ368" s="120"/>
      <c r="SAA368" s="120"/>
      <c r="SAB368" s="120"/>
      <c r="SAC368" s="120"/>
      <c r="SAD368" s="120"/>
      <c r="SAE368" s="120"/>
      <c r="SAF368" s="120"/>
      <c r="SAG368" s="120"/>
      <c r="SAH368" s="120"/>
      <c r="SAI368" s="120"/>
      <c r="SAJ368" s="120"/>
      <c r="SAK368" s="120"/>
      <c r="SAL368" s="120"/>
      <c r="SAM368" s="120"/>
      <c r="SAN368" s="120"/>
      <c r="SAO368" s="120"/>
      <c r="SAP368" s="120"/>
      <c r="SAQ368" s="120"/>
      <c r="SAR368" s="120"/>
      <c r="SAS368" s="120"/>
      <c r="SAT368" s="120"/>
      <c r="SAU368" s="120"/>
      <c r="SAV368" s="120"/>
      <c r="SAW368" s="120"/>
      <c r="SAX368" s="120"/>
      <c r="SAY368" s="120"/>
      <c r="SAZ368" s="120"/>
      <c r="SBA368" s="120"/>
      <c r="SBB368" s="120"/>
      <c r="SBC368" s="120"/>
      <c r="SBD368" s="120"/>
      <c r="SBE368" s="120"/>
      <c r="SBF368" s="120"/>
      <c r="SBG368" s="120"/>
      <c r="SBH368" s="120"/>
      <c r="SBI368" s="120"/>
      <c r="SBJ368" s="120"/>
      <c r="SBK368" s="120"/>
      <c r="SBL368" s="120"/>
      <c r="SBM368" s="120"/>
      <c r="SBN368" s="120"/>
      <c r="SBO368" s="120"/>
      <c r="SBP368" s="120"/>
      <c r="SBQ368" s="120"/>
      <c r="SBR368" s="120"/>
      <c r="SBS368" s="120"/>
      <c r="SBT368" s="120"/>
      <c r="SBU368" s="120"/>
      <c r="SBV368" s="120"/>
      <c r="SBW368" s="120"/>
      <c r="SBX368" s="120"/>
      <c r="SBY368" s="120"/>
      <c r="SBZ368" s="120"/>
      <c r="SCA368" s="120"/>
      <c r="SCB368" s="120"/>
      <c r="SCC368" s="120"/>
      <c r="SCD368" s="120"/>
      <c r="SCE368" s="120"/>
      <c r="SCF368" s="120"/>
      <c r="SCG368" s="120"/>
      <c r="SCH368" s="120"/>
      <c r="SCI368" s="120"/>
      <c r="SCJ368" s="120"/>
      <c r="SCK368" s="120"/>
      <c r="SCL368" s="120"/>
      <c r="SCM368" s="120"/>
      <c r="SCN368" s="120"/>
      <c r="SCO368" s="120"/>
      <c r="SCP368" s="120"/>
      <c r="SCQ368" s="120"/>
      <c r="SCR368" s="120"/>
      <c r="SCS368" s="120"/>
      <c r="SCT368" s="120"/>
      <c r="SCU368" s="120"/>
      <c r="SCV368" s="120"/>
      <c r="SCW368" s="120"/>
      <c r="SCX368" s="120"/>
      <c r="SCY368" s="120"/>
      <c r="SCZ368" s="120"/>
      <c r="SDA368" s="120"/>
      <c r="SDB368" s="120"/>
      <c r="SDC368" s="120"/>
      <c r="SDD368" s="120"/>
      <c r="SDE368" s="120"/>
      <c r="SDF368" s="120"/>
      <c r="SDG368" s="120"/>
      <c r="SDH368" s="120"/>
      <c r="SDI368" s="120"/>
      <c r="SDJ368" s="120"/>
      <c r="SDK368" s="120"/>
      <c r="SDL368" s="120"/>
      <c r="SDM368" s="120"/>
      <c r="SDN368" s="120"/>
      <c r="SDO368" s="120"/>
      <c r="SDP368" s="120"/>
      <c r="SDQ368" s="120"/>
      <c r="SDR368" s="120"/>
      <c r="SDS368" s="120"/>
      <c r="SDT368" s="120"/>
      <c r="SDU368" s="120"/>
      <c r="SDV368" s="120"/>
      <c r="SDW368" s="120"/>
      <c r="SDX368" s="120"/>
      <c r="SDY368" s="120"/>
      <c r="SDZ368" s="120"/>
      <c r="SEA368" s="120"/>
      <c r="SEB368" s="120"/>
      <c r="SEC368" s="120"/>
      <c r="SED368" s="120"/>
      <c r="SEE368" s="120"/>
      <c r="SEF368" s="120"/>
      <c r="SEG368" s="120"/>
      <c r="SEH368" s="120"/>
      <c r="SEI368" s="120"/>
      <c r="SEJ368" s="120"/>
      <c r="SEK368" s="120"/>
      <c r="SEL368" s="120"/>
      <c r="SEM368" s="120"/>
      <c r="SEN368" s="120"/>
      <c r="SEO368" s="120"/>
      <c r="SEP368" s="120"/>
      <c r="SEQ368" s="120"/>
      <c r="SER368" s="120"/>
      <c r="SES368" s="120"/>
      <c r="SET368" s="120"/>
      <c r="SEU368" s="120"/>
      <c r="SEV368" s="120"/>
      <c r="SEW368" s="120"/>
      <c r="SEX368" s="120"/>
      <c r="SEY368" s="120"/>
      <c r="SEZ368" s="120"/>
      <c r="SFA368" s="120"/>
      <c r="SFB368" s="120"/>
      <c r="SFC368" s="120"/>
      <c r="SFD368" s="120"/>
      <c r="SFE368" s="120"/>
      <c r="SFF368" s="120"/>
      <c r="SFG368" s="120"/>
      <c r="SFH368" s="120"/>
      <c r="SFI368" s="120"/>
      <c r="SFJ368" s="120"/>
      <c r="SFK368" s="120"/>
      <c r="SFL368" s="120"/>
      <c r="SFM368" s="120"/>
      <c r="SFN368" s="120"/>
      <c r="SFO368" s="120"/>
      <c r="SFP368" s="120"/>
      <c r="SFQ368" s="120"/>
      <c r="SFR368" s="120"/>
      <c r="SFS368" s="120"/>
      <c r="SFT368" s="120"/>
      <c r="SFU368" s="120"/>
      <c r="SFV368" s="120"/>
      <c r="SFW368" s="120"/>
      <c r="SFX368" s="120"/>
      <c r="SFY368" s="120"/>
      <c r="SFZ368" s="120"/>
      <c r="SGA368" s="120"/>
      <c r="SGB368" s="120"/>
      <c r="SGC368" s="120"/>
      <c r="SGD368" s="120"/>
      <c r="SGE368" s="120"/>
      <c r="SGF368" s="120"/>
      <c r="SGG368" s="120"/>
      <c r="SGH368" s="120"/>
      <c r="SGI368" s="120"/>
      <c r="SGJ368" s="120"/>
      <c r="SGK368" s="120"/>
      <c r="SGL368" s="120"/>
      <c r="SGM368" s="120"/>
      <c r="SGN368" s="120"/>
      <c r="SGO368" s="120"/>
      <c r="SGP368" s="120"/>
      <c r="SGQ368" s="120"/>
      <c r="SGR368" s="120"/>
      <c r="SGS368" s="120"/>
      <c r="SGT368" s="120"/>
      <c r="SGU368" s="120"/>
      <c r="SGV368" s="120"/>
      <c r="SGW368" s="120"/>
      <c r="SGX368" s="120"/>
      <c r="SGY368" s="120"/>
      <c r="SGZ368" s="120"/>
      <c r="SHA368" s="120"/>
      <c r="SHB368" s="120"/>
      <c r="SHC368" s="120"/>
      <c r="SHD368" s="120"/>
      <c r="SHE368" s="120"/>
      <c r="SHF368" s="120"/>
      <c r="SHG368" s="120"/>
      <c r="SHH368" s="120"/>
      <c r="SHI368" s="120"/>
      <c r="SHJ368" s="120"/>
      <c r="SHK368" s="120"/>
      <c r="SHL368" s="120"/>
      <c r="SHM368" s="120"/>
      <c r="SHN368" s="120"/>
      <c r="SHO368" s="120"/>
      <c r="SHP368" s="120"/>
      <c r="SHQ368" s="120"/>
      <c r="SHR368" s="120"/>
      <c r="SHS368" s="120"/>
      <c r="SHT368" s="120"/>
      <c r="SHU368" s="120"/>
      <c r="SHV368" s="120"/>
      <c r="SHW368" s="120"/>
      <c r="SHX368" s="120"/>
      <c r="SHY368" s="120"/>
      <c r="SHZ368" s="120"/>
      <c r="SIA368" s="120"/>
      <c r="SIB368" s="120"/>
      <c r="SIC368" s="120"/>
      <c r="SID368" s="120"/>
      <c r="SIE368" s="120"/>
      <c r="SIF368" s="120"/>
      <c r="SIG368" s="120"/>
      <c r="SIH368" s="120"/>
      <c r="SII368" s="120"/>
      <c r="SIJ368" s="120"/>
      <c r="SIK368" s="120"/>
      <c r="SIL368" s="120"/>
      <c r="SIM368" s="120"/>
      <c r="SIN368" s="120"/>
      <c r="SIO368" s="120"/>
      <c r="SIP368" s="120"/>
      <c r="SIQ368" s="120"/>
      <c r="SIR368" s="120"/>
      <c r="SIS368" s="120"/>
      <c r="SIT368" s="120"/>
      <c r="SIU368" s="120"/>
      <c r="SIV368" s="120"/>
      <c r="SIW368" s="120"/>
      <c r="SIX368" s="120"/>
      <c r="SIY368" s="120"/>
      <c r="SIZ368" s="120"/>
      <c r="SJA368" s="120"/>
      <c r="SJB368" s="120"/>
      <c r="SJC368" s="120"/>
      <c r="SJD368" s="120"/>
      <c r="SJE368" s="120"/>
      <c r="SJF368" s="120"/>
      <c r="SJG368" s="120"/>
      <c r="SJH368" s="120"/>
      <c r="SJI368" s="120"/>
      <c r="SJJ368" s="120"/>
      <c r="SJK368" s="120"/>
      <c r="SJL368" s="120"/>
      <c r="SJM368" s="120"/>
      <c r="SJN368" s="120"/>
      <c r="SJO368" s="120"/>
      <c r="SJP368" s="120"/>
      <c r="SJQ368" s="120"/>
      <c r="SJR368" s="120"/>
      <c r="SJS368" s="120"/>
      <c r="SJT368" s="120"/>
      <c r="SJU368" s="120"/>
      <c r="SJV368" s="120"/>
      <c r="SJW368" s="120"/>
      <c r="SJX368" s="120"/>
      <c r="SJY368" s="120"/>
      <c r="SJZ368" s="120"/>
      <c r="SKA368" s="120"/>
      <c r="SKB368" s="120"/>
      <c r="SKC368" s="120"/>
      <c r="SKD368" s="120"/>
      <c r="SKE368" s="120"/>
      <c r="SKF368" s="120"/>
      <c r="SKG368" s="120"/>
      <c r="SKH368" s="120"/>
      <c r="SKI368" s="120"/>
      <c r="SKJ368" s="120"/>
      <c r="SKK368" s="120"/>
      <c r="SKL368" s="120"/>
      <c r="SKM368" s="120"/>
      <c r="SKN368" s="120"/>
      <c r="SKO368" s="120"/>
      <c r="SKP368" s="120"/>
      <c r="SKQ368" s="120"/>
      <c r="SKR368" s="120"/>
      <c r="SKS368" s="120"/>
      <c r="SKT368" s="120"/>
      <c r="SKU368" s="120"/>
      <c r="SKV368" s="120"/>
      <c r="SKW368" s="120"/>
      <c r="SKX368" s="120"/>
      <c r="SKY368" s="120"/>
      <c r="SKZ368" s="120"/>
      <c r="SLA368" s="120"/>
      <c r="SLB368" s="120"/>
      <c r="SLC368" s="120"/>
      <c r="SLD368" s="120"/>
      <c r="SLE368" s="120"/>
      <c r="SLF368" s="120"/>
      <c r="SLG368" s="120"/>
      <c r="SLH368" s="120"/>
      <c r="SLI368" s="120"/>
      <c r="SLJ368" s="120"/>
      <c r="SLK368" s="120"/>
      <c r="SLL368" s="120"/>
      <c r="SLM368" s="120"/>
      <c r="SLN368" s="120"/>
      <c r="SLO368" s="120"/>
      <c r="SLP368" s="120"/>
      <c r="SLQ368" s="120"/>
      <c r="SLR368" s="120"/>
      <c r="SLS368" s="120"/>
      <c r="SLT368" s="120"/>
      <c r="SLU368" s="120"/>
      <c r="SLV368" s="120"/>
      <c r="SLW368" s="120"/>
      <c r="SLX368" s="120"/>
      <c r="SLY368" s="120"/>
      <c r="SLZ368" s="120"/>
      <c r="SMA368" s="120"/>
      <c r="SMB368" s="120"/>
      <c r="SMC368" s="120"/>
      <c r="SMD368" s="120"/>
      <c r="SME368" s="120"/>
      <c r="SMF368" s="120"/>
      <c r="SMG368" s="120"/>
      <c r="SMH368" s="120"/>
      <c r="SMI368" s="120"/>
      <c r="SMJ368" s="120"/>
      <c r="SMK368" s="120"/>
      <c r="SML368" s="120"/>
      <c r="SMM368" s="120"/>
      <c r="SMN368" s="120"/>
      <c r="SMO368" s="120"/>
      <c r="SMP368" s="120"/>
      <c r="SMQ368" s="120"/>
      <c r="SMR368" s="120"/>
      <c r="SMS368" s="120"/>
      <c r="SMT368" s="120"/>
      <c r="SMU368" s="120"/>
      <c r="SMV368" s="120"/>
      <c r="SMW368" s="120"/>
      <c r="SMX368" s="120"/>
      <c r="SMY368" s="120"/>
      <c r="SMZ368" s="120"/>
      <c r="SNA368" s="120"/>
      <c r="SNB368" s="120"/>
      <c r="SNC368" s="120"/>
      <c r="SND368" s="120"/>
      <c r="SNE368" s="120"/>
      <c r="SNF368" s="120"/>
      <c r="SNG368" s="120"/>
      <c r="SNH368" s="120"/>
      <c r="SNI368" s="120"/>
      <c r="SNJ368" s="120"/>
      <c r="SNK368" s="120"/>
      <c r="SNL368" s="120"/>
      <c r="SNM368" s="120"/>
      <c r="SNN368" s="120"/>
      <c r="SNO368" s="120"/>
      <c r="SNP368" s="120"/>
      <c r="SNQ368" s="120"/>
      <c r="SNR368" s="120"/>
      <c r="SNS368" s="120"/>
      <c r="SNT368" s="120"/>
      <c r="SNU368" s="120"/>
      <c r="SNV368" s="120"/>
      <c r="SNW368" s="120"/>
      <c r="SNX368" s="120"/>
      <c r="SNY368" s="120"/>
      <c r="SNZ368" s="120"/>
      <c r="SOA368" s="120"/>
      <c r="SOB368" s="120"/>
      <c r="SOC368" s="120"/>
      <c r="SOD368" s="120"/>
      <c r="SOE368" s="120"/>
      <c r="SOF368" s="120"/>
      <c r="SOG368" s="120"/>
      <c r="SOH368" s="120"/>
      <c r="SOI368" s="120"/>
      <c r="SOJ368" s="120"/>
      <c r="SOK368" s="120"/>
      <c r="SOL368" s="120"/>
      <c r="SOM368" s="120"/>
      <c r="SON368" s="120"/>
      <c r="SOO368" s="120"/>
      <c r="SOP368" s="120"/>
      <c r="SOQ368" s="120"/>
      <c r="SOR368" s="120"/>
      <c r="SOS368" s="120"/>
      <c r="SOT368" s="120"/>
      <c r="SOU368" s="120"/>
      <c r="SOV368" s="120"/>
      <c r="SOW368" s="120"/>
      <c r="SOX368" s="120"/>
      <c r="SOY368" s="120"/>
      <c r="SOZ368" s="120"/>
      <c r="SPA368" s="120"/>
      <c r="SPB368" s="120"/>
      <c r="SPC368" s="120"/>
      <c r="SPD368" s="120"/>
      <c r="SPE368" s="120"/>
      <c r="SPF368" s="120"/>
      <c r="SPG368" s="120"/>
      <c r="SPH368" s="120"/>
      <c r="SPI368" s="120"/>
      <c r="SPJ368" s="120"/>
      <c r="SPK368" s="120"/>
      <c r="SPL368" s="120"/>
      <c r="SPM368" s="120"/>
      <c r="SPN368" s="120"/>
      <c r="SPO368" s="120"/>
      <c r="SPP368" s="120"/>
      <c r="SPQ368" s="120"/>
      <c r="SPR368" s="120"/>
      <c r="SPS368" s="120"/>
      <c r="SPT368" s="120"/>
      <c r="SPU368" s="120"/>
      <c r="SPV368" s="120"/>
      <c r="SPW368" s="120"/>
      <c r="SPX368" s="120"/>
      <c r="SPY368" s="120"/>
      <c r="SPZ368" s="120"/>
      <c r="SQA368" s="120"/>
      <c r="SQB368" s="120"/>
      <c r="SQC368" s="120"/>
      <c r="SQD368" s="120"/>
      <c r="SQE368" s="120"/>
      <c r="SQF368" s="120"/>
      <c r="SQG368" s="120"/>
      <c r="SQH368" s="120"/>
      <c r="SQI368" s="120"/>
      <c r="SQJ368" s="120"/>
      <c r="SQK368" s="120"/>
      <c r="SQL368" s="120"/>
      <c r="SQM368" s="120"/>
      <c r="SQN368" s="120"/>
      <c r="SQO368" s="120"/>
      <c r="SQP368" s="120"/>
      <c r="SQQ368" s="120"/>
      <c r="SQR368" s="120"/>
      <c r="SQS368" s="120"/>
      <c r="SQT368" s="120"/>
      <c r="SQU368" s="120"/>
      <c r="SQV368" s="120"/>
      <c r="SQW368" s="120"/>
      <c r="SQX368" s="120"/>
      <c r="SQY368" s="120"/>
      <c r="SQZ368" s="120"/>
      <c r="SRA368" s="120"/>
      <c r="SRB368" s="120"/>
      <c r="SRC368" s="120"/>
      <c r="SRD368" s="120"/>
      <c r="SRE368" s="120"/>
      <c r="SRF368" s="120"/>
      <c r="SRG368" s="120"/>
      <c r="SRH368" s="120"/>
      <c r="SRI368" s="120"/>
      <c r="SRJ368" s="120"/>
      <c r="SRK368" s="120"/>
      <c r="SRL368" s="120"/>
      <c r="SRM368" s="120"/>
      <c r="SRN368" s="120"/>
      <c r="SRO368" s="120"/>
      <c r="SRP368" s="120"/>
      <c r="SRQ368" s="120"/>
      <c r="SRR368" s="120"/>
      <c r="SRS368" s="120"/>
      <c r="SRT368" s="120"/>
      <c r="SRU368" s="120"/>
      <c r="SRV368" s="120"/>
      <c r="SRW368" s="120"/>
      <c r="SRX368" s="120"/>
      <c r="SRY368" s="120"/>
      <c r="SRZ368" s="120"/>
      <c r="SSA368" s="120"/>
      <c r="SSB368" s="120"/>
      <c r="SSC368" s="120"/>
      <c r="SSD368" s="120"/>
      <c r="SSE368" s="120"/>
      <c r="SSF368" s="120"/>
      <c r="SSG368" s="120"/>
      <c r="SSH368" s="120"/>
      <c r="SSI368" s="120"/>
      <c r="SSJ368" s="120"/>
      <c r="SSK368" s="120"/>
      <c r="SSL368" s="120"/>
      <c r="SSM368" s="120"/>
      <c r="SSN368" s="120"/>
      <c r="SSO368" s="120"/>
      <c r="SSP368" s="120"/>
      <c r="SSQ368" s="120"/>
      <c r="SSR368" s="120"/>
      <c r="SSS368" s="120"/>
      <c r="SST368" s="120"/>
      <c r="SSU368" s="120"/>
      <c r="SSV368" s="120"/>
      <c r="SSW368" s="120"/>
      <c r="SSX368" s="120"/>
      <c r="SSY368" s="120"/>
      <c r="SSZ368" s="120"/>
      <c r="STA368" s="120"/>
      <c r="STB368" s="120"/>
      <c r="STC368" s="120"/>
      <c r="STD368" s="120"/>
      <c r="STE368" s="120"/>
      <c r="STF368" s="120"/>
      <c r="STG368" s="120"/>
      <c r="STH368" s="120"/>
      <c r="STI368" s="120"/>
      <c r="STJ368" s="120"/>
      <c r="STK368" s="120"/>
      <c r="STL368" s="120"/>
      <c r="STM368" s="120"/>
      <c r="STN368" s="120"/>
      <c r="STO368" s="120"/>
      <c r="STP368" s="120"/>
      <c r="STQ368" s="120"/>
      <c r="STR368" s="120"/>
      <c r="STS368" s="120"/>
      <c r="STT368" s="120"/>
      <c r="STU368" s="120"/>
      <c r="STV368" s="120"/>
      <c r="STW368" s="120"/>
      <c r="STX368" s="120"/>
      <c r="STY368" s="120"/>
      <c r="STZ368" s="120"/>
      <c r="SUA368" s="120"/>
      <c r="SUB368" s="120"/>
      <c r="SUC368" s="120"/>
      <c r="SUD368" s="120"/>
      <c r="SUE368" s="120"/>
      <c r="SUF368" s="120"/>
      <c r="SUG368" s="120"/>
      <c r="SUH368" s="120"/>
      <c r="SUI368" s="120"/>
      <c r="SUJ368" s="120"/>
      <c r="SUK368" s="120"/>
      <c r="SUL368" s="120"/>
      <c r="SUM368" s="120"/>
      <c r="SUN368" s="120"/>
      <c r="SUO368" s="120"/>
      <c r="SUP368" s="120"/>
      <c r="SUQ368" s="120"/>
      <c r="SUR368" s="120"/>
      <c r="SUS368" s="120"/>
      <c r="SUT368" s="120"/>
      <c r="SUU368" s="120"/>
      <c r="SUV368" s="120"/>
      <c r="SUW368" s="120"/>
      <c r="SUX368" s="120"/>
      <c r="SUY368" s="120"/>
      <c r="SUZ368" s="120"/>
      <c r="SVA368" s="120"/>
      <c r="SVB368" s="120"/>
      <c r="SVC368" s="120"/>
      <c r="SVD368" s="120"/>
      <c r="SVE368" s="120"/>
      <c r="SVF368" s="120"/>
      <c r="SVG368" s="120"/>
      <c r="SVH368" s="120"/>
      <c r="SVI368" s="120"/>
      <c r="SVJ368" s="120"/>
      <c r="SVK368" s="120"/>
      <c r="SVL368" s="120"/>
      <c r="SVM368" s="120"/>
      <c r="SVN368" s="120"/>
      <c r="SVO368" s="120"/>
      <c r="SVP368" s="120"/>
      <c r="SVQ368" s="120"/>
      <c r="SVR368" s="120"/>
      <c r="SVS368" s="120"/>
      <c r="SVT368" s="120"/>
      <c r="SVU368" s="120"/>
      <c r="SVV368" s="120"/>
      <c r="SVW368" s="120"/>
      <c r="SVX368" s="120"/>
      <c r="SVY368" s="120"/>
      <c r="SVZ368" s="120"/>
      <c r="SWA368" s="120"/>
      <c r="SWB368" s="120"/>
      <c r="SWC368" s="120"/>
      <c r="SWD368" s="120"/>
      <c r="SWE368" s="120"/>
      <c r="SWF368" s="120"/>
      <c r="SWG368" s="120"/>
      <c r="SWH368" s="120"/>
      <c r="SWI368" s="120"/>
      <c r="SWJ368" s="120"/>
      <c r="SWK368" s="120"/>
      <c r="SWL368" s="120"/>
      <c r="SWM368" s="120"/>
      <c r="SWN368" s="120"/>
      <c r="SWO368" s="120"/>
      <c r="SWP368" s="120"/>
      <c r="SWQ368" s="120"/>
      <c r="SWR368" s="120"/>
      <c r="SWS368" s="120"/>
      <c r="SWT368" s="120"/>
      <c r="SWU368" s="120"/>
      <c r="SWV368" s="120"/>
      <c r="SWW368" s="120"/>
      <c r="SWX368" s="120"/>
      <c r="SWY368" s="120"/>
      <c r="SWZ368" s="120"/>
      <c r="SXA368" s="120"/>
      <c r="SXB368" s="120"/>
      <c r="SXC368" s="120"/>
      <c r="SXD368" s="120"/>
      <c r="SXE368" s="120"/>
      <c r="SXF368" s="120"/>
      <c r="SXG368" s="120"/>
      <c r="SXH368" s="120"/>
      <c r="SXI368" s="120"/>
      <c r="SXJ368" s="120"/>
      <c r="SXK368" s="120"/>
      <c r="SXL368" s="120"/>
      <c r="SXM368" s="120"/>
      <c r="SXN368" s="120"/>
      <c r="SXO368" s="120"/>
      <c r="SXP368" s="120"/>
      <c r="SXQ368" s="120"/>
      <c r="SXR368" s="120"/>
      <c r="SXS368" s="120"/>
      <c r="SXT368" s="120"/>
      <c r="SXU368" s="120"/>
      <c r="SXV368" s="120"/>
      <c r="SXW368" s="120"/>
      <c r="SXX368" s="120"/>
      <c r="SXY368" s="120"/>
      <c r="SXZ368" s="120"/>
      <c r="SYA368" s="120"/>
      <c r="SYB368" s="120"/>
      <c r="SYC368" s="120"/>
      <c r="SYD368" s="120"/>
      <c r="SYE368" s="120"/>
      <c r="SYF368" s="120"/>
      <c r="SYG368" s="120"/>
      <c r="SYH368" s="120"/>
      <c r="SYI368" s="120"/>
      <c r="SYJ368" s="120"/>
      <c r="SYK368" s="120"/>
      <c r="SYL368" s="120"/>
      <c r="SYM368" s="120"/>
      <c r="SYN368" s="120"/>
      <c r="SYO368" s="120"/>
      <c r="SYP368" s="120"/>
      <c r="SYQ368" s="120"/>
      <c r="SYR368" s="120"/>
      <c r="SYS368" s="120"/>
      <c r="SYT368" s="120"/>
      <c r="SYU368" s="120"/>
      <c r="SYV368" s="120"/>
      <c r="SYW368" s="120"/>
      <c r="SYX368" s="120"/>
      <c r="SYY368" s="120"/>
      <c r="SYZ368" s="120"/>
      <c r="SZA368" s="120"/>
      <c r="SZB368" s="120"/>
      <c r="SZC368" s="120"/>
      <c r="SZD368" s="120"/>
      <c r="SZE368" s="120"/>
      <c r="SZF368" s="120"/>
      <c r="SZG368" s="120"/>
      <c r="SZH368" s="120"/>
      <c r="SZI368" s="120"/>
      <c r="SZJ368" s="120"/>
      <c r="SZK368" s="120"/>
      <c r="SZL368" s="120"/>
      <c r="SZM368" s="120"/>
      <c r="SZN368" s="120"/>
      <c r="SZO368" s="120"/>
      <c r="SZP368" s="120"/>
      <c r="SZQ368" s="120"/>
      <c r="SZR368" s="120"/>
      <c r="SZS368" s="120"/>
      <c r="SZT368" s="120"/>
      <c r="SZU368" s="120"/>
      <c r="SZV368" s="120"/>
      <c r="SZW368" s="120"/>
      <c r="SZX368" s="120"/>
      <c r="SZY368" s="120"/>
      <c r="SZZ368" s="120"/>
      <c r="TAA368" s="120"/>
      <c r="TAB368" s="120"/>
      <c r="TAC368" s="120"/>
      <c r="TAD368" s="120"/>
      <c r="TAE368" s="120"/>
      <c r="TAF368" s="120"/>
      <c r="TAG368" s="120"/>
      <c r="TAH368" s="120"/>
      <c r="TAI368" s="120"/>
      <c r="TAJ368" s="120"/>
      <c r="TAK368" s="120"/>
      <c r="TAL368" s="120"/>
      <c r="TAM368" s="120"/>
      <c r="TAN368" s="120"/>
      <c r="TAO368" s="120"/>
      <c r="TAP368" s="120"/>
      <c r="TAQ368" s="120"/>
      <c r="TAR368" s="120"/>
      <c r="TAS368" s="120"/>
      <c r="TAT368" s="120"/>
      <c r="TAU368" s="120"/>
      <c r="TAV368" s="120"/>
      <c r="TAW368" s="120"/>
      <c r="TAX368" s="120"/>
      <c r="TAY368" s="120"/>
      <c r="TAZ368" s="120"/>
      <c r="TBA368" s="120"/>
      <c r="TBB368" s="120"/>
      <c r="TBC368" s="120"/>
      <c r="TBD368" s="120"/>
      <c r="TBE368" s="120"/>
      <c r="TBF368" s="120"/>
      <c r="TBG368" s="120"/>
      <c r="TBH368" s="120"/>
      <c r="TBI368" s="120"/>
      <c r="TBJ368" s="120"/>
      <c r="TBK368" s="120"/>
      <c r="TBL368" s="120"/>
      <c r="TBM368" s="120"/>
      <c r="TBN368" s="120"/>
      <c r="TBO368" s="120"/>
      <c r="TBP368" s="120"/>
      <c r="TBQ368" s="120"/>
      <c r="TBR368" s="120"/>
      <c r="TBS368" s="120"/>
      <c r="TBT368" s="120"/>
      <c r="TBU368" s="120"/>
      <c r="TBV368" s="120"/>
      <c r="TBW368" s="120"/>
      <c r="TBX368" s="120"/>
      <c r="TBY368" s="120"/>
      <c r="TBZ368" s="120"/>
      <c r="TCA368" s="120"/>
      <c r="TCB368" s="120"/>
      <c r="TCC368" s="120"/>
      <c r="TCD368" s="120"/>
      <c r="TCE368" s="120"/>
      <c r="TCF368" s="120"/>
      <c r="TCG368" s="120"/>
      <c r="TCH368" s="120"/>
      <c r="TCI368" s="120"/>
      <c r="TCJ368" s="120"/>
      <c r="TCK368" s="120"/>
      <c r="TCL368" s="120"/>
      <c r="TCM368" s="120"/>
      <c r="TCN368" s="120"/>
      <c r="TCO368" s="120"/>
      <c r="TCP368" s="120"/>
      <c r="TCQ368" s="120"/>
      <c r="TCR368" s="120"/>
      <c r="TCS368" s="120"/>
      <c r="TCT368" s="120"/>
      <c r="TCU368" s="120"/>
      <c r="TCV368" s="120"/>
      <c r="TCW368" s="120"/>
      <c r="TCX368" s="120"/>
      <c r="TCY368" s="120"/>
      <c r="TCZ368" s="120"/>
      <c r="TDA368" s="120"/>
      <c r="TDB368" s="120"/>
      <c r="TDC368" s="120"/>
      <c r="TDD368" s="120"/>
      <c r="TDE368" s="120"/>
      <c r="TDF368" s="120"/>
      <c r="TDG368" s="120"/>
      <c r="TDH368" s="120"/>
      <c r="TDI368" s="120"/>
      <c r="TDJ368" s="120"/>
      <c r="TDK368" s="120"/>
      <c r="TDL368" s="120"/>
      <c r="TDM368" s="120"/>
      <c r="TDN368" s="120"/>
      <c r="TDO368" s="120"/>
      <c r="TDP368" s="120"/>
      <c r="TDQ368" s="120"/>
      <c r="TDR368" s="120"/>
      <c r="TDS368" s="120"/>
      <c r="TDT368" s="120"/>
      <c r="TDU368" s="120"/>
      <c r="TDV368" s="120"/>
      <c r="TDW368" s="120"/>
      <c r="TDX368" s="120"/>
      <c r="TDY368" s="120"/>
      <c r="TDZ368" s="120"/>
      <c r="TEA368" s="120"/>
      <c r="TEB368" s="120"/>
      <c r="TEC368" s="120"/>
      <c r="TED368" s="120"/>
      <c r="TEE368" s="120"/>
      <c r="TEF368" s="120"/>
      <c r="TEG368" s="120"/>
      <c r="TEH368" s="120"/>
      <c r="TEI368" s="120"/>
      <c r="TEJ368" s="120"/>
      <c r="TEK368" s="120"/>
      <c r="TEL368" s="120"/>
      <c r="TEM368" s="120"/>
      <c r="TEN368" s="120"/>
      <c r="TEO368" s="120"/>
      <c r="TEP368" s="120"/>
      <c r="TEQ368" s="120"/>
      <c r="TER368" s="120"/>
      <c r="TES368" s="120"/>
      <c r="TET368" s="120"/>
      <c r="TEU368" s="120"/>
      <c r="TEV368" s="120"/>
      <c r="TEW368" s="120"/>
      <c r="TEX368" s="120"/>
      <c r="TEY368" s="120"/>
      <c r="TEZ368" s="120"/>
      <c r="TFA368" s="120"/>
      <c r="TFB368" s="120"/>
      <c r="TFC368" s="120"/>
      <c r="TFD368" s="120"/>
      <c r="TFE368" s="120"/>
      <c r="TFF368" s="120"/>
      <c r="TFG368" s="120"/>
      <c r="TFH368" s="120"/>
      <c r="TFI368" s="120"/>
      <c r="TFJ368" s="120"/>
      <c r="TFK368" s="120"/>
      <c r="TFL368" s="120"/>
      <c r="TFM368" s="120"/>
      <c r="TFN368" s="120"/>
      <c r="TFO368" s="120"/>
      <c r="TFP368" s="120"/>
      <c r="TFQ368" s="120"/>
      <c r="TFR368" s="120"/>
      <c r="TFS368" s="120"/>
      <c r="TFT368" s="120"/>
      <c r="TFU368" s="120"/>
      <c r="TFV368" s="120"/>
      <c r="TFW368" s="120"/>
      <c r="TFX368" s="120"/>
      <c r="TFY368" s="120"/>
      <c r="TFZ368" s="120"/>
      <c r="TGA368" s="120"/>
      <c r="TGB368" s="120"/>
      <c r="TGC368" s="120"/>
      <c r="TGD368" s="120"/>
      <c r="TGE368" s="120"/>
      <c r="TGF368" s="120"/>
      <c r="TGG368" s="120"/>
      <c r="TGH368" s="120"/>
      <c r="TGI368" s="120"/>
      <c r="TGJ368" s="120"/>
      <c r="TGK368" s="120"/>
      <c r="TGL368" s="120"/>
      <c r="TGM368" s="120"/>
      <c r="TGN368" s="120"/>
      <c r="TGO368" s="120"/>
      <c r="TGP368" s="120"/>
      <c r="TGQ368" s="120"/>
      <c r="TGR368" s="120"/>
      <c r="TGS368" s="120"/>
      <c r="TGT368" s="120"/>
      <c r="TGU368" s="120"/>
      <c r="TGV368" s="120"/>
      <c r="TGW368" s="120"/>
      <c r="TGX368" s="120"/>
      <c r="TGY368" s="120"/>
      <c r="TGZ368" s="120"/>
      <c r="THA368" s="120"/>
      <c r="THB368" s="120"/>
      <c r="THC368" s="120"/>
      <c r="THD368" s="120"/>
      <c r="THE368" s="120"/>
      <c r="THF368" s="120"/>
      <c r="THG368" s="120"/>
      <c r="THH368" s="120"/>
      <c r="THI368" s="120"/>
      <c r="THJ368" s="120"/>
      <c r="THK368" s="120"/>
      <c r="THL368" s="120"/>
      <c r="THM368" s="120"/>
      <c r="THN368" s="120"/>
      <c r="THO368" s="120"/>
      <c r="THP368" s="120"/>
      <c r="THQ368" s="120"/>
      <c r="THR368" s="120"/>
      <c r="THS368" s="120"/>
      <c r="THT368" s="120"/>
      <c r="THU368" s="120"/>
      <c r="THV368" s="120"/>
      <c r="THW368" s="120"/>
      <c r="THX368" s="120"/>
      <c r="THY368" s="120"/>
      <c r="THZ368" s="120"/>
      <c r="TIA368" s="120"/>
      <c r="TIB368" s="120"/>
      <c r="TIC368" s="120"/>
      <c r="TID368" s="120"/>
      <c r="TIE368" s="120"/>
      <c r="TIF368" s="120"/>
      <c r="TIG368" s="120"/>
      <c r="TIH368" s="120"/>
      <c r="TII368" s="120"/>
      <c r="TIJ368" s="120"/>
      <c r="TIK368" s="120"/>
      <c r="TIL368" s="120"/>
      <c r="TIM368" s="120"/>
      <c r="TIN368" s="120"/>
      <c r="TIO368" s="120"/>
      <c r="TIP368" s="120"/>
      <c r="TIQ368" s="120"/>
      <c r="TIR368" s="120"/>
      <c r="TIS368" s="120"/>
      <c r="TIT368" s="120"/>
      <c r="TIU368" s="120"/>
      <c r="TIV368" s="120"/>
      <c r="TIW368" s="120"/>
      <c r="TIX368" s="120"/>
      <c r="TIY368" s="120"/>
      <c r="TIZ368" s="120"/>
      <c r="TJA368" s="120"/>
      <c r="TJB368" s="120"/>
      <c r="TJC368" s="120"/>
      <c r="TJD368" s="120"/>
      <c r="TJE368" s="120"/>
      <c r="TJF368" s="120"/>
      <c r="TJG368" s="120"/>
      <c r="TJH368" s="120"/>
      <c r="TJI368" s="120"/>
      <c r="TJJ368" s="120"/>
      <c r="TJK368" s="120"/>
      <c r="TJL368" s="120"/>
      <c r="TJM368" s="120"/>
      <c r="TJN368" s="120"/>
      <c r="TJO368" s="120"/>
      <c r="TJP368" s="120"/>
      <c r="TJQ368" s="120"/>
      <c r="TJR368" s="120"/>
      <c r="TJS368" s="120"/>
      <c r="TJT368" s="120"/>
      <c r="TJU368" s="120"/>
      <c r="TJV368" s="120"/>
      <c r="TJW368" s="120"/>
      <c r="TJX368" s="120"/>
      <c r="TJY368" s="120"/>
      <c r="TJZ368" s="120"/>
      <c r="TKA368" s="120"/>
      <c r="TKB368" s="120"/>
      <c r="TKC368" s="120"/>
      <c r="TKD368" s="120"/>
      <c r="TKE368" s="120"/>
      <c r="TKF368" s="120"/>
      <c r="TKG368" s="120"/>
      <c r="TKH368" s="120"/>
      <c r="TKI368" s="120"/>
      <c r="TKJ368" s="120"/>
      <c r="TKK368" s="120"/>
      <c r="TKL368" s="120"/>
      <c r="TKM368" s="120"/>
      <c r="TKN368" s="120"/>
      <c r="TKO368" s="120"/>
      <c r="TKP368" s="120"/>
      <c r="TKQ368" s="120"/>
      <c r="TKR368" s="120"/>
      <c r="TKS368" s="120"/>
      <c r="TKT368" s="120"/>
      <c r="TKU368" s="120"/>
      <c r="TKV368" s="120"/>
      <c r="TKW368" s="120"/>
      <c r="TKX368" s="120"/>
      <c r="TKY368" s="120"/>
      <c r="TKZ368" s="120"/>
      <c r="TLA368" s="120"/>
      <c r="TLB368" s="120"/>
      <c r="TLC368" s="120"/>
      <c r="TLD368" s="120"/>
      <c r="TLE368" s="120"/>
      <c r="TLF368" s="120"/>
      <c r="TLG368" s="120"/>
      <c r="TLH368" s="120"/>
      <c r="TLI368" s="120"/>
      <c r="TLJ368" s="120"/>
      <c r="TLK368" s="120"/>
      <c r="TLL368" s="120"/>
      <c r="TLM368" s="120"/>
      <c r="TLN368" s="120"/>
      <c r="TLO368" s="120"/>
      <c r="TLP368" s="120"/>
      <c r="TLQ368" s="120"/>
      <c r="TLR368" s="120"/>
      <c r="TLS368" s="120"/>
      <c r="TLT368" s="120"/>
      <c r="TLU368" s="120"/>
      <c r="TLV368" s="120"/>
      <c r="TLW368" s="120"/>
      <c r="TLX368" s="120"/>
      <c r="TLY368" s="120"/>
      <c r="TLZ368" s="120"/>
      <c r="TMA368" s="120"/>
      <c r="TMB368" s="120"/>
      <c r="TMC368" s="120"/>
      <c r="TMD368" s="120"/>
      <c r="TME368" s="120"/>
      <c r="TMF368" s="120"/>
      <c r="TMG368" s="120"/>
      <c r="TMH368" s="120"/>
      <c r="TMI368" s="120"/>
      <c r="TMJ368" s="120"/>
      <c r="TMK368" s="120"/>
      <c r="TML368" s="120"/>
      <c r="TMM368" s="120"/>
      <c r="TMN368" s="120"/>
      <c r="TMO368" s="120"/>
      <c r="TMP368" s="120"/>
      <c r="TMQ368" s="120"/>
      <c r="TMR368" s="120"/>
      <c r="TMS368" s="120"/>
      <c r="TMT368" s="120"/>
      <c r="TMU368" s="120"/>
      <c r="TMV368" s="120"/>
      <c r="TMW368" s="120"/>
      <c r="TMX368" s="120"/>
      <c r="TMY368" s="120"/>
      <c r="TMZ368" s="120"/>
      <c r="TNA368" s="120"/>
      <c r="TNB368" s="120"/>
      <c r="TNC368" s="120"/>
      <c r="TND368" s="120"/>
      <c r="TNE368" s="120"/>
      <c r="TNF368" s="120"/>
      <c r="TNG368" s="120"/>
      <c r="TNH368" s="120"/>
      <c r="TNI368" s="120"/>
      <c r="TNJ368" s="120"/>
      <c r="TNK368" s="120"/>
      <c r="TNL368" s="120"/>
      <c r="TNM368" s="120"/>
      <c r="TNN368" s="120"/>
      <c r="TNO368" s="120"/>
      <c r="TNP368" s="120"/>
      <c r="TNQ368" s="120"/>
      <c r="TNR368" s="120"/>
      <c r="TNS368" s="120"/>
      <c r="TNT368" s="120"/>
      <c r="TNU368" s="120"/>
      <c r="TNV368" s="120"/>
      <c r="TNW368" s="120"/>
      <c r="TNX368" s="120"/>
      <c r="TNY368" s="120"/>
      <c r="TNZ368" s="120"/>
      <c r="TOA368" s="120"/>
      <c r="TOB368" s="120"/>
      <c r="TOC368" s="120"/>
      <c r="TOD368" s="120"/>
      <c r="TOE368" s="120"/>
      <c r="TOF368" s="120"/>
      <c r="TOG368" s="120"/>
      <c r="TOH368" s="120"/>
      <c r="TOI368" s="120"/>
      <c r="TOJ368" s="120"/>
      <c r="TOK368" s="120"/>
      <c r="TOL368" s="120"/>
      <c r="TOM368" s="120"/>
      <c r="TON368" s="120"/>
      <c r="TOO368" s="120"/>
      <c r="TOP368" s="120"/>
      <c r="TOQ368" s="120"/>
      <c r="TOR368" s="120"/>
      <c r="TOS368" s="120"/>
      <c r="TOT368" s="120"/>
      <c r="TOU368" s="120"/>
      <c r="TOV368" s="120"/>
      <c r="TOW368" s="120"/>
      <c r="TOX368" s="120"/>
      <c r="TOY368" s="120"/>
      <c r="TOZ368" s="120"/>
      <c r="TPA368" s="120"/>
      <c r="TPB368" s="120"/>
      <c r="TPC368" s="120"/>
      <c r="TPD368" s="120"/>
      <c r="TPE368" s="120"/>
      <c r="TPF368" s="120"/>
      <c r="TPG368" s="120"/>
      <c r="TPH368" s="120"/>
      <c r="TPI368" s="120"/>
      <c r="TPJ368" s="120"/>
      <c r="TPK368" s="120"/>
      <c r="TPL368" s="120"/>
      <c r="TPM368" s="120"/>
      <c r="TPN368" s="120"/>
      <c r="TPO368" s="120"/>
      <c r="TPP368" s="120"/>
      <c r="TPQ368" s="120"/>
      <c r="TPR368" s="120"/>
      <c r="TPS368" s="120"/>
      <c r="TPT368" s="120"/>
      <c r="TPU368" s="120"/>
      <c r="TPV368" s="120"/>
      <c r="TPW368" s="120"/>
      <c r="TPX368" s="120"/>
      <c r="TPY368" s="120"/>
      <c r="TPZ368" s="120"/>
      <c r="TQA368" s="120"/>
      <c r="TQB368" s="120"/>
      <c r="TQC368" s="120"/>
      <c r="TQD368" s="120"/>
      <c r="TQE368" s="120"/>
      <c r="TQF368" s="120"/>
      <c r="TQG368" s="120"/>
      <c r="TQH368" s="120"/>
      <c r="TQI368" s="120"/>
      <c r="TQJ368" s="120"/>
      <c r="TQK368" s="120"/>
      <c r="TQL368" s="120"/>
      <c r="TQM368" s="120"/>
      <c r="TQN368" s="120"/>
      <c r="TQO368" s="120"/>
      <c r="TQP368" s="120"/>
      <c r="TQQ368" s="120"/>
      <c r="TQR368" s="120"/>
      <c r="TQS368" s="120"/>
      <c r="TQT368" s="120"/>
      <c r="TQU368" s="120"/>
      <c r="TQV368" s="120"/>
      <c r="TQW368" s="120"/>
      <c r="TQX368" s="120"/>
      <c r="TQY368" s="120"/>
      <c r="TQZ368" s="120"/>
      <c r="TRA368" s="120"/>
      <c r="TRB368" s="120"/>
      <c r="TRC368" s="120"/>
      <c r="TRD368" s="120"/>
      <c r="TRE368" s="120"/>
      <c r="TRF368" s="120"/>
      <c r="TRG368" s="120"/>
      <c r="TRH368" s="120"/>
      <c r="TRI368" s="120"/>
      <c r="TRJ368" s="120"/>
      <c r="TRK368" s="120"/>
      <c r="TRL368" s="120"/>
      <c r="TRM368" s="120"/>
      <c r="TRN368" s="120"/>
      <c r="TRO368" s="120"/>
      <c r="TRP368" s="120"/>
      <c r="TRQ368" s="120"/>
      <c r="TRR368" s="120"/>
      <c r="TRS368" s="120"/>
      <c r="TRT368" s="120"/>
      <c r="TRU368" s="120"/>
      <c r="TRV368" s="120"/>
      <c r="TRW368" s="120"/>
      <c r="TRX368" s="120"/>
      <c r="TRY368" s="120"/>
      <c r="TRZ368" s="120"/>
      <c r="TSA368" s="120"/>
      <c r="TSB368" s="120"/>
      <c r="TSC368" s="120"/>
      <c r="TSD368" s="120"/>
      <c r="TSE368" s="120"/>
      <c r="TSF368" s="120"/>
      <c r="TSG368" s="120"/>
      <c r="TSH368" s="120"/>
      <c r="TSI368" s="120"/>
      <c r="TSJ368" s="120"/>
      <c r="TSK368" s="120"/>
      <c r="TSL368" s="120"/>
      <c r="TSM368" s="120"/>
      <c r="TSN368" s="120"/>
      <c r="TSO368" s="120"/>
      <c r="TSP368" s="120"/>
      <c r="TSQ368" s="120"/>
      <c r="TSR368" s="120"/>
      <c r="TSS368" s="120"/>
      <c r="TST368" s="120"/>
      <c r="TSU368" s="120"/>
      <c r="TSV368" s="120"/>
      <c r="TSW368" s="120"/>
      <c r="TSX368" s="120"/>
      <c r="TSY368" s="120"/>
      <c r="TSZ368" s="120"/>
      <c r="TTA368" s="120"/>
      <c r="TTB368" s="120"/>
      <c r="TTC368" s="120"/>
      <c r="TTD368" s="120"/>
      <c r="TTE368" s="120"/>
      <c r="TTF368" s="120"/>
      <c r="TTG368" s="120"/>
      <c r="TTH368" s="120"/>
      <c r="TTI368" s="120"/>
      <c r="TTJ368" s="120"/>
      <c r="TTK368" s="120"/>
      <c r="TTL368" s="120"/>
      <c r="TTM368" s="120"/>
      <c r="TTN368" s="120"/>
      <c r="TTO368" s="120"/>
      <c r="TTP368" s="120"/>
      <c r="TTQ368" s="120"/>
      <c r="TTR368" s="120"/>
      <c r="TTS368" s="120"/>
      <c r="TTT368" s="120"/>
      <c r="TTU368" s="120"/>
      <c r="TTV368" s="120"/>
      <c r="TTW368" s="120"/>
      <c r="TTX368" s="120"/>
      <c r="TTY368" s="120"/>
      <c r="TTZ368" s="120"/>
      <c r="TUA368" s="120"/>
      <c r="TUB368" s="120"/>
      <c r="TUC368" s="120"/>
      <c r="TUD368" s="120"/>
      <c r="TUE368" s="120"/>
      <c r="TUF368" s="120"/>
      <c r="TUG368" s="120"/>
      <c r="TUH368" s="120"/>
      <c r="TUI368" s="120"/>
      <c r="TUJ368" s="120"/>
      <c r="TUK368" s="120"/>
      <c r="TUL368" s="120"/>
      <c r="TUM368" s="120"/>
      <c r="TUN368" s="120"/>
      <c r="TUO368" s="120"/>
      <c r="TUP368" s="120"/>
      <c r="TUQ368" s="120"/>
      <c r="TUR368" s="120"/>
      <c r="TUS368" s="120"/>
      <c r="TUT368" s="120"/>
      <c r="TUU368" s="120"/>
      <c r="TUV368" s="120"/>
      <c r="TUW368" s="120"/>
      <c r="TUX368" s="120"/>
      <c r="TUY368" s="120"/>
      <c r="TUZ368" s="120"/>
      <c r="TVA368" s="120"/>
      <c r="TVB368" s="120"/>
      <c r="TVC368" s="120"/>
      <c r="TVD368" s="120"/>
      <c r="TVE368" s="120"/>
      <c r="TVF368" s="120"/>
      <c r="TVG368" s="120"/>
      <c r="TVH368" s="120"/>
      <c r="TVI368" s="120"/>
      <c r="TVJ368" s="120"/>
      <c r="TVK368" s="120"/>
      <c r="TVL368" s="120"/>
      <c r="TVM368" s="120"/>
      <c r="TVN368" s="120"/>
      <c r="TVO368" s="120"/>
      <c r="TVP368" s="120"/>
      <c r="TVQ368" s="120"/>
      <c r="TVR368" s="120"/>
      <c r="TVS368" s="120"/>
      <c r="TVT368" s="120"/>
      <c r="TVU368" s="120"/>
      <c r="TVV368" s="120"/>
      <c r="TVW368" s="120"/>
      <c r="TVX368" s="120"/>
      <c r="TVY368" s="120"/>
      <c r="TVZ368" s="120"/>
      <c r="TWA368" s="120"/>
      <c r="TWB368" s="120"/>
      <c r="TWC368" s="120"/>
      <c r="TWD368" s="120"/>
      <c r="TWE368" s="120"/>
      <c r="TWF368" s="120"/>
      <c r="TWG368" s="120"/>
      <c r="TWH368" s="120"/>
      <c r="TWI368" s="120"/>
      <c r="TWJ368" s="120"/>
      <c r="TWK368" s="120"/>
      <c r="TWL368" s="120"/>
      <c r="TWM368" s="120"/>
      <c r="TWN368" s="120"/>
      <c r="TWO368" s="120"/>
      <c r="TWP368" s="120"/>
      <c r="TWQ368" s="120"/>
      <c r="TWR368" s="120"/>
      <c r="TWS368" s="120"/>
      <c r="TWT368" s="120"/>
      <c r="TWU368" s="120"/>
      <c r="TWV368" s="120"/>
      <c r="TWW368" s="120"/>
      <c r="TWX368" s="120"/>
      <c r="TWY368" s="120"/>
      <c r="TWZ368" s="120"/>
      <c r="TXA368" s="120"/>
      <c r="TXB368" s="120"/>
      <c r="TXC368" s="120"/>
      <c r="TXD368" s="120"/>
      <c r="TXE368" s="120"/>
      <c r="TXF368" s="120"/>
      <c r="TXG368" s="120"/>
      <c r="TXH368" s="120"/>
      <c r="TXI368" s="120"/>
      <c r="TXJ368" s="120"/>
      <c r="TXK368" s="120"/>
      <c r="TXL368" s="120"/>
      <c r="TXM368" s="120"/>
      <c r="TXN368" s="120"/>
      <c r="TXO368" s="120"/>
      <c r="TXP368" s="120"/>
      <c r="TXQ368" s="120"/>
      <c r="TXR368" s="120"/>
      <c r="TXS368" s="120"/>
      <c r="TXT368" s="120"/>
      <c r="TXU368" s="120"/>
      <c r="TXV368" s="120"/>
      <c r="TXW368" s="120"/>
      <c r="TXX368" s="120"/>
      <c r="TXY368" s="120"/>
      <c r="TXZ368" s="120"/>
      <c r="TYA368" s="120"/>
      <c r="TYB368" s="120"/>
      <c r="TYC368" s="120"/>
      <c r="TYD368" s="120"/>
      <c r="TYE368" s="120"/>
      <c r="TYF368" s="120"/>
      <c r="TYG368" s="120"/>
      <c r="TYH368" s="120"/>
      <c r="TYI368" s="120"/>
      <c r="TYJ368" s="120"/>
      <c r="TYK368" s="120"/>
      <c r="TYL368" s="120"/>
      <c r="TYM368" s="120"/>
      <c r="TYN368" s="120"/>
      <c r="TYO368" s="120"/>
      <c r="TYP368" s="120"/>
      <c r="TYQ368" s="120"/>
      <c r="TYR368" s="120"/>
      <c r="TYS368" s="120"/>
      <c r="TYT368" s="120"/>
      <c r="TYU368" s="120"/>
      <c r="TYV368" s="120"/>
      <c r="TYW368" s="120"/>
      <c r="TYX368" s="120"/>
      <c r="TYY368" s="120"/>
      <c r="TYZ368" s="120"/>
      <c r="TZA368" s="120"/>
      <c r="TZB368" s="120"/>
      <c r="TZC368" s="120"/>
      <c r="TZD368" s="120"/>
      <c r="TZE368" s="120"/>
      <c r="TZF368" s="120"/>
      <c r="TZG368" s="120"/>
      <c r="TZH368" s="120"/>
      <c r="TZI368" s="120"/>
      <c r="TZJ368" s="120"/>
      <c r="TZK368" s="120"/>
      <c r="TZL368" s="120"/>
      <c r="TZM368" s="120"/>
      <c r="TZN368" s="120"/>
      <c r="TZO368" s="120"/>
      <c r="TZP368" s="120"/>
      <c r="TZQ368" s="120"/>
      <c r="TZR368" s="120"/>
      <c r="TZS368" s="120"/>
      <c r="TZT368" s="120"/>
      <c r="TZU368" s="120"/>
      <c r="TZV368" s="120"/>
      <c r="TZW368" s="120"/>
      <c r="TZX368" s="120"/>
      <c r="TZY368" s="120"/>
      <c r="TZZ368" s="120"/>
      <c r="UAA368" s="120"/>
      <c r="UAB368" s="120"/>
      <c r="UAC368" s="120"/>
      <c r="UAD368" s="120"/>
      <c r="UAE368" s="120"/>
      <c r="UAF368" s="120"/>
      <c r="UAG368" s="120"/>
      <c r="UAH368" s="120"/>
      <c r="UAI368" s="120"/>
      <c r="UAJ368" s="120"/>
      <c r="UAK368" s="120"/>
      <c r="UAL368" s="120"/>
      <c r="UAM368" s="120"/>
      <c r="UAN368" s="120"/>
      <c r="UAO368" s="120"/>
      <c r="UAP368" s="120"/>
      <c r="UAQ368" s="120"/>
      <c r="UAR368" s="120"/>
      <c r="UAS368" s="120"/>
      <c r="UAT368" s="120"/>
      <c r="UAU368" s="120"/>
      <c r="UAV368" s="120"/>
      <c r="UAW368" s="120"/>
      <c r="UAX368" s="120"/>
      <c r="UAY368" s="120"/>
      <c r="UAZ368" s="120"/>
      <c r="UBA368" s="120"/>
      <c r="UBB368" s="120"/>
      <c r="UBC368" s="120"/>
      <c r="UBD368" s="120"/>
      <c r="UBE368" s="120"/>
      <c r="UBF368" s="120"/>
      <c r="UBG368" s="120"/>
      <c r="UBH368" s="120"/>
      <c r="UBI368" s="120"/>
      <c r="UBJ368" s="120"/>
      <c r="UBK368" s="120"/>
      <c r="UBL368" s="120"/>
      <c r="UBM368" s="120"/>
      <c r="UBN368" s="120"/>
      <c r="UBO368" s="120"/>
      <c r="UBP368" s="120"/>
      <c r="UBQ368" s="120"/>
      <c r="UBR368" s="120"/>
      <c r="UBS368" s="120"/>
      <c r="UBT368" s="120"/>
      <c r="UBU368" s="120"/>
      <c r="UBV368" s="120"/>
      <c r="UBW368" s="120"/>
      <c r="UBX368" s="120"/>
      <c r="UBY368" s="120"/>
      <c r="UBZ368" s="120"/>
      <c r="UCA368" s="120"/>
      <c r="UCB368" s="120"/>
      <c r="UCC368" s="120"/>
      <c r="UCD368" s="120"/>
      <c r="UCE368" s="120"/>
      <c r="UCF368" s="120"/>
      <c r="UCG368" s="120"/>
      <c r="UCH368" s="120"/>
      <c r="UCI368" s="120"/>
      <c r="UCJ368" s="120"/>
      <c r="UCK368" s="120"/>
      <c r="UCL368" s="120"/>
      <c r="UCM368" s="120"/>
      <c r="UCN368" s="120"/>
      <c r="UCO368" s="120"/>
      <c r="UCP368" s="120"/>
      <c r="UCQ368" s="120"/>
      <c r="UCR368" s="120"/>
      <c r="UCS368" s="120"/>
      <c r="UCT368" s="120"/>
      <c r="UCU368" s="120"/>
      <c r="UCV368" s="120"/>
      <c r="UCW368" s="120"/>
      <c r="UCX368" s="120"/>
      <c r="UCY368" s="120"/>
      <c r="UCZ368" s="120"/>
      <c r="UDA368" s="120"/>
      <c r="UDB368" s="120"/>
      <c r="UDC368" s="120"/>
      <c r="UDD368" s="120"/>
      <c r="UDE368" s="120"/>
      <c r="UDF368" s="120"/>
      <c r="UDG368" s="120"/>
      <c r="UDH368" s="120"/>
      <c r="UDI368" s="120"/>
      <c r="UDJ368" s="120"/>
      <c r="UDK368" s="120"/>
      <c r="UDL368" s="120"/>
      <c r="UDM368" s="120"/>
      <c r="UDN368" s="120"/>
      <c r="UDO368" s="120"/>
      <c r="UDP368" s="120"/>
      <c r="UDQ368" s="120"/>
      <c r="UDR368" s="120"/>
      <c r="UDS368" s="120"/>
      <c r="UDT368" s="120"/>
      <c r="UDU368" s="120"/>
      <c r="UDV368" s="120"/>
      <c r="UDW368" s="120"/>
      <c r="UDX368" s="120"/>
      <c r="UDY368" s="120"/>
      <c r="UDZ368" s="120"/>
      <c r="UEA368" s="120"/>
      <c r="UEB368" s="120"/>
      <c r="UEC368" s="120"/>
      <c r="UED368" s="120"/>
      <c r="UEE368" s="120"/>
      <c r="UEF368" s="120"/>
      <c r="UEG368" s="120"/>
      <c r="UEH368" s="120"/>
      <c r="UEI368" s="120"/>
      <c r="UEJ368" s="120"/>
      <c r="UEK368" s="120"/>
      <c r="UEL368" s="120"/>
      <c r="UEM368" s="120"/>
      <c r="UEN368" s="120"/>
      <c r="UEO368" s="120"/>
      <c r="UEP368" s="120"/>
      <c r="UEQ368" s="120"/>
      <c r="UER368" s="120"/>
      <c r="UES368" s="120"/>
      <c r="UET368" s="120"/>
      <c r="UEU368" s="120"/>
      <c r="UEV368" s="120"/>
      <c r="UEW368" s="120"/>
      <c r="UEX368" s="120"/>
      <c r="UEY368" s="120"/>
      <c r="UEZ368" s="120"/>
      <c r="UFA368" s="120"/>
      <c r="UFB368" s="120"/>
      <c r="UFC368" s="120"/>
      <c r="UFD368" s="120"/>
      <c r="UFE368" s="120"/>
      <c r="UFF368" s="120"/>
      <c r="UFG368" s="120"/>
      <c r="UFH368" s="120"/>
      <c r="UFI368" s="120"/>
      <c r="UFJ368" s="120"/>
      <c r="UFK368" s="120"/>
      <c r="UFL368" s="120"/>
      <c r="UFM368" s="120"/>
      <c r="UFN368" s="120"/>
      <c r="UFO368" s="120"/>
      <c r="UFP368" s="120"/>
      <c r="UFQ368" s="120"/>
      <c r="UFR368" s="120"/>
      <c r="UFS368" s="120"/>
      <c r="UFT368" s="120"/>
      <c r="UFU368" s="120"/>
      <c r="UFV368" s="120"/>
      <c r="UFW368" s="120"/>
      <c r="UFX368" s="120"/>
      <c r="UFY368" s="120"/>
      <c r="UFZ368" s="120"/>
      <c r="UGA368" s="120"/>
      <c r="UGB368" s="120"/>
      <c r="UGC368" s="120"/>
      <c r="UGD368" s="120"/>
      <c r="UGE368" s="120"/>
      <c r="UGF368" s="120"/>
      <c r="UGG368" s="120"/>
      <c r="UGH368" s="120"/>
      <c r="UGI368" s="120"/>
      <c r="UGJ368" s="120"/>
      <c r="UGK368" s="120"/>
      <c r="UGL368" s="120"/>
      <c r="UGM368" s="120"/>
      <c r="UGN368" s="120"/>
      <c r="UGO368" s="120"/>
      <c r="UGP368" s="120"/>
      <c r="UGQ368" s="120"/>
      <c r="UGR368" s="120"/>
      <c r="UGS368" s="120"/>
      <c r="UGT368" s="120"/>
      <c r="UGU368" s="120"/>
      <c r="UGV368" s="120"/>
      <c r="UGW368" s="120"/>
      <c r="UGX368" s="120"/>
      <c r="UGY368" s="120"/>
      <c r="UGZ368" s="120"/>
      <c r="UHA368" s="120"/>
      <c r="UHB368" s="120"/>
      <c r="UHC368" s="120"/>
      <c r="UHD368" s="120"/>
      <c r="UHE368" s="120"/>
      <c r="UHF368" s="120"/>
      <c r="UHG368" s="120"/>
      <c r="UHH368" s="120"/>
      <c r="UHI368" s="120"/>
      <c r="UHJ368" s="120"/>
      <c r="UHK368" s="120"/>
      <c r="UHL368" s="120"/>
      <c r="UHM368" s="120"/>
      <c r="UHN368" s="120"/>
      <c r="UHO368" s="120"/>
      <c r="UHP368" s="120"/>
      <c r="UHQ368" s="120"/>
      <c r="UHR368" s="120"/>
      <c r="UHS368" s="120"/>
      <c r="UHT368" s="120"/>
      <c r="UHU368" s="120"/>
      <c r="UHV368" s="120"/>
      <c r="UHW368" s="120"/>
      <c r="UHX368" s="120"/>
      <c r="UHY368" s="120"/>
      <c r="UHZ368" s="120"/>
      <c r="UIA368" s="120"/>
      <c r="UIB368" s="120"/>
      <c r="UIC368" s="120"/>
      <c r="UID368" s="120"/>
      <c r="UIE368" s="120"/>
      <c r="UIF368" s="120"/>
      <c r="UIG368" s="120"/>
      <c r="UIH368" s="120"/>
      <c r="UII368" s="120"/>
      <c r="UIJ368" s="120"/>
      <c r="UIK368" s="120"/>
      <c r="UIL368" s="120"/>
      <c r="UIM368" s="120"/>
      <c r="UIN368" s="120"/>
      <c r="UIO368" s="120"/>
      <c r="UIP368" s="120"/>
      <c r="UIQ368" s="120"/>
      <c r="UIR368" s="120"/>
      <c r="UIS368" s="120"/>
      <c r="UIT368" s="120"/>
      <c r="UIU368" s="120"/>
      <c r="UIV368" s="120"/>
      <c r="UIW368" s="120"/>
      <c r="UIX368" s="120"/>
      <c r="UIY368" s="120"/>
      <c r="UIZ368" s="120"/>
      <c r="UJA368" s="120"/>
      <c r="UJB368" s="120"/>
      <c r="UJC368" s="120"/>
      <c r="UJD368" s="120"/>
      <c r="UJE368" s="120"/>
      <c r="UJF368" s="120"/>
      <c r="UJG368" s="120"/>
      <c r="UJH368" s="120"/>
      <c r="UJI368" s="120"/>
      <c r="UJJ368" s="120"/>
      <c r="UJK368" s="120"/>
      <c r="UJL368" s="120"/>
      <c r="UJM368" s="120"/>
      <c r="UJN368" s="120"/>
      <c r="UJO368" s="120"/>
      <c r="UJP368" s="120"/>
      <c r="UJQ368" s="120"/>
      <c r="UJR368" s="120"/>
      <c r="UJS368" s="120"/>
      <c r="UJT368" s="120"/>
      <c r="UJU368" s="120"/>
      <c r="UJV368" s="120"/>
      <c r="UJW368" s="120"/>
      <c r="UJX368" s="120"/>
      <c r="UJY368" s="120"/>
      <c r="UJZ368" s="120"/>
      <c r="UKA368" s="120"/>
      <c r="UKB368" s="120"/>
      <c r="UKC368" s="120"/>
      <c r="UKD368" s="120"/>
      <c r="UKE368" s="120"/>
      <c r="UKF368" s="120"/>
      <c r="UKG368" s="120"/>
      <c r="UKH368" s="120"/>
      <c r="UKI368" s="120"/>
      <c r="UKJ368" s="120"/>
      <c r="UKK368" s="120"/>
      <c r="UKL368" s="120"/>
      <c r="UKM368" s="120"/>
      <c r="UKN368" s="120"/>
      <c r="UKO368" s="120"/>
      <c r="UKP368" s="120"/>
      <c r="UKQ368" s="120"/>
      <c r="UKR368" s="120"/>
      <c r="UKS368" s="120"/>
      <c r="UKT368" s="120"/>
      <c r="UKU368" s="120"/>
      <c r="UKV368" s="120"/>
      <c r="UKW368" s="120"/>
      <c r="UKX368" s="120"/>
      <c r="UKY368" s="120"/>
      <c r="UKZ368" s="120"/>
      <c r="ULA368" s="120"/>
      <c r="ULB368" s="120"/>
      <c r="ULC368" s="120"/>
      <c r="ULD368" s="120"/>
      <c r="ULE368" s="120"/>
      <c r="ULF368" s="120"/>
      <c r="ULG368" s="120"/>
      <c r="ULH368" s="120"/>
      <c r="ULI368" s="120"/>
      <c r="ULJ368" s="120"/>
      <c r="ULK368" s="120"/>
      <c r="ULL368" s="120"/>
      <c r="ULM368" s="120"/>
      <c r="ULN368" s="120"/>
      <c r="ULO368" s="120"/>
      <c r="ULP368" s="120"/>
      <c r="ULQ368" s="120"/>
      <c r="ULR368" s="120"/>
      <c r="ULS368" s="120"/>
      <c r="ULT368" s="120"/>
      <c r="ULU368" s="120"/>
      <c r="ULV368" s="120"/>
      <c r="ULW368" s="120"/>
      <c r="ULX368" s="120"/>
      <c r="ULY368" s="120"/>
      <c r="ULZ368" s="120"/>
      <c r="UMA368" s="120"/>
      <c r="UMB368" s="120"/>
      <c r="UMC368" s="120"/>
      <c r="UMD368" s="120"/>
      <c r="UME368" s="120"/>
      <c r="UMF368" s="120"/>
      <c r="UMG368" s="120"/>
      <c r="UMH368" s="120"/>
      <c r="UMI368" s="120"/>
      <c r="UMJ368" s="120"/>
      <c r="UMK368" s="120"/>
      <c r="UML368" s="120"/>
      <c r="UMM368" s="120"/>
      <c r="UMN368" s="120"/>
      <c r="UMO368" s="120"/>
      <c r="UMP368" s="120"/>
      <c r="UMQ368" s="120"/>
      <c r="UMR368" s="120"/>
      <c r="UMS368" s="120"/>
      <c r="UMT368" s="120"/>
      <c r="UMU368" s="120"/>
      <c r="UMV368" s="120"/>
      <c r="UMW368" s="120"/>
      <c r="UMX368" s="120"/>
      <c r="UMY368" s="120"/>
      <c r="UMZ368" s="120"/>
      <c r="UNA368" s="120"/>
      <c r="UNB368" s="120"/>
      <c r="UNC368" s="120"/>
      <c r="UND368" s="120"/>
      <c r="UNE368" s="120"/>
      <c r="UNF368" s="120"/>
      <c r="UNG368" s="120"/>
      <c r="UNH368" s="120"/>
      <c r="UNI368" s="120"/>
      <c r="UNJ368" s="120"/>
      <c r="UNK368" s="120"/>
      <c r="UNL368" s="120"/>
      <c r="UNM368" s="120"/>
      <c r="UNN368" s="120"/>
      <c r="UNO368" s="120"/>
      <c r="UNP368" s="120"/>
      <c r="UNQ368" s="120"/>
      <c r="UNR368" s="120"/>
      <c r="UNS368" s="120"/>
      <c r="UNT368" s="120"/>
      <c r="UNU368" s="120"/>
      <c r="UNV368" s="120"/>
      <c r="UNW368" s="120"/>
      <c r="UNX368" s="120"/>
      <c r="UNY368" s="120"/>
      <c r="UNZ368" s="120"/>
      <c r="UOA368" s="120"/>
      <c r="UOB368" s="120"/>
      <c r="UOC368" s="120"/>
      <c r="UOD368" s="120"/>
      <c r="UOE368" s="120"/>
      <c r="UOF368" s="120"/>
      <c r="UOG368" s="120"/>
      <c r="UOH368" s="120"/>
      <c r="UOI368" s="120"/>
      <c r="UOJ368" s="120"/>
      <c r="UOK368" s="120"/>
      <c r="UOL368" s="120"/>
      <c r="UOM368" s="120"/>
      <c r="UON368" s="120"/>
      <c r="UOO368" s="120"/>
      <c r="UOP368" s="120"/>
      <c r="UOQ368" s="120"/>
      <c r="UOR368" s="120"/>
      <c r="UOS368" s="120"/>
      <c r="UOT368" s="120"/>
      <c r="UOU368" s="120"/>
      <c r="UOV368" s="120"/>
      <c r="UOW368" s="120"/>
      <c r="UOX368" s="120"/>
      <c r="UOY368" s="120"/>
      <c r="UOZ368" s="120"/>
      <c r="UPA368" s="120"/>
      <c r="UPB368" s="120"/>
      <c r="UPC368" s="120"/>
      <c r="UPD368" s="120"/>
      <c r="UPE368" s="120"/>
      <c r="UPF368" s="120"/>
      <c r="UPG368" s="120"/>
      <c r="UPH368" s="120"/>
      <c r="UPI368" s="120"/>
      <c r="UPJ368" s="120"/>
      <c r="UPK368" s="120"/>
      <c r="UPL368" s="120"/>
      <c r="UPM368" s="120"/>
      <c r="UPN368" s="120"/>
      <c r="UPO368" s="120"/>
      <c r="UPP368" s="120"/>
      <c r="UPQ368" s="120"/>
      <c r="UPR368" s="120"/>
      <c r="UPS368" s="120"/>
      <c r="UPT368" s="120"/>
      <c r="UPU368" s="120"/>
      <c r="UPV368" s="120"/>
      <c r="UPW368" s="120"/>
      <c r="UPX368" s="120"/>
      <c r="UPY368" s="120"/>
      <c r="UPZ368" s="120"/>
      <c r="UQA368" s="120"/>
      <c r="UQB368" s="120"/>
      <c r="UQC368" s="120"/>
      <c r="UQD368" s="120"/>
      <c r="UQE368" s="120"/>
      <c r="UQF368" s="120"/>
      <c r="UQG368" s="120"/>
      <c r="UQH368" s="120"/>
      <c r="UQI368" s="120"/>
      <c r="UQJ368" s="120"/>
      <c r="UQK368" s="120"/>
      <c r="UQL368" s="120"/>
      <c r="UQM368" s="120"/>
      <c r="UQN368" s="120"/>
      <c r="UQO368" s="120"/>
      <c r="UQP368" s="120"/>
      <c r="UQQ368" s="120"/>
      <c r="UQR368" s="120"/>
      <c r="UQS368" s="120"/>
      <c r="UQT368" s="120"/>
      <c r="UQU368" s="120"/>
      <c r="UQV368" s="120"/>
      <c r="UQW368" s="120"/>
      <c r="UQX368" s="120"/>
      <c r="UQY368" s="120"/>
      <c r="UQZ368" s="120"/>
      <c r="URA368" s="120"/>
      <c r="URB368" s="120"/>
      <c r="URC368" s="120"/>
      <c r="URD368" s="120"/>
      <c r="URE368" s="120"/>
      <c r="URF368" s="120"/>
      <c r="URG368" s="120"/>
      <c r="URH368" s="120"/>
      <c r="URI368" s="120"/>
      <c r="URJ368" s="120"/>
      <c r="URK368" s="120"/>
      <c r="URL368" s="120"/>
      <c r="URM368" s="120"/>
      <c r="URN368" s="120"/>
      <c r="URO368" s="120"/>
      <c r="URP368" s="120"/>
      <c r="URQ368" s="120"/>
      <c r="URR368" s="120"/>
      <c r="URS368" s="120"/>
      <c r="URT368" s="120"/>
      <c r="URU368" s="120"/>
      <c r="URV368" s="120"/>
      <c r="URW368" s="120"/>
      <c r="URX368" s="120"/>
      <c r="URY368" s="120"/>
      <c r="URZ368" s="120"/>
      <c r="USA368" s="120"/>
      <c r="USB368" s="120"/>
      <c r="USC368" s="120"/>
      <c r="USD368" s="120"/>
      <c r="USE368" s="120"/>
      <c r="USF368" s="120"/>
      <c r="USG368" s="120"/>
      <c r="USH368" s="120"/>
      <c r="USI368" s="120"/>
      <c r="USJ368" s="120"/>
      <c r="USK368" s="120"/>
      <c r="USL368" s="120"/>
      <c r="USM368" s="120"/>
      <c r="USN368" s="120"/>
      <c r="USO368" s="120"/>
      <c r="USP368" s="120"/>
      <c r="USQ368" s="120"/>
      <c r="USR368" s="120"/>
      <c r="USS368" s="120"/>
      <c r="UST368" s="120"/>
      <c r="USU368" s="120"/>
      <c r="USV368" s="120"/>
      <c r="USW368" s="120"/>
      <c r="USX368" s="120"/>
      <c r="USY368" s="120"/>
      <c r="USZ368" s="120"/>
      <c r="UTA368" s="120"/>
      <c r="UTB368" s="120"/>
      <c r="UTC368" s="120"/>
      <c r="UTD368" s="120"/>
      <c r="UTE368" s="120"/>
      <c r="UTF368" s="120"/>
      <c r="UTG368" s="120"/>
      <c r="UTH368" s="120"/>
      <c r="UTI368" s="120"/>
      <c r="UTJ368" s="120"/>
      <c r="UTK368" s="120"/>
      <c r="UTL368" s="120"/>
      <c r="UTM368" s="120"/>
      <c r="UTN368" s="120"/>
      <c r="UTO368" s="120"/>
      <c r="UTP368" s="120"/>
      <c r="UTQ368" s="120"/>
      <c r="UTR368" s="120"/>
      <c r="UTS368" s="120"/>
      <c r="UTT368" s="120"/>
      <c r="UTU368" s="120"/>
      <c r="UTV368" s="120"/>
      <c r="UTW368" s="120"/>
      <c r="UTX368" s="120"/>
      <c r="UTY368" s="120"/>
      <c r="UTZ368" s="120"/>
      <c r="UUA368" s="120"/>
      <c r="UUB368" s="120"/>
      <c r="UUC368" s="120"/>
      <c r="UUD368" s="120"/>
      <c r="UUE368" s="120"/>
      <c r="UUF368" s="120"/>
      <c r="UUG368" s="120"/>
      <c r="UUH368" s="120"/>
      <c r="UUI368" s="120"/>
      <c r="UUJ368" s="120"/>
      <c r="UUK368" s="120"/>
      <c r="UUL368" s="120"/>
      <c r="UUM368" s="120"/>
      <c r="UUN368" s="120"/>
      <c r="UUO368" s="120"/>
      <c r="UUP368" s="120"/>
      <c r="UUQ368" s="120"/>
      <c r="UUR368" s="120"/>
      <c r="UUS368" s="120"/>
      <c r="UUT368" s="120"/>
      <c r="UUU368" s="120"/>
      <c r="UUV368" s="120"/>
      <c r="UUW368" s="120"/>
      <c r="UUX368" s="120"/>
      <c r="UUY368" s="120"/>
      <c r="UUZ368" s="120"/>
      <c r="UVA368" s="120"/>
      <c r="UVB368" s="120"/>
      <c r="UVC368" s="120"/>
      <c r="UVD368" s="120"/>
      <c r="UVE368" s="120"/>
      <c r="UVF368" s="120"/>
      <c r="UVG368" s="120"/>
      <c r="UVH368" s="120"/>
      <c r="UVI368" s="120"/>
      <c r="UVJ368" s="120"/>
      <c r="UVK368" s="120"/>
      <c r="UVL368" s="120"/>
      <c r="UVM368" s="120"/>
      <c r="UVN368" s="120"/>
      <c r="UVO368" s="120"/>
      <c r="UVP368" s="120"/>
      <c r="UVQ368" s="120"/>
      <c r="UVR368" s="120"/>
      <c r="UVS368" s="120"/>
      <c r="UVT368" s="120"/>
      <c r="UVU368" s="120"/>
      <c r="UVV368" s="120"/>
      <c r="UVW368" s="120"/>
      <c r="UVX368" s="120"/>
      <c r="UVY368" s="120"/>
      <c r="UVZ368" s="120"/>
      <c r="UWA368" s="120"/>
      <c r="UWB368" s="120"/>
      <c r="UWC368" s="120"/>
      <c r="UWD368" s="120"/>
      <c r="UWE368" s="120"/>
      <c r="UWF368" s="120"/>
      <c r="UWG368" s="120"/>
      <c r="UWH368" s="120"/>
      <c r="UWI368" s="120"/>
      <c r="UWJ368" s="120"/>
      <c r="UWK368" s="120"/>
      <c r="UWL368" s="120"/>
      <c r="UWM368" s="120"/>
      <c r="UWN368" s="120"/>
      <c r="UWO368" s="120"/>
      <c r="UWP368" s="120"/>
      <c r="UWQ368" s="120"/>
      <c r="UWR368" s="120"/>
      <c r="UWS368" s="120"/>
      <c r="UWT368" s="120"/>
      <c r="UWU368" s="120"/>
      <c r="UWV368" s="120"/>
      <c r="UWW368" s="120"/>
      <c r="UWX368" s="120"/>
      <c r="UWY368" s="120"/>
      <c r="UWZ368" s="120"/>
      <c r="UXA368" s="120"/>
      <c r="UXB368" s="120"/>
      <c r="UXC368" s="120"/>
      <c r="UXD368" s="120"/>
      <c r="UXE368" s="120"/>
      <c r="UXF368" s="120"/>
      <c r="UXG368" s="120"/>
      <c r="UXH368" s="120"/>
      <c r="UXI368" s="120"/>
      <c r="UXJ368" s="120"/>
      <c r="UXK368" s="120"/>
      <c r="UXL368" s="120"/>
      <c r="UXM368" s="120"/>
      <c r="UXN368" s="120"/>
      <c r="UXO368" s="120"/>
      <c r="UXP368" s="120"/>
      <c r="UXQ368" s="120"/>
      <c r="UXR368" s="120"/>
      <c r="UXS368" s="120"/>
      <c r="UXT368" s="120"/>
      <c r="UXU368" s="120"/>
      <c r="UXV368" s="120"/>
      <c r="UXW368" s="120"/>
      <c r="UXX368" s="120"/>
      <c r="UXY368" s="120"/>
      <c r="UXZ368" s="120"/>
      <c r="UYA368" s="120"/>
      <c r="UYB368" s="120"/>
      <c r="UYC368" s="120"/>
      <c r="UYD368" s="120"/>
      <c r="UYE368" s="120"/>
      <c r="UYF368" s="120"/>
      <c r="UYG368" s="120"/>
      <c r="UYH368" s="120"/>
      <c r="UYI368" s="120"/>
      <c r="UYJ368" s="120"/>
      <c r="UYK368" s="120"/>
      <c r="UYL368" s="120"/>
      <c r="UYM368" s="120"/>
      <c r="UYN368" s="120"/>
      <c r="UYO368" s="120"/>
      <c r="UYP368" s="120"/>
      <c r="UYQ368" s="120"/>
      <c r="UYR368" s="120"/>
      <c r="UYS368" s="120"/>
      <c r="UYT368" s="120"/>
      <c r="UYU368" s="120"/>
      <c r="UYV368" s="120"/>
      <c r="UYW368" s="120"/>
      <c r="UYX368" s="120"/>
      <c r="UYY368" s="120"/>
      <c r="UYZ368" s="120"/>
      <c r="UZA368" s="120"/>
      <c r="UZB368" s="120"/>
      <c r="UZC368" s="120"/>
      <c r="UZD368" s="120"/>
      <c r="UZE368" s="120"/>
      <c r="UZF368" s="120"/>
      <c r="UZG368" s="120"/>
      <c r="UZH368" s="120"/>
      <c r="UZI368" s="120"/>
      <c r="UZJ368" s="120"/>
      <c r="UZK368" s="120"/>
      <c r="UZL368" s="120"/>
      <c r="UZM368" s="120"/>
      <c r="UZN368" s="120"/>
      <c r="UZO368" s="120"/>
      <c r="UZP368" s="120"/>
      <c r="UZQ368" s="120"/>
      <c r="UZR368" s="120"/>
      <c r="UZS368" s="120"/>
      <c r="UZT368" s="120"/>
      <c r="UZU368" s="120"/>
      <c r="UZV368" s="120"/>
      <c r="UZW368" s="120"/>
      <c r="UZX368" s="120"/>
      <c r="UZY368" s="120"/>
      <c r="UZZ368" s="120"/>
      <c r="VAA368" s="120"/>
      <c r="VAB368" s="120"/>
      <c r="VAC368" s="120"/>
      <c r="VAD368" s="120"/>
      <c r="VAE368" s="120"/>
      <c r="VAF368" s="120"/>
      <c r="VAG368" s="120"/>
      <c r="VAH368" s="120"/>
      <c r="VAI368" s="120"/>
      <c r="VAJ368" s="120"/>
      <c r="VAK368" s="120"/>
      <c r="VAL368" s="120"/>
      <c r="VAM368" s="120"/>
      <c r="VAN368" s="120"/>
      <c r="VAO368" s="120"/>
      <c r="VAP368" s="120"/>
      <c r="VAQ368" s="120"/>
      <c r="VAR368" s="120"/>
      <c r="VAS368" s="120"/>
      <c r="VAT368" s="120"/>
      <c r="VAU368" s="120"/>
      <c r="VAV368" s="120"/>
      <c r="VAW368" s="120"/>
      <c r="VAX368" s="120"/>
      <c r="VAY368" s="120"/>
      <c r="VAZ368" s="120"/>
      <c r="VBA368" s="120"/>
      <c r="VBB368" s="120"/>
      <c r="VBC368" s="120"/>
      <c r="VBD368" s="120"/>
      <c r="VBE368" s="120"/>
      <c r="VBF368" s="120"/>
      <c r="VBG368" s="120"/>
      <c r="VBH368" s="120"/>
      <c r="VBI368" s="120"/>
      <c r="VBJ368" s="120"/>
      <c r="VBK368" s="120"/>
      <c r="VBL368" s="120"/>
      <c r="VBM368" s="120"/>
      <c r="VBN368" s="120"/>
      <c r="VBO368" s="120"/>
      <c r="VBP368" s="120"/>
      <c r="VBQ368" s="120"/>
      <c r="VBR368" s="120"/>
      <c r="VBS368" s="120"/>
      <c r="VBT368" s="120"/>
      <c r="VBU368" s="120"/>
      <c r="VBV368" s="120"/>
      <c r="VBW368" s="120"/>
      <c r="VBX368" s="120"/>
      <c r="VBY368" s="120"/>
      <c r="VBZ368" s="120"/>
      <c r="VCA368" s="120"/>
      <c r="VCB368" s="120"/>
      <c r="VCC368" s="120"/>
      <c r="VCD368" s="120"/>
      <c r="VCE368" s="120"/>
      <c r="VCF368" s="120"/>
      <c r="VCG368" s="120"/>
      <c r="VCH368" s="120"/>
      <c r="VCI368" s="120"/>
      <c r="VCJ368" s="120"/>
      <c r="VCK368" s="120"/>
      <c r="VCL368" s="120"/>
      <c r="VCM368" s="120"/>
      <c r="VCN368" s="120"/>
      <c r="VCO368" s="120"/>
      <c r="VCP368" s="120"/>
      <c r="VCQ368" s="120"/>
      <c r="VCR368" s="120"/>
      <c r="VCS368" s="120"/>
      <c r="VCT368" s="120"/>
      <c r="VCU368" s="120"/>
      <c r="VCV368" s="120"/>
      <c r="VCW368" s="120"/>
      <c r="VCX368" s="120"/>
      <c r="VCY368" s="120"/>
      <c r="VCZ368" s="120"/>
      <c r="VDA368" s="120"/>
      <c r="VDB368" s="120"/>
      <c r="VDC368" s="120"/>
      <c r="VDD368" s="120"/>
      <c r="VDE368" s="120"/>
      <c r="VDF368" s="120"/>
      <c r="VDG368" s="120"/>
      <c r="VDH368" s="120"/>
      <c r="VDI368" s="120"/>
      <c r="VDJ368" s="120"/>
      <c r="VDK368" s="120"/>
      <c r="VDL368" s="120"/>
      <c r="VDM368" s="120"/>
      <c r="VDN368" s="120"/>
      <c r="VDO368" s="120"/>
      <c r="VDP368" s="120"/>
      <c r="VDQ368" s="120"/>
      <c r="VDR368" s="120"/>
      <c r="VDS368" s="120"/>
      <c r="VDT368" s="120"/>
      <c r="VDU368" s="120"/>
      <c r="VDV368" s="120"/>
      <c r="VDW368" s="120"/>
      <c r="VDX368" s="120"/>
      <c r="VDY368" s="120"/>
      <c r="VDZ368" s="120"/>
      <c r="VEA368" s="120"/>
      <c r="VEB368" s="120"/>
      <c r="VEC368" s="120"/>
      <c r="VED368" s="120"/>
      <c r="VEE368" s="120"/>
      <c r="VEF368" s="120"/>
      <c r="VEG368" s="120"/>
      <c r="VEH368" s="120"/>
      <c r="VEI368" s="120"/>
      <c r="VEJ368" s="120"/>
      <c r="VEK368" s="120"/>
      <c r="VEL368" s="120"/>
      <c r="VEM368" s="120"/>
      <c r="VEN368" s="120"/>
      <c r="VEO368" s="120"/>
      <c r="VEP368" s="120"/>
      <c r="VEQ368" s="120"/>
      <c r="VER368" s="120"/>
      <c r="VES368" s="120"/>
      <c r="VET368" s="120"/>
      <c r="VEU368" s="120"/>
      <c r="VEV368" s="120"/>
      <c r="VEW368" s="120"/>
      <c r="VEX368" s="120"/>
      <c r="VEY368" s="120"/>
      <c r="VEZ368" s="120"/>
      <c r="VFA368" s="120"/>
      <c r="VFB368" s="120"/>
      <c r="VFC368" s="120"/>
      <c r="VFD368" s="120"/>
      <c r="VFE368" s="120"/>
      <c r="VFF368" s="120"/>
      <c r="VFG368" s="120"/>
      <c r="VFH368" s="120"/>
      <c r="VFI368" s="120"/>
      <c r="VFJ368" s="120"/>
      <c r="VFK368" s="120"/>
      <c r="VFL368" s="120"/>
      <c r="VFM368" s="120"/>
      <c r="VFN368" s="120"/>
      <c r="VFO368" s="120"/>
      <c r="VFP368" s="120"/>
      <c r="VFQ368" s="120"/>
      <c r="VFR368" s="120"/>
      <c r="VFS368" s="120"/>
      <c r="VFT368" s="120"/>
      <c r="VFU368" s="120"/>
      <c r="VFV368" s="120"/>
      <c r="VFW368" s="120"/>
      <c r="VFX368" s="120"/>
      <c r="VFY368" s="120"/>
      <c r="VFZ368" s="120"/>
      <c r="VGA368" s="120"/>
      <c r="VGB368" s="120"/>
      <c r="VGC368" s="120"/>
      <c r="VGD368" s="120"/>
      <c r="VGE368" s="120"/>
      <c r="VGF368" s="120"/>
      <c r="VGG368" s="120"/>
      <c r="VGH368" s="120"/>
      <c r="VGI368" s="120"/>
      <c r="VGJ368" s="120"/>
      <c r="VGK368" s="120"/>
      <c r="VGL368" s="120"/>
      <c r="VGM368" s="120"/>
      <c r="VGN368" s="120"/>
      <c r="VGO368" s="120"/>
      <c r="VGP368" s="120"/>
      <c r="VGQ368" s="120"/>
      <c r="VGR368" s="120"/>
      <c r="VGS368" s="120"/>
      <c r="VGT368" s="120"/>
      <c r="VGU368" s="120"/>
      <c r="VGV368" s="120"/>
      <c r="VGW368" s="120"/>
      <c r="VGX368" s="120"/>
      <c r="VGY368" s="120"/>
      <c r="VGZ368" s="120"/>
      <c r="VHA368" s="120"/>
      <c r="VHB368" s="120"/>
      <c r="VHC368" s="120"/>
      <c r="VHD368" s="120"/>
      <c r="VHE368" s="120"/>
      <c r="VHF368" s="120"/>
      <c r="VHG368" s="120"/>
      <c r="VHH368" s="120"/>
      <c r="VHI368" s="120"/>
      <c r="VHJ368" s="120"/>
      <c r="VHK368" s="120"/>
      <c r="VHL368" s="120"/>
      <c r="VHM368" s="120"/>
      <c r="VHN368" s="120"/>
      <c r="VHO368" s="120"/>
      <c r="VHP368" s="120"/>
      <c r="VHQ368" s="120"/>
      <c r="VHR368" s="120"/>
      <c r="VHS368" s="120"/>
      <c r="VHT368" s="120"/>
      <c r="VHU368" s="120"/>
      <c r="VHV368" s="120"/>
      <c r="VHW368" s="120"/>
      <c r="VHX368" s="120"/>
      <c r="VHY368" s="120"/>
      <c r="VHZ368" s="120"/>
      <c r="VIA368" s="120"/>
      <c r="VIB368" s="120"/>
      <c r="VIC368" s="120"/>
      <c r="VID368" s="120"/>
      <c r="VIE368" s="120"/>
      <c r="VIF368" s="120"/>
      <c r="VIG368" s="120"/>
      <c r="VIH368" s="120"/>
      <c r="VII368" s="120"/>
      <c r="VIJ368" s="120"/>
      <c r="VIK368" s="120"/>
      <c r="VIL368" s="120"/>
      <c r="VIM368" s="120"/>
      <c r="VIN368" s="120"/>
      <c r="VIO368" s="120"/>
      <c r="VIP368" s="120"/>
      <c r="VIQ368" s="120"/>
      <c r="VIR368" s="120"/>
      <c r="VIS368" s="120"/>
      <c r="VIT368" s="120"/>
      <c r="VIU368" s="120"/>
      <c r="VIV368" s="120"/>
      <c r="VIW368" s="120"/>
      <c r="VIX368" s="120"/>
      <c r="VIY368" s="120"/>
      <c r="VIZ368" s="120"/>
      <c r="VJA368" s="120"/>
      <c r="VJB368" s="120"/>
      <c r="VJC368" s="120"/>
      <c r="VJD368" s="120"/>
      <c r="VJE368" s="120"/>
      <c r="VJF368" s="120"/>
      <c r="VJG368" s="120"/>
      <c r="VJH368" s="120"/>
      <c r="VJI368" s="120"/>
      <c r="VJJ368" s="120"/>
      <c r="VJK368" s="120"/>
      <c r="VJL368" s="120"/>
      <c r="VJM368" s="120"/>
      <c r="VJN368" s="120"/>
      <c r="VJO368" s="120"/>
      <c r="VJP368" s="120"/>
      <c r="VJQ368" s="120"/>
      <c r="VJR368" s="120"/>
      <c r="VJS368" s="120"/>
      <c r="VJT368" s="120"/>
      <c r="VJU368" s="120"/>
      <c r="VJV368" s="120"/>
      <c r="VJW368" s="120"/>
      <c r="VJX368" s="120"/>
      <c r="VJY368" s="120"/>
      <c r="VJZ368" s="120"/>
      <c r="VKA368" s="120"/>
      <c r="VKB368" s="120"/>
      <c r="VKC368" s="120"/>
      <c r="VKD368" s="120"/>
      <c r="VKE368" s="120"/>
      <c r="VKF368" s="120"/>
      <c r="VKG368" s="120"/>
      <c r="VKH368" s="120"/>
      <c r="VKI368" s="120"/>
      <c r="VKJ368" s="120"/>
      <c r="VKK368" s="120"/>
      <c r="VKL368" s="120"/>
      <c r="VKM368" s="120"/>
      <c r="VKN368" s="120"/>
      <c r="VKO368" s="120"/>
      <c r="VKP368" s="120"/>
      <c r="VKQ368" s="120"/>
      <c r="VKR368" s="120"/>
      <c r="VKS368" s="120"/>
      <c r="VKT368" s="120"/>
      <c r="VKU368" s="120"/>
      <c r="VKV368" s="120"/>
      <c r="VKW368" s="120"/>
      <c r="VKX368" s="120"/>
      <c r="VKY368" s="120"/>
      <c r="VKZ368" s="120"/>
      <c r="VLA368" s="120"/>
      <c r="VLB368" s="120"/>
      <c r="VLC368" s="120"/>
      <c r="VLD368" s="120"/>
      <c r="VLE368" s="120"/>
      <c r="VLF368" s="120"/>
      <c r="VLG368" s="120"/>
      <c r="VLH368" s="120"/>
      <c r="VLI368" s="120"/>
      <c r="VLJ368" s="120"/>
      <c r="VLK368" s="120"/>
      <c r="VLL368" s="120"/>
      <c r="VLM368" s="120"/>
      <c r="VLN368" s="120"/>
      <c r="VLO368" s="120"/>
      <c r="VLP368" s="120"/>
      <c r="VLQ368" s="120"/>
      <c r="VLR368" s="120"/>
      <c r="VLS368" s="120"/>
      <c r="VLT368" s="120"/>
      <c r="VLU368" s="120"/>
      <c r="VLV368" s="120"/>
      <c r="VLW368" s="120"/>
      <c r="VLX368" s="120"/>
      <c r="VLY368" s="120"/>
      <c r="VLZ368" s="120"/>
      <c r="VMA368" s="120"/>
      <c r="VMB368" s="120"/>
      <c r="VMC368" s="120"/>
      <c r="VMD368" s="120"/>
      <c r="VME368" s="120"/>
      <c r="VMF368" s="120"/>
      <c r="VMG368" s="120"/>
      <c r="VMH368" s="120"/>
      <c r="VMI368" s="120"/>
      <c r="VMJ368" s="120"/>
      <c r="VMK368" s="120"/>
      <c r="VML368" s="120"/>
      <c r="VMM368" s="120"/>
      <c r="VMN368" s="120"/>
      <c r="VMO368" s="120"/>
      <c r="VMP368" s="120"/>
      <c r="VMQ368" s="120"/>
      <c r="VMR368" s="120"/>
      <c r="VMS368" s="120"/>
      <c r="VMT368" s="120"/>
      <c r="VMU368" s="120"/>
      <c r="VMV368" s="120"/>
      <c r="VMW368" s="120"/>
      <c r="VMX368" s="120"/>
      <c r="VMY368" s="120"/>
      <c r="VMZ368" s="120"/>
      <c r="VNA368" s="120"/>
      <c r="VNB368" s="120"/>
      <c r="VNC368" s="120"/>
      <c r="VND368" s="120"/>
      <c r="VNE368" s="120"/>
      <c r="VNF368" s="120"/>
      <c r="VNG368" s="120"/>
      <c r="VNH368" s="120"/>
      <c r="VNI368" s="120"/>
      <c r="VNJ368" s="120"/>
      <c r="VNK368" s="120"/>
      <c r="VNL368" s="120"/>
      <c r="VNM368" s="120"/>
      <c r="VNN368" s="120"/>
      <c r="VNO368" s="120"/>
      <c r="VNP368" s="120"/>
      <c r="VNQ368" s="120"/>
      <c r="VNR368" s="120"/>
      <c r="VNS368" s="120"/>
      <c r="VNT368" s="120"/>
      <c r="VNU368" s="120"/>
      <c r="VNV368" s="120"/>
      <c r="VNW368" s="120"/>
      <c r="VNX368" s="120"/>
      <c r="VNY368" s="120"/>
      <c r="VNZ368" s="120"/>
      <c r="VOA368" s="120"/>
      <c r="VOB368" s="120"/>
      <c r="VOC368" s="120"/>
      <c r="VOD368" s="120"/>
      <c r="VOE368" s="120"/>
      <c r="VOF368" s="120"/>
      <c r="VOG368" s="120"/>
      <c r="VOH368" s="120"/>
      <c r="VOI368" s="120"/>
      <c r="VOJ368" s="120"/>
      <c r="VOK368" s="120"/>
      <c r="VOL368" s="120"/>
      <c r="VOM368" s="120"/>
      <c r="VON368" s="120"/>
      <c r="VOO368" s="120"/>
      <c r="VOP368" s="120"/>
      <c r="VOQ368" s="120"/>
      <c r="VOR368" s="120"/>
      <c r="VOS368" s="120"/>
      <c r="VOT368" s="120"/>
      <c r="VOU368" s="120"/>
      <c r="VOV368" s="120"/>
      <c r="VOW368" s="120"/>
      <c r="VOX368" s="120"/>
      <c r="VOY368" s="120"/>
      <c r="VOZ368" s="120"/>
      <c r="VPA368" s="120"/>
      <c r="VPB368" s="120"/>
      <c r="VPC368" s="120"/>
      <c r="VPD368" s="120"/>
      <c r="VPE368" s="120"/>
      <c r="VPF368" s="120"/>
      <c r="VPG368" s="120"/>
      <c r="VPH368" s="120"/>
      <c r="VPI368" s="120"/>
      <c r="VPJ368" s="120"/>
      <c r="VPK368" s="120"/>
      <c r="VPL368" s="120"/>
      <c r="VPM368" s="120"/>
      <c r="VPN368" s="120"/>
      <c r="VPO368" s="120"/>
      <c r="VPP368" s="120"/>
      <c r="VPQ368" s="120"/>
      <c r="VPR368" s="120"/>
      <c r="VPS368" s="120"/>
      <c r="VPT368" s="120"/>
      <c r="VPU368" s="120"/>
      <c r="VPV368" s="120"/>
      <c r="VPW368" s="120"/>
      <c r="VPX368" s="120"/>
      <c r="VPY368" s="120"/>
      <c r="VPZ368" s="120"/>
      <c r="VQA368" s="120"/>
      <c r="VQB368" s="120"/>
      <c r="VQC368" s="120"/>
      <c r="VQD368" s="120"/>
      <c r="VQE368" s="120"/>
      <c r="VQF368" s="120"/>
      <c r="VQG368" s="120"/>
      <c r="VQH368" s="120"/>
      <c r="VQI368" s="120"/>
      <c r="VQJ368" s="120"/>
      <c r="VQK368" s="120"/>
      <c r="VQL368" s="120"/>
      <c r="VQM368" s="120"/>
      <c r="VQN368" s="120"/>
      <c r="VQO368" s="120"/>
      <c r="VQP368" s="120"/>
      <c r="VQQ368" s="120"/>
      <c r="VQR368" s="120"/>
      <c r="VQS368" s="120"/>
      <c r="VQT368" s="120"/>
      <c r="VQU368" s="120"/>
      <c r="VQV368" s="120"/>
      <c r="VQW368" s="120"/>
      <c r="VQX368" s="120"/>
      <c r="VQY368" s="120"/>
      <c r="VQZ368" s="120"/>
      <c r="VRA368" s="120"/>
      <c r="VRB368" s="120"/>
      <c r="VRC368" s="120"/>
      <c r="VRD368" s="120"/>
      <c r="VRE368" s="120"/>
      <c r="VRF368" s="120"/>
      <c r="VRG368" s="120"/>
      <c r="VRH368" s="120"/>
      <c r="VRI368" s="120"/>
      <c r="VRJ368" s="120"/>
      <c r="VRK368" s="120"/>
      <c r="VRL368" s="120"/>
      <c r="VRM368" s="120"/>
      <c r="VRN368" s="120"/>
      <c r="VRO368" s="120"/>
      <c r="VRP368" s="120"/>
      <c r="VRQ368" s="120"/>
      <c r="VRR368" s="120"/>
      <c r="VRS368" s="120"/>
      <c r="VRT368" s="120"/>
      <c r="VRU368" s="120"/>
      <c r="VRV368" s="120"/>
      <c r="VRW368" s="120"/>
      <c r="VRX368" s="120"/>
      <c r="VRY368" s="120"/>
      <c r="VRZ368" s="120"/>
      <c r="VSA368" s="120"/>
      <c r="VSB368" s="120"/>
      <c r="VSC368" s="120"/>
      <c r="VSD368" s="120"/>
      <c r="VSE368" s="120"/>
      <c r="VSF368" s="120"/>
      <c r="VSG368" s="120"/>
      <c r="VSH368" s="120"/>
      <c r="VSI368" s="120"/>
      <c r="VSJ368" s="120"/>
      <c r="VSK368" s="120"/>
      <c r="VSL368" s="120"/>
      <c r="VSM368" s="120"/>
      <c r="VSN368" s="120"/>
      <c r="VSO368" s="120"/>
      <c r="VSP368" s="120"/>
      <c r="VSQ368" s="120"/>
      <c r="VSR368" s="120"/>
      <c r="VSS368" s="120"/>
      <c r="VST368" s="120"/>
      <c r="VSU368" s="120"/>
      <c r="VSV368" s="120"/>
      <c r="VSW368" s="120"/>
      <c r="VSX368" s="120"/>
      <c r="VSY368" s="120"/>
      <c r="VSZ368" s="120"/>
      <c r="VTA368" s="120"/>
      <c r="VTB368" s="120"/>
      <c r="VTC368" s="120"/>
      <c r="VTD368" s="120"/>
      <c r="VTE368" s="120"/>
      <c r="VTF368" s="120"/>
      <c r="VTG368" s="120"/>
      <c r="VTH368" s="120"/>
      <c r="VTI368" s="120"/>
      <c r="VTJ368" s="120"/>
      <c r="VTK368" s="120"/>
      <c r="VTL368" s="120"/>
      <c r="VTM368" s="120"/>
      <c r="VTN368" s="120"/>
      <c r="VTO368" s="120"/>
      <c r="VTP368" s="120"/>
      <c r="VTQ368" s="120"/>
      <c r="VTR368" s="120"/>
      <c r="VTS368" s="120"/>
      <c r="VTT368" s="120"/>
      <c r="VTU368" s="120"/>
      <c r="VTV368" s="120"/>
      <c r="VTW368" s="120"/>
      <c r="VTX368" s="120"/>
      <c r="VTY368" s="120"/>
      <c r="VTZ368" s="120"/>
      <c r="VUA368" s="120"/>
      <c r="VUB368" s="120"/>
      <c r="VUC368" s="120"/>
      <c r="VUD368" s="120"/>
      <c r="VUE368" s="120"/>
      <c r="VUF368" s="120"/>
      <c r="VUG368" s="120"/>
      <c r="VUH368" s="120"/>
      <c r="VUI368" s="120"/>
      <c r="VUJ368" s="120"/>
      <c r="VUK368" s="120"/>
      <c r="VUL368" s="120"/>
      <c r="VUM368" s="120"/>
      <c r="VUN368" s="120"/>
      <c r="VUO368" s="120"/>
      <c r="VUP368" s="120"/>
      <c r="VUQ368" s="120"/>
      <c r="VUR368" s="120"/>
      <c r="VUS368" s="120"/>
      <c r="VUT368" s="120"/>
      <c r="VUU368" s="120"/>
      <c r="VUV368" s="120"/>
      <c r="VUW368" s="120"/>
      <c r="VUX368" s="120"/>
      <c r="VUY368" s="120"/>
      <c r="VUZ368" s="120"/>
      <c r="VVA368" s="120"/>
      <c r="VVB368" s="120"/>
      <c r="VVC368" s="120"/>
      <c r="VVD368" s="120"/>
      <c r="VVE368" s="120"/>
      <c r="VVF368" s="120"/>
      <c r="VVG368" s="120"/>
      <c r="VVH368" s="120"/>
      <c r="VVI368" s="120"/>
      <c r="VVJ368" s="120"/>
      <c r="VVK368" s="120"/>
      <c r="VVL368" s="120"/>
      <c r="VVM368" s="120"/>
      <c r="VVN368" s="120"/>
      <c r="VVO368" s="120"/>
      <c r="VVP368" s="120"/>
      <c r="VVQ368" s="120"/>
      <c r="VVR368" s="120"/>
      <c r="VVS368" s="120"/>
      <c r="VVT368" s="120"/>
      <c r="VVU368" s="120"/>
      <c r="VVV368" s="120"/>
      <c r="VVW368" s="120"/>
      <c r="VVX368" s="120"/>
      <c r="VVY368" s="120"/>
      <c r="VVZ368" s="120"/>
      <c r="VWA368" s="120"/>
      <c r="VWB368" s="120"/>
      <c r="VWC368" s="120"/>
      <c r="VWD368" s="120"/>
      <c r="VWE368" s="120"/>
      <c r="VWF368" s="120"/>
      <c r="VWG368" s="120"/>
      <c r="VWH368" s="120"/>
      <c r="VWI368" s="120"/>
      <c r="VWJ368" s="120"/>
      <c r="VWK368" s="120"/>
      <c r="VWL368" s="120"/>
      <c r="VWM368" s="120"/>
      <c r="VWN368" s="120"/>
      <c r="VWO368" s="120"/>
      <c r="VWP368" s="120"/>
      <c r="VWQ368" s="120"/>
      <c r="VWR368" s="120"/>
      <c r="VWS368" s="120"/>
      <c r="VWT368" s="120"/>
      <c r="VWU368" s="120"/>
      <c r="VWV368" s="120"/>
      <c r="VWW368" s="120"/>
      <c r="VWX368" s="120"/>
      <c r="VWY368" s="120"/>
      <c r="VWZ368" s="120"/>
      <c r="VXA368" s="120"/>
      <c r="VXB368" s="120"/>
      <c r="VXC368" s="120"/>
      <c r="VXD368" s="120"/>
      <c r="VXE368" s="120"/>
      <c r="VXF368" s="120"/>
      <c r="VXG368" s="120"/>
      <c r="VXH368" s="120"/>
      <c r="VXI368" s="120"/>
      <c r="VXJ368" s="120"/>
      <c r="VXK368" s="120"/>
      <c r="VXL368" s="120"/>
      <c r="VXM368" s="120"/>
      <c r="VXN368" s="120"/>
      <c r="VXO368" s="120"/>
      <c r="VXP368" s="120"/>
      <c r="VXQ368" s="120"/>
      <c r="VXR368" s="120"/>
      <c r="VXS368" s="120"/>
      <c r="VXT368" s="120"/>
      <c r="VXU368" s="120"/>
      <c r="VXV368" s="120"/>
      <c r="VXW368" s="120"/>
      <c r="VXX368" s="120"/>
      <c r="VXY368" s="120"/>
      <c r="VXZ368" s="120"/>
      <c r="VYA368" s="120"/>
      <c r="VYB368" s="120"/>
      <c r="VYC368" s="120"/>
      <c r="VYD368" s="120"/>
      <c r="VYE368" s="120"/>
      <c r="VYF368" s="120"/>
      <c r="VYG368" s="120"/>
      <c r="VYH368" s="120"/>
      <c r="VYI368" s="120"/>
      <c r="VYJ368" s="120"/>
      <c r="VYK368" s="120"/>
      <c r="VYL368" s="120"/>
      <c r="VYM368" s="120"/>
      <c r="VYN368" s="120"/>
      <c r="VYO368" s="120"/>
      <c r="VYP368" s="120"/>
      <c r="VYQ368" s="120"/>
      <c r="VYR368" s="120"/>
      <c r="VYS368" s="120"/>
      <c r="VYT368" s="120"/>
      <c r="VYU368" s="120"/>
      <c r="VYV368" s="120"/>
      <c r="VYW368" s="120"/>
      <c r="VYX368" s="120"/>
      <c r="VYY368" s="120"/>
      <c r="VYZ368" s="120"/>
      <c r="VZA368" s="120"/>
      <c r="VZB368" s="120"/>
      <c r="VZC368" s="120"/>
      <c r="VZD368" s="120"/>
      <c r="VZE368" s="120"/>
      <c r="VZF368" s="120"/>
      <c r="VZG368" s="120"/>
      <c r="VZH368" s="120"/>
      <c r="VZI368" s="120"/>
      <c r="VZJ368" s="120"/>
      <c r="VZK368" s="120"/>
      <c r="VZL368" s="120"/>
      <c r="VZM368" s="120"/>
      <c r="VZN368" s="120"/>
      <c r="VZO368" s="120"/>
      <c r="VZP368" s="120"/>
      <c r="VZQ368" s="120"/>
      <c r="VZR368" s="120"/>
      <c r="VZS368" s="120"/>
      <c r="VZT368" s="120"/>
      <c r="VZU368" s="120"/>
      <c r="VZV368" s="120"/>
      <c r="VZW368" s="120"/>
      <c r="VZX368" s="120"/>
      <c r="VZY368" s="120"/>
      <c r="VZZ368" s="120"/>
      <c r="WAA368" s="120"/>
      <c r="WAB368" s="120"/>
      <c r="WAC368" s="120"/>
      <c r="WAD368" s="120"/>
      <c r="WAE368" s="120"/>
      <c r="WAF368" s="120"/>
      <c r="WAG368" s="120"/>
      <c r="WAH368" s="120"/>
      <c r="WAI368" s="120"/>
      <c r="WAJ368" s="120"/>
      <c r="WAK368" s="120"/>
      <c r="WAL368" s="120"/>
      <c r="WAM368" s="120"/>
      <c r="WAN368" s="120"/>
      <c r="WAO368" s="120"/>
      <c r="WAP368" s="120"/>
      <c r="WAQ368" s="120"/>
      <c r="WAR368" s="120"/>
      <c r="WAS368" s="120"/>
      <c r="WAT368" s="120"/>
      <c r="WAU368" s="120"/>
      <c r="WAV368" s="120"/>
      <c r="WAW368" s="120"/>
      <c r="WAX368" s="120"/>
      <c r="WAY368" s="120"/>
      <c r="WAZ368" s="120"/>
      <c r="WBA368" s="120"/>
      <c r="WBB368" s="120"/>
      <c r="WBC368" s="120"/>
      <c r="WBD368" s="120"/>
      <c r="WBE368" s="120"/>
      <c r="WBF368" s="120"/>
      <c r="WBG368" s="120"/>
      <c r="WBH368" s="120"/>
      <c r="WBI368" s="120"/>
      <c r="WBJ368" s="120"/>
      <c r="WBK368" s="120"/>
      <c r="WBL368" s="120"/>
      <c r="WBM368" s="120"/>
      <c r="WBN368" s="120"/>
      <c r="WBO368" s="120"/>
      <c r="WBP368" s="120"/>
      <c r="WBQ368" s="120"/>
      <c r="WBR368" s="120"/>
      <c r="WBS368" s="120"/>
      <c r="WBT368" s="120"/>
      <c r="WBU368" s="120"/>
      <c r="WBV368" s="120"/>
      <c r="WBW368" s="120"/>
      <c r="WBX368" s="120"/>
      <c r="WBY368" s="120"/>
      <c r="WBZ368" s="120"/>
      <c r="WCA368" s="120"/>
      <c r="WCB368" s="120"/>
      <c r="WCC368" s="120"/>
      <c r="WCD368" s="120"/>
      <c r="WCE368" s="120"/>
      <c r="WCF368" s="120"/>
      <c r="WCG368" s="120"/>
      <c r="WCH368" s="120"/>
      <c r="WCI368" s="120"/>
      <c r="WCJ368" s="120"/>
      <c r="WCK368" s="120"/>
      <c r="WCL368" s="120"/>
      <c r="WCM368" s="120"/>
      <c r="WCN368" s="120"/>
      <c r="WCO368" s="120"/>
      <c r="WCP368" s="120"/>
      <c r="WCQ368" s="120"/>
      <c r="WCR368" s="120"/>
      <c r="WCS368" s="120"/>
      <c r="WCT368" s="120"/>
      <c r="WCU368" s="120"/>
      <c r="WCV368" s="120"/>
      <c r="WCW368" s="120"/>
      <c r="WCX368" s="120"/>
      <c r="WCY368" s="120"/>
      <c r="WCZ368" s="120"/>
      <c r="WDA368" s="120"/>
      <c r="WDB368" s="120"/>
      <c r="WDC368" s="120"/>
      <c r="WDD368" s="120"/>
      <c r="WDE368" s="120"/>
      <c r="WDF368" s="120"/>
      <c r="WDG368" s="120"/>
      <c r="WDH368" s="120"/>
      <c r="WDI368" s="120"/>
      <c r="WDJ368" s="120"/>
      <c r="WDK368" s="120"/>
      <c r="WDL368" s="120"/>
      <c r="WDM368" s="120"/>
      <c r="WDN368" s="120"/>
      <c r="WDO368" s="120"/>
      <c r="WDP368" s="120"/>
      <c r="WDQ368" s="120"/>
      <c r="WDR368" s="120"/>
      <c r="WDS368" s="120"/>
      <c r="WDT368" s="120"/>
      <c r="WDU368" s="120"/>
      <c r="WDV368" s="120"/>
      <c r="WDW368" s="120"/>
      <c r="WDX368" s="120"/>
      <c r="WDY368" s="120"/>
      <c r="WDZ368" s="120"/>
      <c r="WEA368" s="120"/>
      <c r="WEB368" s="120"/>
      <c r="WEC368" s="120"/>
      <c r="WED368" s="120"/>
      <c r="WEE368" s="120"/>
      <c r="WEF368" s="120"/>
      <c r="WEG368" s="120"/>
      <c r="WEH368" s="120"/>
      <c r="WEI368" s="120"/>
      <c r="WEJ368" s="120"/>
      <c r="WEK368" s="120"/>
      <c r="WEL368" s="120"/>
      <c r="WEM368" s="120"/>
      <c r="WEN368" s="120"/>
      <c r="WEO368" s="120"/>
      <c r="WEP368" s="120"/>
      <c r="WEQ368" s="120"/>
      <c r="WER368" s="120"/>
      <c r="WES368" s="120"/>
      <c r="WET368" s="120"/>
      <c r="WEU368" s="120"/>
      <c r="WEV368" s="120"/>
      <c r="WEW368" s="120"/>
      <c r="WEX368" s="120"/>
      <c r="WEY368" s="120"/>
      <c r="WEZ368" s="120"/>
      <c r="WFA368" s="120"/>
      <c r="WFB368" s="120"/>
      <c r="WFC368" s="120"/>
      <c r="WFD368" s="120"/>
      <c r="WFE368" s="120"/>
      <c r="WFF368" s="120"/>
      <c r="WFG368" s="120"/>
      <c r="WFH368" s="120"/>
      <c r="WFI368" s="120"/>
      <c r="WFJ368" s="120"/>
      <c r="WFK368" s="120"/>
      <c r="WFL368" s="120"/>
      <c r="WFM368" s="120"/>
      <c r="WFN368" s="120"/>
      <c r="WFO368" s="120"/>
      <c r="WFP368" s="120"/>
      <c r="WFQ368" s="120"/>
      <c r="WFR368" s="120"/>
      <c r="WFS368" s="120"/>
      <c r="WFT368" s="120"/>
      <c r="WFU368" s="120"/>
      <c r="WFV368" s="120"/>
      <c r="WFW368" s="120"/>
      <c r="WFX368" s="120"/>
      <c r="WFY368" s="120"/>
      <c r="WFZ368" s="120"/>
      <c r="WGA368" s="120"/>
      <c r="WGB368" s="120"/>
      <c r="WGC368" s="120"/>
      <c r="WGD368" s="120"/>
      <c r="WGE368" s="120"/>
      <c r="WGF368" s="120"/>
      <c r="WGG368" s="120"/>
      <c r="WGH368" s="120"/>
      <c r="WGI368" s="120"/>
      <c r="WGJ368" s="120"/>
      <c r="WGK368" s="120"/>
      <c r="WGL368" s="120"/>
      <c r="WGM368" s="120"/>
      <c r="WGN368" s="120"/>
      <c r="WGO368" s="120"/>
      <c r="WGP368" s="120"/>
      <c r="WGQ368" s="120"/>
      <c r="WGR368" s="120"/>
      <c r="WGS368" s="120"/>
      <c r="WGT368" s="120"/>
      <c r="WGU368" s="120"/>
      <c r="WGV368" s="120"/>
      <c r="WGW368" s="120"/>
      <c r="WGX368" s="120"/>
      <c r="WGY368" s="120"/>
      <c r="WGZ368" s="120"/>
      <c r="WHA368" s="120"/>
      <c r="WHB368" s="120"/>
      <c r="WHC368" s="120"/>
      <c r="WHD368" s="120"/>
      <c r="WHE368" s="120"/>
      <c r="WHF368" s="120"/>
      <c r="WHG368" s="120"/>
      <c r="WHH368" s="120"/>
      <c r="WHI368" s="120"/>
      <c r="WHJ368" s="120"/>
      <c r="WHK368" s="120"/>
      <c r="WHL368" s="120"/>
      <c r="WHM368" s="120"/>
      <c r="WHN368" s="120"/>
      <c r="WHO368" s="120"/>
      <c r="WHP368" s="120"/>
      <c r="WHQ368" s="120"/>
      <c r="WHR368" s="120"/>
      <c r="WHS368" s="120"/>
      <c r="WHT368" s="120"/>
      <c r="WHU368" s="120"/>
      <c r="WHV368" s="120"/>
      <c r="WHW368" s="120"/>
      <c r="WHX368" s="120"/>
      <c r="WHY368" s="120"/>
      <c r="WHZ368" s="120"/>
      <c r="WIA368" s="120"/>
      <c r="WIB368" s="120"/>
      <c r="WIC368" s="120"/>
      <c r="WID368" s="120"/>
      <c r="WIE368" s="120"/>
      <c r="WIF368" s="120"/>
      <c r="WIG368" s="120"/>
      <c r="WIH368" s="120"/>
      <c r="WII368" s="120"/>
      <c r="WIJ368" s="120"/>
      <c r="WIK368" s="120"/>
      <c r="WIL368" s="120"/>
      <c r="WIM368" s="120"/>
      <c r="WIN368" s="120"/>
      <c r="WIO368" s="120"/>
      <c r="WIP368" s="120"/>
      <c r="WIQ368" s="120"/>
      <c r="WIR368" s="120"/>
      <c r="WIS368" s="120"/>
      <c r="WIT368" s="120"/>
      <c r="WIU368" s="120"/>
      <c r="WIV368" s="120"/>
      <c r="WIW368" s="120"/>
      <c r="WIX368" s="120"/>
      <c r="WIY368" s="120"/>
      <c r="WIZ368" s="120"/>
      <c r="WJA368" s="120"/>
      <c r="WJB368" s="120"/>
      <c r="WJC368" s="120"/>
      <c r="WJD368" s="120"/>
      <c r="WJE368" s="120"/>
      <c r="WJF368" s="120"/>
      <c r="WJG368" s="120"/>
      <c r="WJH368" s="120"/>
      <c r="WJI368" s="120"/>
      <c r="WJJ368" s="120"/>
      <c r="WJK368" s="120"/>
      <c r="WJL368" s="120"/>
      <c r="WJM368" s="120"/>
      <c r="WJN368" s="120"/>
      <c r="WJO368" s="120"/>
      <c r="WJP368" s="120"/>
      <c r="WJQ368" s="120"/>
      <c r="WJR368" s="120"/>
      <c r="WJS368" s="120"/>
      <c r="WJT368" s="120"/>
      <c r="WJU368" s="120"/>
      <c r="WJV368" s="120"/>
      <c r="WJW368" s="120"/>
      <c r="WJX368" s="120"/>
      <c r="WJY368" s="120"/>
      <c r="WJZ368" s="120"/>
      <c r="WKA368" s="120"/>
      <c r="WKB368" s="120"/>
      <c r="WKC368" s="120"/>
      <c r="WKD368" s="120"/>
      <c r="WKE368" s="120"/>
      <c r="WKF368" s="120"/>
      <c r="WKG368" s="120"/>
      <c r="WKH368" s="120"/>
      <c r="WKI368" s="120"/>
      <c r="WKJ368" s="120"/>
      <c r="WKK368" s="120"/>
      <c r="WKL368" s="120"/>
      <c r="WKM368" s="120"/>
      <c r="WKN368" s="120"/>
      <c r="WKO368" s="120"/>
      <c r="WKP368" s="120"/>
      <c r="WKQ368" s="120"/>
      <c r="WKR368" s="120"/>
      <c r="WKS368" s="120"/>
      <c r="WKT368" s="120"/>
      <c r="WKU368" s="120"/>
      <c r="WKV368" s="120"/>
      <c r="WKW368" s="120"/>
      <c r="WKX368" s="120"/>
      <c r="WKY368" s="120"/>
      <c r="WKZ368" s="120"/>
      <c r="WLA368" s="120"/>
      <c r="WLB368" s="120"/>
      <c r="WLC368" s="120"/>
      <c r="WLD368" s="120"/>
      <c r="WLE368" s="120"/>
      <c r="WLF368" s="120"/>
      <c r="WLG368" s="120"/>
      <c r="WLH368" s="120"/>
      <c r="WLI368" s="120"/>
      <c r="WLJ368" s="120"/>
      <c r="WLK368" s="120"/>
      <c r="WLL368" s="120"/>
      <c r="WLM368" s="120"/>
      <c r="WLN368" s="120"/>
      <c r="WLO368" s="120"/>
      <c r="WLP368" s="120"/>
      <c r="WLQ368" s="120"/>
      <c r="WLR368" s="120"/>
      <c r="WLS368" s="120"/>
      <c r="WLT368" s="120"/>
      <c r="WLU368" s="120"/>
      <c r="WLV368" s="120"/>
      <c r="WLW368" s="120"/>
      <c r="WLX368" s="120"/>
      <c r="WLY368" s="120"/>
      <c r="WLZ368" s="120"/>
      <c r="WMA368" s="120"/>
      <c r="WMB368" s="120"/>
      <c r="WMC368" s="120"/>
      <c r="WMD368" s="120"/>
      <c r="WME368" s="120"/>
      <c r="WMF368" s="120"/>
      <c r="WMG368" s="120"/>
      <c r="WMH368" s="120"/>
      <c r="WMI368" s="120"/>
      <c r="WMJ368" s="120"/>
      <c r="WMK368" s="120"/>
      <c r="WML368" s="120"/>
      <c r="WMM368" s="120"/>
      <c r="WMN368" s="120"/>
      <c r="WMO368" s="120"/>
      <c r="WMP368" s="120"/>
      <c r="WMQ368" s="120"/>
      <c r="WMR368" s="120"/>
      <c r="WMS368" s="120"/>
      <c r="WMT368" s="120"/>
      <c r="WMU368" s="120"/>
      <c r="WMV368" s="120"/>
      <c r="WMW368" s="120"/>
      <c r="WMX368" s="120"/>
      <c r="WMY368" s="120"/>
      <c r="WMZ368" s="120"/>
      <c r="WNA368" s="120"/>
      <c r="WNB368" s="120"/>
      <c r="WNC368" s="120"/>
      <c r="WND368" s="120"/>
      <c r="WNE368" s="120"/>
      <c r="WNF368" s="120"/>
      <c r="WNG368" s="120"/>
      <c r="WNH368" s="120"/>
      <c r="WNI368" s="120"/>
      <c r="WNJ368" s="120"/>
      <c r="WNK368" s="120"/>
      <c r="WNL368" s="120"/>
      <c r="WNM368" s="120"/>
      <c r="WNN368" s="120"/>
      <c r="WNO368" s="120"/>
      <c r="WNP368" s="120"/>
      <c r="WNQ368" s="120"/>
      <c r="WNR368" s="120"/>
      <c r="WNS368" s="120"/>
      <c r="WNT368" s="120"/>
      <c r="WNU368" s="120"/>
      <c r="WNV368" s="120"/>
      <c r="WNW368" s="120"/>
      <c r="WNX368" s="120"/>
      <c r="WNY368" s="120"/>
      <c r="WNZ368" s="120"/>
      <c r="WOA368" s="120"/>
      <c r="WOB368" s="120"/>
      <c r="WOC368" s="120"/>
      <c r="WOD368" s="120"/>
      <c r="WOE368" s="120"/>
      <c r="WOF368" s="120"/>
      <c r="WOG368" s="120"/>
      <c r="WOH368" s="120"/>
      <c r="WOI368" s="120"/>
      <c r="WOJ368" s="120"/>
      <c r="WOK368" s="120"/>
      <c r="WOL368" s="120"/>
      <c r="WOM368" s="120"/>
      <c r="WON368" s="120"/>
      <c r="WOO368" s="120"/>
      <c r="WOP368" s="120"/>
      <c r="WOQ368" s="120"/>
      <c r="WOR368" s="120"/>
      <c r="WOS368" s="120"/>
      <c r="WOT368" s="120"/>
      <c r="WOU368" s="120"/>
      <c r="WOV368" s="120"/>
      <c r="WOW368" s="120"/>
      <c r="WOX368" s="120"/>
      <c r="WOY368" s="120"/>
      <c r="WOZ368" s="120"/>
      <c r="WPA368" s="120"/>
      <c r="WPB368" s="120"/>
      <c r="WPC368" s="120"/>
      <c r="WPD368" s="120"/>
      <c r="WPE368" s="120"/>
      <c r="WPF368" s="120"/>
      <c r="WPG368" s="120"/>
      <c r="WPH368" s="120"/>
      <c r="WPI368" s="120"/>
      <c r="WPJ368" s="120"/>
      <c r="WPK368" s="120"/>
      <c r="WPL368" s="120"/>
      <c r="WPM368" s="120"/>
      <c r="WPN368" s="120"/>
      <c r="WPO368" s="120"/>
      <c r="WPP368" s="120"/>
      <c r="WPQ368" s="120"/>
      <c r="WPR368" s="120"/>
      <c r="WPS368" s="120"/>
      <c r="WPT368" s="120"/>
      <c r="WPU368" s="120"/>
      <c r="WPV368" s="120"/>
      <c r="WPW368" s="120"/>
      <c r="WPX368" s="120"/>
      <c r="WPY368" s="120"/>
      <c r="WPZ368" s="120"/>
      <c r="WQA368" s="120"/>
      <c r="WQB368" s="120"/>
      <c r="WQC368" s="120"/>
      <c r="WQD368" s="120"/>
      <c r="WQE368" s="120"/>
      <c r="WQF368" s="120"/>
      <c r="WQG368" s="120"/>
      <c r="WQH368" s="120"/>
      <c r="WQI368" s="120"/>
      <c r="WQJ368" s="120"/>
      <c r="WQK368" s="120"/>
      <c r="WQL368" s="120"/>
      <c r="WQM368" s="120"/>
      <c r="WQN368" s="120"/>
      <c r="WQO368" s="120"/>
      <c r="WQP368" s="120"/>
      <c r="WQQ368" s="120"/>
      <c r="WQR368" s="120"/>
      <c r="WQS368" s="120"/>
      <c r="WQT368" s="120"/>
      <c r="WQU368" s="120"/>
      <c r="WQV368" s="120"/>
      <c r="WQW368" s="120"/>
      <c r="WQX368" s="120"/>
      <c r="WQY368" s="120"/>
      <c r="WQZ368" s="120"/>
      <c r="WRA368" s="120"/>
      <c r="WRB368" s="120"/>
      <c r="WRC368" s="120"/>
      <c r="WRD368" s="120"/>
      <c r="WRE368" s="120"/>
      <c r="WRF368" s="120"/>
      <c r="WRG368" s="120"/>
      <c r="WRH368" s="120"/>
      <c r="WRI368" s="120"/>
      <c r="WRJ368" s="120"/>
      <c r="WRK368" s="120"/>
      <c r="WRL368" s="120"/>
      <c r="WRM368" s="120"/>
      <c r="WRN368" s="120"/>
      <c r="WRO368" s="120"/>
      <c r="WRP368" s="120"/>
      <c r="WRQ368" s="120"/>
      <c r="WRR368" s="120"/>
      <c r="WRS368" s="120"/>
      <c r="WRT368" s="120"/>
      <c r="WRU368" s="120"/>
      <c r="WRV368" s="120"/>
      <c r="WRW368" s="120"/>
      <c r="WRX368" s="120"/>
      <c r="WRY368" s="120"/>
      <c r="WRZ368" s="120"/>
      <c r="WSA368" s="120"/>
      <c r="WSB368" s="120"/>
      <c r="WSC368" s="120"/>
      <c r="WSD368" s="120"/>
      <c r="WSE368" s="120"/>
      <c r="WSF368" s="120"/>
      <c r="WSG368" s="120"/>
      <c r="WSH368" s="120"/>
      <c r="WSI368" s="120"/>
      <c r="WSJ368" s="120"/>
      <c r="WSK368" s="120"/>
      <c r="WSL368" s="120"/>
      <c r="WSM368" s="120"/>
      <c r="WSN368" s="120"/>
      <c r="WSO368" s="120"/>
      <c r="WSP368" s="120"/>
      <c r="WSQ368" s="120"/>
      <c r="WSR368" s="120"/>
      <c r="WSS368" s="120"/>
      <c r="WST368" s="120"/>
      <c r="WSU368" s="120"/>
      <c r="WSV368" s="120"/>
      <c r="WSW368" s="120"/>
      <c r="WSX368" s="120"/>
      <c r="WSY368" s="120"/>
      <c r="WSZ368" s="120"/>
      <c r="WTA368" s="120"/>
      <c r="WTB368" s="120"/>
      <c r="WTC368" s="120"/>
      <c r="WTD368" s="120"/>
      <c r="WTE368" s="120"/>
      <c r="WTF368" s="120"/>
      <c r="WTG368" s="120"/>
      <c r="WTH368" s="120"/>
      <c r="WTI368" s="120"/>
      <c r="WTJ368" s="120"/>
      <c r="WTK368" s="120"/>
      <c r="WTL368" s="120"/>
      <c r="WTM368" s="120"/>
      <c r="WTN368" s="120"/>
      <c r="WTO368" s="120"/>
      <c r="WTP368" s="120"/>
      <c r="WTQ368" s="120"/>
      <c r="WTR368" s="120"/>
      <c r="WTS368" s="120"/>
      <c r="WTT368" s="120"/>
      <c r="WTU368" s="120"/>
      <c r="WTV368" s="120"/>
      <c r="WTW368" s="120"/>
      <c r="WTX368" s="120"/>
      <c r="WTY368" s="120"/>
      <c r="WTZ368" s="120"/>
      <c r="WUA368" s="120"/>
      <c r="WUB368" s="120"/>
      <c r="WUC368" s="120"/>
      <c r="WUD368" s="120"/>
      <c r="WUE368" s="120"/>
      <c r="WUF368" s="120"/>
      <c r="WUG368" s="120"/>
      <c r="WUH368" s="120"/>
      <c r="WUI368" s="120"/>
      <c r="WUJ368" s="120"/>
      <c r="WUK368" s="120"/>
      <c r="WUL368" s="120"/>
      <c r="WUM368" s="120"/>
      <c r="WUN368" s="120"/>
      <c r="WUO368" s="120"/>
      <c r="WUP368" s="120"/>
      <c r="WUQ368" s="120"/>
      <c r="WUR368" s="120"/>
      <c r="WUS368" s="120"/>
      <c r="WUT368" s="120"/>
      <c r="WUU368" s="120"/>
      <c r="WUV368" s="120"/>
      <c r="WUW368" s="120"/>
      <c r="WUX368" s="120"/>
      <c r="WUY368" s="120"/>
      <c r="WUZ368" s="120"/>
      <c r="WVA368" s="120"/>
      <c r="WVB368" s="120"/>
      <c r="WVC368" s="120"/>
      <c r="WVD368" s="120"/>
      <c r="WVE368" s="120"/>
      <c r="WVF368" s="120"/>
      <c r="WVG368" s="120"/>
      <c r="WVH368" s="120"/>
      <c r="WVI368" s="120"/>
      <c r="WVJ368" s="120"/>
      <c r="WVK368" s="120"/>
      <c r="WVL368" s="120"/>
      <c r="WVM368" s="120"/>
      <c r="WVN368" s="120"/>
      <c r="WVO368" s="120"/>
      <c r="WVP368" s="120"/>
      <c r="WVQ368" s="120"/>
      <c r="WVR368" s="120"/>
      <c r="WVS368" s="120"/>
      <c r="WVT368" s="120"/>
      <c r="WVU368" s="120"/>
      <c r="WVV368" s="120"/>
      <c r="WVW368" s="120"/>
      <c r="WVX368" s="120"/>
      <c r="WVY368" s="120"/>
      <c r="WVZ368" s="120"/>
      <c r="WWA368" s="120"/>
      <c r="WWB368" s="120"/>
      <c r="WWC368" s="120"/>
      <c r="WWD368" s="120"/>
      <c r="WWE368" s="120"/>
      <c r="WWF368" s="120"/>
      <c r="WWG368" s="120"/>
      <c r="WWH368" s="120"/>
      <c r="WWI368" s="120"/>
      <c r="WWJ368" s="120"/>
      <c r="WWK368" s="120"/>
      <c r="WWL368" s="120"/>
      <c r="WWM368" s="120"/>
      <c r="WWN368" s="120"/>
      <c r="WWO368" s="120"/>
      <c r="WWP368" s="120"/>
      <c r="WWQ368" s="120"/>
      <c r="WWR368" s="120"/>
      <c r="WWS368" s="120"/>
      <c r="WWT368" s="120"/>
      <c r="WWU368" s="120"/>
      <c r="WWV368" s="120"/>
      <c r="WWW368" s="120"/>
      <c r="WWX368" s="120"/>
      <c r="WWY368" s="120"/>
      <c r="WWZ368" s="120"/>
      <c r="WXA368" s="120"/>
      <c r="WXB368" s="120"/>
      <c r="WXC368" s="120"/>
      <c r="WXD368" s="120"/>
      <c r="WXE368" s="120"/>
      <c r="WXF368" s="120"/>
      <c r="WXG368" s="120"/>
      <c r="WXH368" s="120"/>
      <c r="WXI368" s="120"/>
      <c r="WXJ368" s="120"/>
      <c r="WXK368" s="120"/>
      <c r="WXL368" s="120"/>
      <c r="WXM368" s="120"/>
      <c r="WXN368" s="120"/>
      <c r="WXO368" s="120"/>
      <c r="WXP368" s="120"/>
      <c r="WXQ368" s="120"/>
      <c r="WXR368" s="120"/>
      <c r="WXS368" s="120"/>
      <c r="WXT368" s="120"/>
      <c r="WXU368" s="120"/>
      <c r="WXV368" s="120"/>
      <c r="WXW368" s="120"/>
      <c r="WXX368" s="120"/>
      <c r="WXY368" s="120"/>
      <c r="WXZ368" s="120"/>
      <c r="WYA368" s="120"/>
      <c r="WYB368" s="120"/>
      <c r="WYC368" s="120"/>
      <c r="WYD368" s="120"/>
      <c r="WYE368" s="120"/>
      <c r="WYF368" s="120"/>
      <c r="WYG368" s="120"/>
      <c r="WYH368" s="120"/>
      <c r="WYI368" s="120"/>
      <c r="WYJ368" s="120"/>
      <c r="WYK368" s="120"/>
      <c r="WYL368" s="120"/>
      <c r="WYM368" s="120"/>
      <c r="WYN368" s="120"/>
      <c r="WYO368" s="120"/>
      <c r="WYP368" s="120"/>
      <c r="WYQ368" s="120"/>
      <c r="WYR368" s="120"/>
      <c r="WYS368" s="120"/>
      <c r="WYT368" s="120"/>
      <c r="WYU368" s="120"/>
      <c r="WYV368" s="120"/>
      <c r="WYW368" s="120"/>
      <c r="WYX368" s="120"/>
      <c r="WYY368" s="120"/>
      <c r="WYZ368" s="120"/>
      <c r="WZA368" s="120"/>
      <c r="WZB368" s="120"/>
      <c r="WZC368" s="120"/>
      <c r="WZD368" s="120"/>
      <c r="WZE368" s="120"/>
      <c r="WZF368" s="120"/>
      <c r="WZG368" s="120"/>
      <c r="WZH368" s="120"/>
      <c r="WZI368" s="120"/>
      <c r="WZJ368" s="120"/>
      <c r="WZK368" s="120"/>
      <c r="WZL368" s="120"/>
      <c r="WZM368" s="120"/>
      <c r="WZN368" s="120"/>
      <c r="WZO368" s="120"/>
      <c r="WZP368" s="120"/>
      <c r="WZQ368" s="120"/>
      <c r="WZR368" s="120"/>
      <c r="WZS368" s="120"/>
      <c r="WZT368" s="120"/>
      <c r="WZU368" s="120"/>
      <c r="WZV368" s="120"/>
      <c r="WZW368" s="120"/>
      <c r="WZX368" s="120"/>
      <c r="WZY368" s="120"/>
      <c r="WZZ368" s="120"/>
      <c r="XAA368" s="120"/>
      <c r="XAB368" s="120"/>
      <c r="XAC368" s="120"/>
      <c r="XAD368" s="120"/>
      <c r="XAE368" s="120"/>
      <c r="XAF368" s="120"/>
      <c r="XAG368" s="120"/>
      <c r="XAH368" s="120"/>
      <c r="XAI368" s="120"/>
      <c r="XAJ368" s="120"/>
      <c r="XAK368" s="120"/>
      <c r="XAL368" s="120"/>
      <c r="XAM368" s="120"/>
      <c r="XAN368" s="120"/>
      <c r="XAO368" s="120"/>
      <c r="XAP368" s="120"/>
      <c r="XAQ368" s="120"/>
      <c r="XAR368" s="120"/>
      <c r="XAS368" s="120"/>
      <c r="XAT368" s="120"/>
      <c r="XAU368" s="120"/>
      <c r="XAV368" s="120"/>
      <c r="XAW368" s="120"/>
      <c r="XAX368" s="120"/>
      <c r="XAY368" s="120"/>
      <c r="XAZ368" s="120"/>
      <c r="XBA368" s="120"/>
      <c r="XBB368" s="120"/>
      <c r="XBC368" s="120"/>
      <c r="XBD368" s="120"/>
      <c r="XBE368" s="120"/>
      <c r="XBF368" s="120"/>
      <c r="XBG368" s="120"/>
      <c r="XBH368" s="120"/>
      <c r="XBI368" s="120"/>
      <c r="XBJ368" s="120"/>
      <c r="XBK368" s="120"/>
      <c r="XBL368" s="120"/>
      <c r="XBM368" s="120"/>
      <c r="XBN368" s="120"/>
      <c r="XBO368" s="120"/>
      <c r="XBP368" s="120"/>
      <c r="XBQ368" s="120"/>
      <c r="XBR368" s="120"/>
      <c r="XBS368" s="120"/>
      <c r="XBT368" s="120"/>
      <c r="XBU368" s="120"/>
      <c r="XBV368" s="120"/>
      <c r="XBW368" s="120"/>
      <c r="XBX368" s="120"/>
      <c r="XBY368" s="120"/>
      <c r="XBZ368" s="120"/>
      <c r="XCA368" s="120"/>
      <c r="XCB368" s="120"/>
      <c r="XCC368" s="120"/>
      <c r="XCD368" s="120"/>
      <c r="XCE368" s="120"/>
      <c r="XCF368" s="120"/>
      <c r="XCG368" s="120"/>
      <c r="XCH368" s="120"/>
      <c r="XCI368" s="120"/>
      <c r="XCJ368" s="120"/>
      <c r="XCK368" s="120"/>
      <c r="XCL368" s="120"/>
      <c r="XCM368" s="120"/>
      <c r="XCN368" s="120"/>
      <c r="XCO368" s="120"/>
      <c r="XCP368" s="120"/>
      <c r="XCQ368" s="120"/>
      <c r="XCR368" s="120"/>
      <c r="XCS368" s="120"/>
      <c r="XCT368" s="120"/>
      <c r="XCU368" s="120"/>
      <c r="XCV368" s="120"/>
      <c r="XCW368" s="120"/>
      <c r="XCX368" s="120"/>
      <c r="XCY368" s="120"/>
      <c r="XCZ368" s="120"/>
      <c r="XDA368" s="120"/>
      <c r="XDB368" s="120"/>
      <c r="XDC368" s="120"/>
      <c r="XDD368" s="120"/>
      <c r="XDE368" s="120"/>
      <c r="XDF368" s="120"/>
      <c r="XDG368" s="120"/>
      <c r="XDH368" s="120"/>
      <c r="XDI368" s="120"/>
      <c r="XDJ368" s="120"/>
      <c r="XDK368" s="120"/>
      <c r="XDL368" s="120"/>
      <c r="XDM368" s="120"/>
      <c r="XDN368" s="120"/>
      <c r="XDO368" s="120"/>
      <c r="XDP368" s="120"/>
      <c r="XDQ368" s="120"/>
      <c r="XDR368" s="120"/>
      <c r="XDS368" s="120"/>
      <c r="XDT368" s="120"/>
      <c r="XDU368" s="120"/>
      <c r="XDV368" s="120"/>
      <c r="XDW368" s="120"/>
      <c r="XDX368" s="120"/>
      <c r="XDY368" s="120"/>
      <c r="XDZ368" s="120"/>
      <c r="XEA368" s="120"/>
      <c r="XEB368" s="120"/>
      <c r="XEC368" s="120"/>
      <c r="XED368" s="120"/>
      <c r="XEE368" s="120"/>
      <c r="XEF368" s="120"/>
      <c r="XEG368" s="120"/>
      <c r="XEH368" s="120"/>
      <c r="XEI368" s="120"/>
      <c r="XEJ368" s="120"/>
      <c r="XEK368" s="120"/>
      <c r="XEL368" s="120"/>
      <c r="XEM368" s="120"/>
      <c r="XEN368" s="120"/>
      <c r="XEO368" s="120"/>
      <c r="XEP368" s="120"/>
      <c r="XEQ368" s="120"/>
      <c r="XER368" s="120"/>
      <c r="XES368" s="120"/>
      <c r="XET368" s="120"/>
      <c r="XEU368" s="120"/>
      <c r="XEV368" s="120"/>
      <c r="XEW368" s="120"/>
      <c r="XEX368" s="120"/>
      <c r="XEY368" s="120"/>
      <c r="XEZ368" s="120"/>
      <c r="XFA368" s="120"/>
      <c r="XFB368" s="120"/>
      <c r="XFC368" s="120"/>
      <c r="XFD368" s="120"/>
    </row>
    <row r="369" spans="1:16384" customFormat="1">
      <c r="A369" s="144">
        <v>8</v>
      </c>
      <c r="B369" s="114" t="s">
        <v>183</v>
      </c>
      <c r="C369" s="130">
        <v>179</v>
      </c>
      <c r="D369" s="131" t="s">
        <v>328</v>
      </c>
      <c r="E369" s="131" t="s">
        <v>328</v>
      </c>
      <c r="F369" s="131" t="s">
        <v>329</v>
      </c>
      <c r="G369" s="130"/>
      <c r="H369" s="131" t="s">
        <v>320</v>
      </c>
      <c r="I369" s="131"/>
      <c r="J369" s="132"/>
      <c r="K369" s="133">
        <v>43636</v>
      </c>
      <c r="L369" s="127">
        <v>42613</v>
      </c>
      <c r="M369" s="127">
        <v>45535</v>
      </c>
      <c r="N369" s="127">
        <v>42614</v>
      </c>
      <c r="O369" s="158" t="str">
        <f t="shared" si="195"/>
        <v>1</v>
      </c>
      <c r="P369" s="128">
        <v>63</v>
      </c>
      <c r="Q369" s="162" t="str">
        <f>IF(R369=P369,"C",IF(P369+24=R369,"C24","T"))</f>
        <v>T</v>
      </c>
      <c r="R369" s="128"/>
      <c r="S369" s="129">
        <v>36</v>
      </c>
      <c r="T369" s="118">
        <v>693990</v>
      </c>
      <c r="U369" s="69">
        <f>+MONTH(K369)</f>
        <v>6</v>
      </c>
      <c r="V369" s="69">
        <f t="shared" si="221"/>
        <v>2019</v>
      </c>
      <c r="W369" s="70"/>
      <c r="X369" s="82"/>
      <c r="Y369" s="82"/>
      <c r="Z369" s="70">
        <v>6</v>
      </c>
      <c r="AA369" s="70">
        <f t="shared" si="214"/>
        <v>18</v>
      </c>
      <c r="AB369" s="70">
        <f t="shared" si="196"/>
        <v>23</v>
      </c>
      <c r="AC369" s="82">
        <f t="shared" si="192"/>
        <v>13</v>
      </c>
      <c r="AD369" s="71">
        <f t="shared" si="200"/>
        <v>19277.5</v>
      </c>
      <c r="AE369" s="70"/>
      <c r="AF369" s="72"/>
      <c r="AG369" s="70"/>
      <c r="AH369" s="70"/>
      <c r="AI369" s="70"/>
      <c r="AJ369" s="70">
        <f t="shared" si="205"/>
        <v>693990</v>
      </c>
      <c r="AK369" s="70">
        <f t="shared" si="206"/>
        <v>115665</v>
      </c>
      <c r="AL369" s="72">
        <f t="shared" si="207"/>
        <v>115665</v>
      </c>
      <c r="AM369" s="74">
        <f t="shared" si="208"/>
        <v>578325</v>
      </c>
      <c r="AO369" s="119"/>
      <c r="AP369" s="119"/>
      <c r="AQ369" s="123"/>
      <c r="AR369" s="123"/>
      <c r="AS369" s="123"/>
      <c r="AT369" s="123"/>
      <c r="AU369" s="123"/>
      <c r="AV369" s="123"/>
      <c r="AW369" s="75">
        <f t="shared" si="219"/>
        <v>231330</v>
      </c>
      <c r="AX369" s="76">
        <f t="shared" si="215"/>
        <v>346995</v>
      </c>
      <c r="AY369" s="77">
        <f t="shared" si="213"/>
        <v>346995</v>
      </c>
      <c r="AZ369" s="75">
        <f t="shared" si="193"/>
        <v>96387.5</v>
      </c>
      <c r="BA369" s="76">
        <f t="shared" si="216"/>
        <v>443382.5</v>
      </c>
      <c r="BB369" s="77">
        <f t="shared" si="194"/>
        <v>250607.5</v>
      </c>
      <c r="BC369" s="120"/>
      <c r="BD369" s="120"/>
      <c r="BE369" s="120"/>
      <c r="BF369" s="120"/>
      <c r="BG369" s="120"/>
      <c r="BH369" s="120"/>
      <c r="BI369" s="120"/>
      <c r="BJ369" s="120"/>
      <c r="BK369" s="120"/>
      <c r="BL369" s="120"/>
      <c r="BM369" s="120"/>
      <c r="BN369" s="120"/>
      <c r="BO369" s="120"/>
      <c r="BP369" s="120"/>
      <c r="BQ369" s="120"/>
      <c r="BR369" s="120"/>
      <c r="BS369" s="120"/>
      <c r="BT369" s="120"/>
      <c r="BU369" s="120"/>
      <c r="BV369" s="120"/>
      <c r="BW369" s="120"/>
      <c r="BX369" s="120"/>
      <c r="BY369" s="120"/>
      <c r="BZ369" s="120"/>
      <c r="CA369" s="120"/>
      <c r="CB369" s="120"/>
      <c r="CC369" s="120"/>
      <c r="CD369" s="120"/>
      <c r="CE369" s="120"/>
      <c r="CF369" s="120"/>
      <c r="CG369" s="120"/>
      <c r="CH369" s="120"/>
      <c r="CI369" s="120"/>
      <c r="CJ369" s="120"/>
      <c r="CK369" s="120"/>
      <c r="CL369" s="120"/>
      <c r="CM369" s="120"/>
      <c r="CN369" s="120"/>
      <c r="CO369" s="120"/>
      <c r="CP369" s="120"/>
      <c r="CQ369" s="120"/>
      <c r="CR369" s="120"/>
      <c r="CS369" s="120"/>
      <c r="CT369" s="120"/>
      <c r="CU369" s="120"/>
      <c r="CV369" s="120"/>
      <c r="CW369" s="120"/>
      <c r="CX369" s="120"/>
      <c r="CY369" s="120"/>
      <c r="CZ369" s="120"/>
      <c r="DA369" s="120"/>
      <c r="DB369" s="120"/>
      <c r="DC369" s="120"/>
      <c r="DD369" s="120"/>
      <c r="DE369" s="120"/>
      <c r="DF369" s="120"/>
      <c r="DG369" s="120"/>
      <c r="DH369" s="120"/>
      <c r="DI369" s="120"/>
      <c r="DJ369" s="120"/>
      <c r="DK369" s="120"/>
      <c r="DL369" s="120"/>
      <c r="DM369" s="120"/>
      <c r="DN369" s="120"/>
      <c r="DO369" s="120"/>
      <c r="DP369" s="120"/>
      <c r="DQ369" s="120"/>
      <c r="DR369" s="120"/>
      <c r="DS369" s="120"/>
      <c r="DT369" s="120"/>
      <c r="DU369" s="120"/>
      <c r="DV369" s="120"/>
      <c r="DW369" s="120"/>
      <c r="DX369" s="120"/>
      <c r="DY369" s="120"/>
      <c r="DZ369" s="120"/>
      <c r="EA369" s="120"/>
      <c r="EB369" s="120"/>
      <c r="EC369" s="120"/>
      <c r="ED369" s="120"/>
      <c r="EE369" s="120"/>
      <c r="EF369" s="120"/>
      <c r="EG369" s="120"/>
      <c r="EH369" s="120"/>
      <c r="EI369" s="120"/>
      <c r="EJ369" s="120"/>
      <c r="EK369" s="120"/>
      <c r="EL369" s="120"/>
      <c r="EM369" s="120"/>
      <c r="EN369" s="120"/>
      <c r="EO369" s="120"/>
      <c r="EP369" s="120"/>
      <c r="EQ369" s="120"/>
      <c r="ER369" s="120"/>
      <c r="ES369" s="120"/>
      <c r="ET369" s="120"/>
      <c r="EU369" s="120"/>
      <c r="EV369" s="120"/>
      <c r="EW369" s="120"/>
      <c r="EX369" s="120"/>
      <c r="EY369" s="120"/>
      <c r="EZ369" s="120"/>
      <c r="FA369" s="120"/>
      <c r="FB369" s="120"/>
      <c r="FC369" s="120"/>
      <c r="FD369" s="120"/>
      <c r="FE369" s="120"/>
      <c r="FF369" s="120"/>
      <c r="FG369" s="120"/>
      <c r="FH369" s="120"/>
      <c r="FI369" s="120"/>
      <c r="FJ369" s="120"/>
      <c r="FK369" s="120"/>
      <c r="FL369" s="120"/>
      <c r="FM369" s="120"/>
      <c r="FN369" s="120"/>
      <c r="FO369" s="120"/>
      <c r="FP369" s="120"/>
      <c r="FQ369" s="120"/>
      <c r="FR369" s="120"/>
      <c r="FS369" s="120"/>
      <c r="FT369" s="120"/>
      <c r="FU369" s="120"/>
      <c r="FV369" s="120"/>
      <c r="FW369" s="120"/>
      <c r="FX369" s="120"/>
      <c r="FY369" s="120"/>
      <c r="FZ369" s="120"/>
      <c r="GA369" s="120"/>
      <c r="GB369" s="120"/>
      <c r="GC369" s="120"/>
      <c r="GD369" s="120"/>
      <c r="GE369" s="120"/>
      <c r="GF369" s="120"/>
      <c r="GG369" s="120"/>
      <c r="GH369" s="120"/>
      <c r="GI369" s="120"/>
      <c r="GJ369" s="120"/>
      <c r="GK369" s="120"/>
      <c r="GL369" s="120"/>
      <c r="GM369" s="120"/>
      <c r="GN369" s="120"/>
      <c r="GO369" s="120"/>
      <c r="GP369" s="120"/>
      <c r="GQ369" s="120"/>
      <c r="GR369" s="120"/>
      <c r="GS369" s="120"/>
      <c r="GT369" s="120"/>
      <c r="GU369" s="120"/>
      <c r="GV369" s="120"/>
      <c r="GW369" s="120"/>
      <c r="GX369" s="120"/>
      <c r="GY369" s="120"/>
      <c r="GZ369" s="120"/>
      <c r="HA369" s="120"/>
      <c r="HB369" s="120"/>
      <c r="HC369" s="120"/>
      <c r="HD369" s="120"/>
      <c r="HE369" s="120"/>
      <c r="HF369" s="120"/>
      <c r="HG369" s="120"/>
      <c r="HH369" s="120"/>
      <c r="HI369" s="120"/>
      <c r="HJ369" s="120"/>
      <c r="HK369" s="120"/>
      <c r="HL369" s="120"/>
      <c r="HM369" s="120"/>
      <c r="HN369" s="120"/>
      <c r="HO369" s="120"/>
      <c r="HP369" s="120"/>
      <c r="HQ369" s="120"/>
      <c r="HR369" s="120"/>
      <c r="HS369" s="120"/>
      <c r="HT369" s="120"/>
      <c r="HU369" s="120"/>
      <c r="HV369" s="120"/>
      <c r="HW369" s="120"/>
      <c r="HX369" s="120"/>
      <c r="HY369" s="120"/>
      <c r="HZ369" s="120"/>
      <c r="IA369" s="120"/>
      <c r="IB369" s="120"/>
      <c r="IC369" s="120"/>
      <c r="ID369" s="120"/>
      <c r="IE369" s="120"/>
      <c r="IF369" s="120"/>
      <c r="IG369" s="120"/>
      <c r="IH369" s="120"/>
      <c r="II369" s="120"/>
      <c r="IJ369" s="120"/>
      <c r="IK369" s="120"/>
      <c r="IL369" s="120"/>
      <c r="IM369" s="120"/>
      <c r="IN369" s="120"/>
      <c r="IO369" s="120"/>
      <c r="IP369" s="120"/>
      <c r="IQ369" s="120"/>
      <c r="IR369" s="120"/>
      <c r="IS369" s="120"/>
      <c r="IT369" s="120"/>
      <c r="IU369" s="120"/>
      <c r="IV369" s="120"/>
      <c r="IW369" s="120"/>
      <c r="IX369" s="120"/>
      <c r="IY369" s="120"/>
      <c r="IZ369" s="120"/>
      <c r="JA369" s="120"/>
      <c r="JB369" s="120"/>
      <c r="JC369" s="120"/>
      <c r="JD369" s="120"/>
      <c r="JE369" s="120"/>
      <c r="JF369" s="120"/>
      <c r="JG369" s="120"/>
      <c r="JH369" s="120"/>
      <c r="JI369" s="120"/>
      <c r="JJ369" s="120"/>
      <c r="JK369" s="120"/>
      <c r="JL369" s="120"/>
      <c r="JM369" s="120"/>
      <c r="JN369" s="120"/>
      <c r="JO369" s="120"/>
      <c r="JP369" s="120"/>
      <c r="JQ369" s="120"/>
      <c r="JR369" s="120"/>
      <c r="JS369" s="120"/>
      <c r="JT369" s="120"/>
      <c r="JU369" s="120"/>
      <c r="JV369" s="120"/>
      <c r="JW369" s="120"/>
      <c r="JX369" s="120"/>
      <c r="JY369" s="120"/>
      <c r="JZ369" s="120"/>
      <c r="KA369" s="120"/>
      <c r="KB369" s="120"/>
      <c r="KC369" s="120"/>
      <c r="KD369" s="120"/>
      <c r="KE369" s="120"/>
      <c r="KF369" s="120"/>
      <c r="KG369" s="120"/>
      <c r="KH369" s="120"/>
      <c r="KI369" s="120"/>
      <c r="KJ369" s="120"/>
      <c r="KK369" s="120"/>
      <c r="KL369" s="120"/>
      <c r="KM369" s="120"/>
      <c r="KN369" s="120"/>
      <c r="KO369" s="120"/>
      <c r="KP369" s="120"/>
      <c r="KQ369" s="120"/>
      <c r="KR369" s="120"/>
      <c r="KS369" s="120"/>
      <c r="KT369" s="120"/>
      <c r="KU369" s="120"/>
      <c r="KV369" s="120"/>
      <c r="KW369" s="120"/>
      <c r="KX369" s="120"/>
      <c r="KY369" s="120"/>
      <c r="KZ369" s="120"/>
      <c r="LA369" s="120"/>
      <c r="LB369" s="120"/>
      <c r="LC369" s="120"/>
      <c r="LD369" s="120"/>
      <c r="LE369" s="120"/>
      <c r="LF369" s="120"/>
      <c r="LG369" s="120"/>
      <c r="LH369" s="120"/>
      <c r="LI369" s="120"/>
      <c r="LJ369" s="120"/>
      <c r="LK369" s="120"/>
      <c r="LL369" s="120"/>
      <c r="LM369" s="120"/>
      <c r="LN369" s="120"/>
      <c r="LO369" s="120"/>
      <c r="LP369" s="120"/>
      <c r="LQ369" s="120"/>
      <c r="LR369" s="120"/>
      <c r="LS369" s="120"/>
      <c r="LT369" s="120"/>
      <c r="LU369" s="120"/>
      <c r="LV369" s="120"/>
      <c r="LW369" s="120"/>
      <c r="LX369" s="120"/>
      <c r="LY369" s="120"/>
      <c r="LZ369" s="120"/>
      <c r="MA369" s="120"/>
      <c r="MB369" s="120"/>
      <c r="MC369" s="120"/>
      <c r="MD369" s="120"/>
      <c r="ME369" s="120"/>
      <c r="MF369" s="120"/>
      <c r="MG369" s="120"/>
      <c r="MH369" s="120"/>
      <c r="MI369" s="120"/>
      <c r="MJ369" s="120"/>
      <c r="MK369" s="120"/>
      <c r="ML369" s="120"/>
      <c r="MM369" s="120"/>
      <c r="MN369" s="120"/>
      <c r="MO369" s="120"/>
      <c r="MP369" s="120"/>
      <c r="MQ369" s="120"/>
      <c r="MR369" s="120"/>
      <c r="MS369" s="120"/>
      <c r="MT369" s="120"/>
      <c r="MU369" s="120"/>
      <c r="MV369" s="120"/>
      <c r="MW369" s="120"/>
      <c r="MX369" s="120"/>
      <c r="MY369" s="120"/>
      <c r="MZ369" s="120"/>
      <c r="NA369" s="120"/>
      <c r="NB369" s="120"/>
      <c r="NC369" s="120"/>
      <c r="ND369" s="120"/>
      <c r="NE369" s="120"/>
      <c r="NF369" s="120"/>
      <c r="NG369" s="120"/>
      <c r="NH369" s="120"/>
      <c r="NI369" s="120"/>
      <c r="NJ369" s="120"/>
      <c r="NK369" s="120"/>
      <c r="NL369" s="120"/>
      <c r="NM369" s="120"/>
      <c r="NN369" s="120"/>
      <c r="NO369" s="120"/>
      <c r="NP369" s="120"/>
      <c r="NQ369" s="120"/>
      <c r="NR369" s="120"/>
      <c r="NS369" s="120"/>
      <c r="NT369" s="120"/>
      <c r="NU369" s="120"/>
      <c r="NV369" s="120"/>
      <c r="NW369" s="120"/>
      <c r="NX369" s="120"/>
      <c r="NY369" s="120"/>
      <c r="NZ369" s="120"/>
      <c r="OA369" s="120"/>
      <c r="OB369" s="120"/>
      <c r="OC369" s="120"/>
      <c r="OD369" s="120"/>
      <c r="OE369" s="120"/>
      <c r="OF369" s="120"/>
      <c r="OG369" s="120"/>
      <c r="OH369" s="120"/>
      <c r="OI369" s="120"/>
      <c r="OJ369" s="120"/>
      <c r="OK369" s="120"/>
      <c r="OL369" s="120"/>
      <c r="OM369" s="120"/>
      <c r="ON369" s="120"/>
      <c r="OO369" s="120"/>
      <c r="OP369" s="120"/>
      <c r="OQ369" s="120"/>
      <c r="OR369" s="120"/>
      <c r="OS369" s="120"/>
      <c r="OT369" s="120"/>
      <c r="OU369" s="120"/>
      <c r="OV369" s="120"/>
      <c r="OW369" s="120"/>
      <c r="OX369" s="120"/>
      <c r="OY369" s="120"/>
      <c r="OZ369" s="120"/>
      <c r="PA369" s="120"/>
      <c r="PB369" s="120"/>
      <c r="PC369" s="120"/>
      <c r="PD369" s="120"/>
      <c r="PE369" s="120"/>
      <c r="PF369" s="120"/>
      <c r="PG369" s="120"/>
      <c r="PH369" s="120"/>
      <c r="PI369" s="120"/>
      <c r="PJ369" s="120"/>
      <c r="PK369" s="120"/>
      <c r="PL369" s="120"/>
      <c r="PM369" s="120"/>
      <c r="PN369" s="120"/>
      <c r="PO369" s="120"/>
      <c r="PP369" s="120"/>
      <c r="PQ369" s="120"/>
      <c r="PR369" s="120"/>
      <c r="PS369" s="120"/>
      <c r="PT369" s="120"/>
      <c r="PU369" s="120"/>
      <c r="PV369" s="120"/>
      <c r="PW369" s="120"/>
      <c r="PX369" s="120"/>
      <c r="PY369" s="120"/>
      <c r="PZ369" s="120"/>
      <c r="QA369" s="120"/>
      <c r="QB369" s="120"/>
      <c r="QC369" s="120"/>
      <c r="QD369" s="120"/>
      <c r="QE369" s="120"/>
      <c r="QF369" s="120"/>
      <c r="QG369" s="120"/>
      <c r="QH369" s="120"/>
      <c r="QI369" s="120"/>
      <c r="QJ369" s="120"/>
      <c r="QK369" s="120"/>
      <c r="QL369" s="120"/>
      <c r="QM369" s="120"/>
      <c r="QN369" s="120"/>
      <c r="QO369" s="120"/>
      <c r="QP369" s="120"/>
      <c r="QQ369" s="120"/>
      <c r="QR369" s="120"/>
      <c r="QS369" s="120"/>
      <c r="QT369" s="120"/>
      <c r="QU369" s="120"/>
      <c r="QV369" s="120"/>
      <c r="QW369" s="120"/>
      <c r="QX369" s="120"/>
      <c r="QY369" s="120"/>
      <c r="QZ369" s="120"/>
      <c r="RA369" s="120"/>
      <c r="RB369" s="120"/>
      <c r="RC369" s="120"/>
      <c r="RD369" s="120"/>
      <c r="RE369" s="120"/>
      <c r="RF369" s="120"/>
      <c r="RG369" s="120"/>
      <c r="RH369" s="120"/>
      <c r="RI369" s="120"/>
      <c r="RJ369" s="120"/>
      <c r="RK369" s="120"/>
      <c r="RL369" s="120"/>
      <c r="RM369" s="120"/>
      <c r="RN369" s="120"/>
      <c r="RO369" s="120"/>
      <c r="RP369" s="120"/>
      <c r="RQ369" s="120"/>
      <c r="RR369" s="120"/>
      <c r="RS369" s="120"/>
      <c r="RT369" s="120"/>
      <c r="RU369" s="120"/>
      <c r="RV369" s="120"/>
      <c r="RW369" s="120"/>
      <c r="RX369" s="120"/>
      <c r="RY369" s="120"/>
      <c r="RZ369" s="120"/>
      <c r="SA369" s="120"/>
      <c r="SB369" s="120"/>
      <c r="SC369" s="120"/>
      <c r="SD369" s="120"/>
      <c r="SE369" s="120"/>
      <c r="SF369" s="120"/>
      <c r="SG369" s="120"/>
      <c r="SH369" s="120"/>
      <c r="SI369" s="120"/>
      <c r="SJ369" s="120"/>
      <c r="SK369" s="120"/>
      <c r="SL369" s="120"/>
      <c r="SM369" s="120"/>
      <c r="SN369" s="120"/>
      <c r="SO369" s="120"/>
      <c r="SP369" s="120"/>
      <c r="SQ369" s="120"/>
      <c r="SR369" s="120"/>
      <c r="SS369" s="120"/>
      <c r="ST369" s="120"/>
      <c r="SU369" s="120"/>
      <c r="SV369" s="120"/>
      <c r="SW369" s="120"/>
      <c r="SX369" s="120"/>
      <c r="SY369" s="120"/>
      <c r="SZ369" s="120"/>
      <c r="TA369" s="120"/>
      <c r="TB369" s="120"/>
      <c r="TC369" s="120"/>
      <c r="TD369" s="120"/>
      <c r="TE369" s="120"/>
      <c r="TF369" s="120"/>
      <c r="TG369" s="120"/>
      <c r="TH369" s="120"/>
      <c r="TI369" s="120"/>
      <c r="TJ369" s="120"/>
      <c r="TK369" s="120"/>
      <c r="TL369" s="120"/>
      <c r="TM369" s="120"/>
      <c r="TN369" s="120"/>
      <c r="TO369" s="120"/>
      <c r="TP369" s="120"/>
      <c r="TQ369" s="120"/>
      <c r="TR369" s="120"/>
      <c r="TS369" s="120"/>
      <c r="TT369" s="120"/>
      <c r="TU369" s="120"/>
      <c r="TV369" s="120"/>
      <c r="TW369" s="120"/>
      <c r="TX369" s="120"/>
      <c r="TY369" s="120"/>
      <c r="TZ369" s="120"/>
      <c r="UA369" s="120"/>
      <c r="UB369" s="120"/>
      <c r="UC369" s="120"/>
      <c r="UD369" s="120"/>
      <c r="UE369" s="120"/>
      <c r="UF369" s="120"/>
      <c r="UG369" s="120"/>
      <c r="UH369" s="120"/>
      <c r="UI369" s="120"/>
      <c r="UJ369" s="120"/>
      <c r="UK369" s="120"/>
      <c r="UL369" s="120"/>
      <c r="UM369" s="120"/>
      <c r="UN369" s="120"/>
      <c r="UO369" s="120"/>
      <c r="UP369" s="120"/>
      <c r="UQ369" s="120"/>
      <c r="UR369" s="120"/>
      <c r="US369" s="120"/>
      <c r="UT369" s="120"/>
      <c r="UU369" s="120"/>
      <c r="UV369" s="120"/>
      <c r="UW369" s="120"/>
      <c r="UX369" s="120"/>
      <c r="UY369" s="120"/>
      <c r="UZ369" s="120"/>
      <c r="VA369" s="120"/>
      <c r="VB369" s="120"/>
      <c r="VC369" s="120"/>
      <c r="VD369" s="120"/>
      <c r="VE369" s="120"/>
      <c r="VF369" s="120"/>
      <c r="VG369" s="120"/>
      <c r="VH369" s="120"/>
      <c r="VI369" s="120"/>
      <c r="VJ369" s="120"/>
      <c r="VK369" s="120"/>
      <c r="VL369" s="120"/>
      <c r="VM369" s="120"/>
      <c r="VN369" s="120"/>
      <c r="VO369" s="120"/>
      <c r="VP369" s="120"/>
      <c r="VQ369" s="120"/>
      <c r="VR369" s="120"/>
      <c r="VS369" s="120"/>
      <c r="VT369" s="120"/>
      <c r="VU369" s="120"/>
      <c r="VV369" s="120"/>
      <c r="VW369" s="120"/>
      <c r="VX369" s="120"/>
      <c r="VY369" s="120"/>
      <c r="VZ369" s="120"/>
      <c r="WA369" s="120"/>
      <c r="WB369" s="120"/>
      <c r="WC369" s="120"/>
      <c r="WD369" s="120"/>
      <c r="WE369" s="120"/>
      <c r="WF369" s="120"/>
      <c r="WG369" s="120"/>
      <c r="WH369" s="120"/>
      <c r="WI369" s="120"/>
      <c r="WJ369" s="120"/>
      <c r="WK369" s="120"/>
      <c r="WL369" s="120"/>
      <c r="WM369" s="120"/>
      <c r="WN369" s="120"/>
      <c r="WO369" s="120"/>
      <c r="WP369" s="120"/>
      <c r="WQ369" s="120"/>
      <c r="WR369" s="120"/>
      <c r="WS369" s="120"/>
      <c r="WT369" s="120"/>
      <c r="WU369" s="120"/>
      <c r="WV369" s="120"/>
      <c r="WW369" s="120"/>
      <c r="WX369" s="120"/>
      <c r="WY369" s="120"/>
      <c r="WZ369" s="120"/>
      <c r="XA369" s="120"/>
      <c r="XB369" s="120"/>
      <c r="XC369" s="120"/>
      <c r="XD369" s="120"/>
      <c r="XE369" s="120"/>
      <c r="XF369" s="120"/>
      <c r="XG369" s="120"/>
      <c r="XH369" s="120"/>
      <c r="XI369" s="120"/>
      <c r="XJ369" s="120"/>
      <c r="XK369" s="120"/>
      <c r="XL369" s="120"/>
      <c r="XM369" s="120"/>
      <c r="XN369" s="120"/>
      <c r="XO369" s="120"/>
      <c r="XP369" s="120"/>
      <c r="XQ369" s="120"/>
      <c r="XR369" s="120"/>
      <c r="XS369" s="120"/>
      <c r="XT369" s="120"/>
      <c r="XU369" s="120"/>
      <c r="XV369" s="120"/>
      <c r="XW369" s="120"/>
      <c r="XX369" s="120"/>
      <c r="XY369" s="120"/>
      <c r="XZ369" s="120"/>
      <c r="YA369" s="120"/>
      <c r="YB369" s="120"/>
      <c r="YC369" s="120"/>
      <c r="YD369" s="120"/>
      <c r="YE369" s="120"/>
      <c r="YF369" s="120"/>
      <c r="YG369" s="120"/>
      <c r="YH369" s="120"/>
      <c r="YI369" s="120"/>
      <c r="YJ369" s="120"/>
      <c r="YK369" s="120"/>
      <c r="YL369" s="120"/>
      <c r="YM369" s="120"/>
      <c r="YN369" s="120"/>
      <c r="YO369" s="120"/>
      <c r="YP369" s="120"/>
      <c r="YQ369" s="120"/>
      <c r="YR369" s="120"/>
      <c r="YS369" s="120"/>
      <c r="YT369" s="120"/>
      <c r="YU369" s="120"/>
      <c r="YV369" s="120"/>
      <c r="YW369" s="120"/>
      <c r="YX369" s="120"/>
      <c r="YY369" s="120"/>
      <c r="YZ369" s="120"/>
      <c r="ZA369" s="120"/>
      <c r="ZB369" s="120"/>
      <c r="ZC369" s="120"/>
      <c r="ZD369" s="120"/>
      <c r="ZE369" s="120"/>
      <c r="ZF369" s="120"/>
      <c r="ZG369" s="120"/>
      <c r="ZH369" s="120"/>
      <c r="ZI369" s="120"/>
      <c r="ZJ369" s="120"/>
      <c r="ZK369" s="120"/>
      <c r="ZL369" s="120"/>
      <c r="ZM369" s="120"/>
      <c r="ZN369" s="120"/>
      <c r="ZO369" s="120"/>
      <c r="ZP369" s="120"/>
      <c r="ZQ369" s="120"/>
      <c r="ZR369" s="120"/>
      <c r="ZS369" s="120"/>
      <c r="ZT369" s="120"/>
      <c r="ZU369" s="120"/>
      <c r="ZV369" s="120"/>
      <c r="ZW369" s="120"/>
      <c r="ZX369" s="120"/>
      <c r="ZY369" s="120"/>
      <c r="ZZ369" s="120"/>
      <c r="AAA369" s="120"/>
      <c r="AAB369" s="120"/>
      <c r="AAC369" s="120"/>
      <c r="AAD369" s="120"/>
      <c r="AAE369" s="120"/>
      <c r="AAF369" s="120"/>
      <c r="AAG369" s="120"/>
      <c r="AAH369" s="120"/>
      <c r="AAI369" s="120"/>
      <c r="AAJ369" s="120"/>
      <c r="AAK369" s="120"/>
      <c r="AAL369" s="120"/>
      <c r="AAM369" s="120"/>
      <c r="AAN369" s="120"/>
      <c r="AAO369" s="120"/>
      <c r="AAP369" s="120"/>
      <c r="AAQ369" s="120"/>
      <c r="AAR369" s="120"/>
      <c r="AAS369" s="120"/>
      <c r="AAT369" s="120"/>
      <c r="AAU369" s="120"/>
      <c r="AAV369" s="120"/>
      <c r="AAW369" s="120"/>
      <c r="AAX369" s="120"/>
      <c r="AAY369" s="120"/>
      <c r="AAZ369" s="120"/>
      <c r="ABA369" s="120"/>
      <c r="ABB369" s="120"/>
      <c r="ABC369" s="120"/>
      <c r="ABD369" s="120"/>
      <c r="ABE369" s="120"/>
      <c r="ABF369" s="120"/>
      <c r="ABG369" s="120"/>
      <c r="ABH369" s="120"/>
      <c r="ABI369" s="120"/>
      <c r="ABJ369" s="120"/>
      <c r="ABK369" s="120"/>
      <c r="ABL369" s="120"/>
      <c r="ABM369" s="120"/>
      <c r="ABN369" s="120"/>
      <c r="ABO369" s="120"/>
      <c r="ABP369" s="120"/>
      <c r="ABQ369" s="120"/>
      <c r="ABR369" s="120"/>
      <c r="ABS369" s="120"/>
      <c r="ABT369" s="120"/>
      <c r="ABU369" s="120"/>
      <c r="ABV369" s="120"/>
      <c r="ABW369" s="120"/>
      <c r="ABX369" s="120"/>
      <c r="ABY369" s="120"/>
      <c r="ABZ369" s="120"/>
      <c r="ACA369" s="120"/>
      <c r="ACB369" s="120"/>
      <c r="ACC369" s="120"/>
      <c r="ACD369" s="120"/>
      <c r="ACE369" s="120"/>
      <c r="ACF369" s="120"/>
      <c r="ACG369" s="120"/>
      <c r="ACH369" s="120"/>
      <c r="ACI369" s="120"/>
      <c r="ACJ369" s="120"/>
      <c r="ACK369" s="120"/>
      <c r="ACL369" s="120"/>
      <c r="ACM369" s="120"/>
      <c r="ACN369" s="120"/>
      <c r="ACO369" s="120"/>
      <c r="ACP369" s="120"/>
      <c r="ACQ369" s="120"/>
      <c r="ACR369" s="120"/>
      <c r="ACS369" s="120"/>
      <c r="ACT369" s="120"/>
      <c r="ACU369" s="120"/>
      <c r="ACV369" s="120"/>
      <c r="ACW369" s="120"/>
      <c r="ACX369" s="120"/>
      <c r="ACY369" s="120"/>
      <c r="ACZ369" s="120"/>
      <c r="ADA369" s="120"/>
      <c r="ADB369" s="120"/>
      <c r="ADC369" s="120"/>
      <c r="ADD369" s="120"/>
      <c r="ADE369" s="120"/>
      <c r="ADF369" s="120"/>
      <c r="ADG369" s="120"/>
      <c r="ADH369" s="120"/>
      <c r="ADI369" s="120"/>
      <c r="ADJ369" s="120"/>
      <c r="ADK369" s="120"/>
      <c r="ADL369" s="120"/>
      <c r="ADM369" s="120"/>
      <c r="ADN369" s="120"/>
      <c r="ADO369" s="120"/>
      <c r="ADP369" s="120"/>
      <c r="ADQ369" s="120"/>
      <c r="ADR369" s="120"/>
      <c r="ADS369" s="120"/>
      <c r="ADT369" s="120"/>
      <c r="ADU369" s="120"/>
      <c r="ADV369" s="120"/>
      <c r="ADW369" s="120"/>
      <c r="ADX369" s="120"/>
      <c r="ADY369" s="120"/>
      <c r="ADZ369" s="120"/>
      <c r="AEA369" s="120"/>
      <c r="AEB369" s="120"/>
      <c r="AEC369" s="120"/>
      <c r="AED369" s="120"/>
      <c r="AEE369" s="120"/>
      <c r="AEF369" s="120"/>
      <c r="AEG369" s="120"/>
      <c r="AEH369" s="120"/>
      <c r="AEI369" s="120"/>
      <c r="AEJ369" s="120"/>
      <c r="AEK369" s="120"/>
      <c r="AEL369" s="120"/>
      <c r="AEM369" s="120"/>
      <c r="AEN369" s="120"/>
      <c r="AEO369" s="120"/>
      <c r="AEP369" s="120"/>
      <c r="AEQ369" s="120"/>
      <c r="AER369" s="120"/>
      <c r="AES369" s="120"/>
      <c r="AET369" s="120"/>
      <c r="AEU369" s="120"/>
      <c r="AEV369" s="120"/>
      <c r="AEW369" s="120"/>
      <c r="AEX369" s="120"/>
      <c r="AEY369" s="120"/>
      <c r="AEZ369" s="120"/>
      <c r="AFA369" s="120"/>
      <c r="AFB369" s="120"/>
      <c r="AFC369" s="120"/>
      <c r="AFD369" s="120"/>
      <c r="AFE369" s="120"/>
      <c r="AFF369" s="120"/>
      <c r="AFG369" s="120"/>
      <c r="AFH369" s="120"/>
      <c r="AFI369" s="120"/>
      <c r="AFJ369" s="120"/>
      <c r="AFK369" s="120"/>
      <c r="AFL369" s="120"/>
      <c r="AFM369" s="120"/>
      <c r="AFN369" s="120"/>
      <c r="AFO369" s="120"/>
      <c r="AFP369" s="120"/>
      <c r="AFQ369" s="120"/>
      <c r="AFR369" s="120"/>
      <c r="AFS369" s="120"/>
      <c r="AFT369" s="120"/>
      <c r="AFU369" s="120"/>
      <c r="AFV369" s="120"/>
      <c r="AFW369" s="120"/>
      <c r="AFX369" s="120"/>
      <c r="AFY369" s="120"/>
      <c r="AFZ369" s="120"/>
      <c r="AGA369" s="120"/>
      <c r="AGB369" s="120"/>
      <c r="AGC369" s="120"/>
      <c r="AGD369" s="120"/>
      <c r="AGE369" s="120"/>
      <c r="AGF369" s="120"/>
      <c r="AGG369" s="120"/>
      <c r="AGH369" s="120"/>
      <c r="AGI369" s="120"/>
      <c r="AGJ369" s="120"/>
      <c r="AGK369" s="120"/>
      <c r="AGL369" s="120"/>
      <c r="AGM369" s="120"/>
      <c r="AGN369" s="120"/>
      <c r="AGO369" s="120"/>
      <c r="AGP369" s="120"/>
      <c r="AGQ369" s="120"/>
      <c r="AGR369" s="120"/>
      <c r="AGS369" s="120"/>
      <c r="AGT369" s="120"/>
      <c r="AGU369" s="120"/>
      <c r="AGV369" s="120"/>
      <c r="AGW369" s="120"/>
      <c r="AGX369" s="120"/>
      <c r="AGY369" s="120"/>
      <c r="AGZ369" s="120"/>
      <c r="AHA369" s="120"/>
      <c r="AHB369" s="120"/>
      <c r="AHC369" s="120"/>
      <c r="AHD369" s="120"/>
      <c r="AHE369" s="120"/>
      <c r="AHF369" s="120"/>
      <c r="AHG369" s="120"/>
      <c r="AHH369" s="120"/>
      <c r="AHI369" s="120"/>
      <c r="AHJ369" s="120"/>
      <c r="AHK369" s="120"/>
      <c r="AHL369" s="120"/>
      <c r="AHM369" s="120"/>
      <c r="AHN369" s="120"/>
      <c r="AHO369" s="120"/>
      <c r="AHP369" s="120"/>
      <c r="AHQ369" s="120"/>
      <c r="AHR369" s="120"/>
      <c r="AHS369" s="120"/>
      <c r="AHT369" s="120"/>
      <c r="AHU369" s="120"/>
      <c r="AHV369" s="120"/>
      <c r="AHW369" s="120"/>
      <c r="AHX369" s="120"/>
      <c r="AHY369" s="120"/>
      <c r="AHZ369" s="120"/>
      <c r="AIA369" s="120"/>
      <c r="AIB369" s="120"/>
      <c r="AIC369" s="120"/>
      <c r="AID369" s="120"/>
      <c r="AIE369" s="120"/>
      <c r="AIF369" s="120"/>
      <c r="AIG369" s="120"/>
      <c r="AIH369" s="120"/>
      <c r="AII369" s="120"/>
      <c r="AIJ369" s="120"/>
      <c r="AIK369" s="120"/>
      <c r="AIL369" s="120"/>
      <c r="AIM369" s="120"/>
      <c r="AIN369" s="120"/>
      <c r="AIO369" s="120"/>
      <c r="AIP369" s="120"/>
      <c r="AIQ369" s="120"/>
      <c r="AIR369" s="120"/>
      <c r="AIS369" s="120"/>
      <c r="AIT369" s="120"/>
      <c r="AIU369" s="120"/>
      <c r="AIV369" s="120"/>
      <c r="AIW369" s="120"/>
      <c r="AIX369" s="120"/>
      <c r="AIY369" s="120"/>
      <c r="AIZ369" s="120"/>
      <c r="AJA369" s="120"/>
      <c r="AJB369" s="120"/>
      <c r="AJC369" s="120"/>
      <c r="AJD369" s="120"/>
      <c r="AJE369" s="120"/>
      <c r="AJF369" s="120"/>
      <c r="AJG369" s="120"/>
      <c r="AJH369" s="120"/>
      <c r="AJI369" s="120"/>
      <c r="AJJ369" s="120"/>
      <c r="AJK369" s="120"/>
      <c r="AJL369" s="120"/>
      <c r="AJM369" s="120"/>
      <c r="AJN369" s="120"/>
      <c r="AJO369" s="120"/>
      <c r="AJP369" s="120"/>
      <c r="AJQ369" s="120"/>
      <c r="AJR369" s="120"/>
      <c r="AJS369" s="120"/>
      <c r="AJT369" s="120"/>
      <c r="AJU369" s="120"/>
      <c r="AJV369" s="120"/>
      <c r="AJW369" s="120"/>
      <c r="AJX369" s="120"/>
      <c r="AJY369" s="120"/>
      <c r="AJZ369" s="120"/>
      <c r="AKA369" s="120"/>
      <c r="AKB369" s="120"/>
      <c r="AKC369" s="120"/>
      <c r="AKD369" s="120"/>
      <c r="AKE369" s="120"/>
      <c r="AKF369" s="120"/>
      <c r="AKG369" s="120"/>
      <c r="AKH369" s="120"/>
      <c r="AKI369" s="120"/>
      <c r="AKJ369" s="120"/>
      <c r="AKK369" s="120"/>
      <c r="AKL369" s="120"/>
      <c r="AKM369" s="120"/>
      <c r="AKN369" s="120"/>
      <c r="AKO369" s="120"/>
      <c r="AKP369" s="120"/>
      <c r="AKQ369" s="120"/>
      <c r="AKR369" s="120"/>
      <c r="AKS369" s="120"/>
      <c r="AKT369" s="120"/>
      <c r="AKU369" s="120"/>
      <c r="AKV369" s="120"/>
      <c r="AKW369" s="120"/>
      <c r="AKX369" s="120"/>
      <c r="AKY369" s="120"/>
      <c r="AKZ369" s="120"/>
      <c r="ALA369" s="120"/>
      <c r="ALB369" s="120"/>
      <c r="ALC369" s="120"/>
      <c r="ALD369" s="120"/>
      <c r="ALE369" s="120"/>
      <c r="ALF369" s="120"/>
      <c r="ALG369" s="120"/>
      <c r="ALH369" s="120"/>
      <c r="ALI369" s="120"/>
      <c r="ALJ369" s="120"/>
      <c r="ALK369" s="120"/>
      <c r="ALL369" s="120"/>
      <c r="ALM369" s="120"/>
      <c r="ALN369" s="120"/>
      <c r="ALO369" s="120"/>
      <c r="ALP369" s="120"/>
      <c r="ALQ369" s="120"/>
      <c r="ALR369" s="120"/>
      <c r="ALS369" s="120"/>
      <c r="ALT369" s="120"/>
      <c r="ALU369" s="120"/>
      <c r="ALV369" s="120"/>
      <c r="ALW369" s="120"/>
      <c r="ALX369" s="120"/>
      <c r="ALY369" s="120"/>
      <c r="ALZ369" s="120"/>
      <c r="AMA369" s="120"/>
      <c r="AMB369" s="120"/>
      <c r="AMC369" s="120"/>
      <c r="AMD369" s="120"/>
      <c r="AME369" s="120"/>
      <c r="AMF369" s="120"/>
      <c r="AMG369" s="120"/>
      <c r="AMH369" s="120"/>
      <c r="AMI369" s="120"/>
      <c r="AMJ369" s="120"/>
      <c r="AMK369" s="120"/>
      <c r="AML369" s="120"/>
      <c r="AMM369" s="120"/>
      <c r="AMN369" s="120"/>
      <c r="AMO369" s="120"/>
      <c r="AMP369" s="120"/>
      <c r="AMQ369" s="120"/>
      <c r="AMR369" s="120"/>
      <c r="AMS369" s="120"/>
      <c r="AMT369" s="120"/>
      <c r="AMU369" s="120"/>
      <c r="AMV369" s="120"/>
      <c r="AMW369" s="120"/>
      <c r="AMX369" s="120"/>
      <c r="AMY369" s="120"/>
      <c r="AMZ369" s="120"/>
      <c r="ANA369" s="120"/>
      <c r="ANB369" s="120"/>
      <c r="ANC369" s="120"/>
      <c r="AND369" s="120"/>
      <c r="ANE369" s="120"/>
      <c r="ANF369" s="120"/>
      <c r="ANG369" s="120"/>
      <c r="ANH369" s="120"/>
      <c r="ANI369" s="120"/>
      <c r="ANJ369" s="120"/>
      <c r="ANK369" s="120"/>
      <c r="ANL369" s="120"/>
      <c r="ANM369" s="120"/>
      <c r="ANN369" s="120"/>
      <c r="ANO369" s="120"/>
      <c r="ANP369" s="120"/>
      <c r="ANQ369" s="120"/>
      <c r="ANR369" s="120"/>
      <c r="ANS369" s="120"/>
      <c r="ANT369" s="120"/>
      <c r="ANU369" s="120"/>
      <c r="ANV369" s="120"/>
      <c r="ANW369" s="120"/>
      <c r="ANX369" s="120"/>
      <c r="ANY369" s="120"/>
      <c r="ANZ369" s="120"/>
      <c r="AOA369" s="120"/>
      <c r="AOB369" s="120"/>
      <c r="AOC369" s="120"/>
      <c r="AOD369" s="120"/>
      <c r="AOE369" s="120"/>
      <c r="AOF369" s="120"/>
      <c r="AOG369" s="120"/>
      <c r="AOH369" s="120"/>
      <c r="AOI369" s="120"/>
      <c r="AOJ369" s="120"/>
      <c r="AOK369" s="120"/>
      <c r="AOL369" s="120"/>
      <c r="AOM369" s="120"/>
      <c r="AON369" s="120"/>
      <c r="AOO369" s="120"/>
      <c r="AOP369" s="120"/>
      <c r="AOQ369" s="120"/>
      <c r="AOR369" s="120"/>
      <c r="AOS369" s="120"/>
      <c r="AOT369" s="120"/>
      <c r="AOU369" s="120"/>
      <c r="AOV369" s="120"/>
      <c r="AOW369" s="120"/>
      <c r="AOX369" s="120"/>
      <c r="AOY369" s="120"/>
      <c r="AOZ369" s="120"/>
      <c r="APA369" s="120"/>
      <c r="APB369" s="120"/>
      <c r="APC369" s="120"/>
      <c r="APD369" s="120"/>
      <c r="APE369" s="120"/>
      <c r="APF369" s="120"/>
      <c r="APG369" s="120"/>
      <c r="APH369" s="120"/>
      <c r="API369" s="120"/>
      <c r="APJ369" s="120"/>
      <c r="APK369" s="120"/>
      <c r="APL369" s="120"/>
      <c r="APM369" s="120"/>
      <c r="APN369" s="120"/>
      <c r="APO369" s="120"/>
      <c r="APP369" s="120"/>
      <c r="APQ369" s="120"/>
      <c r="APR369" s="120"/>
      <c r="APS369" s="120"/>
      <c r="APT369" s="120"/>
      <c r="APU369" s="120"/>
      <c r="APV369" s="120"/>
      <c r="APW369" s="120"/>
      <c r="APX369" s="120"/>
      <c r="APY369" s="120"/>
      <c r="APZ369" s="120"/>
      <c r="AQA369" s="120"/>
      <c r="AQB369" s="120"/>
      <c r="AQC369" s="120"/>
      <c r="AQD369" s="120"/>
      <c r="AQE369" s="120"/>
      <c r="AQF369" s="120"/>
      <c r="AQG369" s="120"/>
      <c r="AQH369" s="120"/>
      <c r="AQI369" s="120"/>
      <c r="AQJ369" s="120"/>
      <c r="AQK369" s="120"/>
      <c r="AQL369" s="120"/>
      <c r="AQM369" s="120"/>
      <c r="AQN369" s="120"/>
      <c r="AQO369" s="120"/>
      <c r="AQP369" s="120"/>
      <c r="AQQ369" s="120"/>
      <c r="AQR369" s="120"/>
      <c r="AQS369" s="120"/>
      <c r="AQT369" s="120"/>
      <c r="AQU369" s="120"/>
      <c r="AQV369" s="120"/>
      <c r="AQW369" s="120"/>
      <c r="AQX369" s="120"/>
      <c r="AQY369" s="120"/>
      <c r="AQZ369" s="120"/>
      <c r="ARA369" s="120"/>
      <c r="ARB369" s="120"/>
      <c r="ARC369" s="120"/>
      <c r="ARD369" s="120"/>
      <c r="ARE369" s="120"/>
      <c r="ARF369" s="120"/>
      <c r="ARG369" s="120"/>
      <c r="ARH369" s="120"/>
      <c r="ARI369" s="120"/>
      <c r="ARJ369" s="120"/>
      <c r="ARK369" s="120"/>
      <c r="ARL369" s="120"/>
      <c r="ARM369" s="120"/>
      <c r="ARN369" s="120"/>
      <c r="ARO369" s="120"/>
      <c r="ARP369" s="120"/>
      <c r="ARQ369" s="120"/>
      <c r="ARR369" s="120"/>
      <c r="ARS369" s="120"/>
      <c r="ART369" s="120"/>
      <c r="ARU369" s="120"/>
      <c r="ARV369" s="120"/>
      <c r="ARW369" s="120"/>
      <c r="ARX369" s="120"/>
      <c r="ARY369" s="120"/>
      <c r="ARZ369" s="120"/>
      <c r="ASA369" s="120"/>
      <c r="ASB369" s="120"/>
      <c r="ASC369" s="120"/>
      <c r="ASD369" s="120"/>
      <c r="ASE369" s="120"/>
      <c r="ASF369" s="120"/>
      <c r="ASG369" s="120"/>
      <c r="ASH369" s="120"/>
      <c r="ASI369" s="120"/>
      <c r="ASJ369" s="120"/>
      <c r="ASK369" s="120"/>
      <c r="ASL369" s="120"/>
      <c r="ASM369" s="120"/>
      <c r="ASN369" s="120"/>
      <c r="ASO369" s="120"/>
      <c r="ASP369" s="120"/>
      <c r="ASQ369" s="120"/>
      <c r="ASR369" s="120"/>
      <c r="ASS369" s="120"/>
      <c r="AST369" s="120"/>
      <c r="ASU369" s="120"/>
      <c r="ASV369" s="120"/>
      <c r="ASW369" s="120"/>
      <c r="ASX369" s="120"/>
      <c r="ASY369" s="120"/>
      <c r="ASZ369" s="120"/>
      <c r="ATA369" s="120"/>
      <c r="ATB369" s="120"/>
      <c r="ATC369" s="120"/>
      <c r="ATD369" s="120"/>
      <c r="ATE369" s="120"/>
      <c r="ATF369" s="120"/>
      <c r="ATG369" s="120"/>
      <c r="ATH369" s="120"/>
      <c r="ATI369" s="120"/>
      <c r="ATJ369" s="120"/>
      <c r="ATK369" s="120"/>
      <c r="ATL369" s="120"/>
      <c r="ATM369" s="120"/>
      <c r="ATN369" s="120"/>
      <c r="ATO369" s="120"/>
      <c r="ATP369" s="120"/>
      <c r="ATQ369" s="120"/>
      <c r="ATR369" s="120"/>
      <c r="ATS369" s="120"/>
      <c r="ATT369" s="120"/>
      <c r="ATU369" s="120"/>
      <c r="ATV369" s="120"/>
      <c r="ATW369" s="120"/>
      <c r="ATX369" s="120"/>
      <c r="ATY369" s="120"/>
      <c r="ATZ369" s="120"/>
      <c r="AUA369" s="120"/>
      <c r="AUB369" s="120"/>
      <c r="AUC369" s="120"/>
      <c r="AUD369" s="120"/>
      <c r="AUE369" s="120"/>
      <c r="AUF369" s="120"/>
      <c r="AUG369" s="120"/>
      <c r="AUH369" s="120"/>
      <c r="AUI369" s="120"/>
      <c r="AUJ369" s="120"/>
      <c r="AUK369" s="120"/>
      <c r="AUL369" s="120"/>
      <c r="AUM369" s="120"/>
      <c r="AUN369" s="120"/>
      <c r="AUO369" s="120"/>
      <c r="AUP369" s="120"/>
      <c r="AUQ369" s="120"/>
      <c r="AUR369" s="120"/>
      <c r="AUS369" s="120"/>
      <c r="AUT369" s="120"/>
      <c r="AUU369" s="120"/>
      <c r="AUV369" s="120"/>
      <c r="AUW369" s="120"/>
      <c r="AUX369" s="120"/>
      <c r="AUY369" s="120"/>
      <c r="AUZ369" s="120"/>
      <c r="AVA369" s="120"/>
      <c r="AVB369" s="120"/>
      <c r="AVC369" s="120"/>
      <c r="AVD369" s="120"/>
      <c r="AVE369" s="120"/>
      <c r="AVF369" s="120"/>
      <c r="AVG369" s="120"/>
      <c r="AVH369" s="120"/>
      <c r="AVI369" s="120"/>
      <c r="AVJ369" s="120"/>
      <c r="AVK369" s="120"/>
      <c r="AVL369" s="120"/>
      <c r="AVM369" s="120"/>
      <c r="AVN369" s="120"/>
      <c r="AVO369" s="120"/>
      <c r="AVP369" s="120"/>
      <c r="AVQ369" s="120"/>
      <c r="AVR369" s="120"/>
      <c r="AVS369" s="120"/>
      <c r="AVT369" s="120"/>
      <c r="AVU369" s="120"/>
      <c r="AVV369" s="120"/>
      <c r="AVW369" s="120"/>
      <c r="AVX369" s="120"/>
      <c r="AVY369" s="120"/>
      <c r="AVZ369" s="120"/>
      <c r="AWA369" s="120"/>
      <c r="AWB369" s="120"/>
      <c r="AWC369" s="120"/>
      <c r="AWD369" s="120"/>
      <c r="AWE369" s="120"/>
      <c r="AWF369" s="120"/>
      <c r="AWG369" s="120"/>
      <c r="AWH369" s="120"/>
      <c r="AWI369" s="120"/>
      <c r="AWJ369" s="120"/>
      <c r="AWK369" s="120"/>
      <c r="AWL369" s="120"/>
      <c r="AWM369" s="120"/>
      <c r="AWN369" s="120"/>
      <c r="AWO369" s="120"/>
      <c r="AWP369" s="120"/>
      <c r="AWQ369" s="120"/>
      <c r="AWR369" s="120"/>
      <c r="AWS369" s="120"/>
      <c r="AWT369" s="120"/>
      <c r="AWU369" s="120"/>
      <c r="AWV369" s="120"/>
      <c r="AWW369" s="120"/>
      <c r="AWX369" s="120"/>
      <c r="AWY369" s="120"/>
      <c r="AWZ369" s="120"/>
      <c r="AXA369" s="120"/>
      <c r="AXB369" s="120"/>
      <c r="AXC369" s="120"/>
      <c r="AXD369" s="120"/>
      <c r="AXE369" s="120"/>
      <c r="AXF369" s="120"/>
      <c r="AXG369" s="120"/>
      <c r="AXH369" s="120"/>
      <c r="AXI369" s="120"/>
      <c r="AXJ369" s="120"/>
      <c r="AXK369" s="120"/>
      <c r="AXL369" s="120"/>
      <c r="AXM369" s="120"/>
      <c r="AXN369" s="120"/>
      <c r="AXO369" s="120"/>
      <c r="AXP369" s="120"/>
      <c r="AXQ369" s="120"/>
      <c r="AXR369" s="120"/>
      <c r="AXS369" s="120"/>
      <c r="AXT369" s="120"/>
      <c r="AXU369" s="120"/>
      <c r="AXV369" s="120"/>
      <c r="AXW369" s="120"/>
      <c r="AXX369" s="120"/>
      <c r="AXY369" s="120"/>
      <c r="AXZ369" s="120"/>
      <c r="AYA369" s="120"/>
      <c r="AYB369" s="120"/>
      <c r="AYC369" s="120"/>
      <c r="AYD369" s="120"/>
      <c r="AYE369" s="120"/>
      <c r="AYF369" s="120"/>
      <c r="AYG369" s="120"/>
      <c r="AYH369" s="120"/>
      <c r="AYI369" s="120"/>
      <c r="AYJ369" s="120"/>
      <c r="AYK369" s="120"/>
      <c r="AYL369" s="120"/>
      <c r="AYM369" s="120"/>
      <c r="AYN369" s="120"/>
      <c r="AYO369" s="120"/>
      <c r="AYP369" s="120"/>
      <c r="AYQ369" s="120"/>
      <c r="AYR369" s="120"/>
      <c r="AYS369" s="120"/>
      <c r="AYT369" s="120"/>
      <c r="AYU369" s="120"/>
      <c r="AYV369" s="120"/>
      <c r="AYW369" s="120"/>
      <c r="AYX369" s="120"/>
      <c r="AYY369" s="120"/>
      <c r="AYZ369" s="120"/>
      <c r="AZA369" s="120"/>
      <c r="AZB369" s="120"/>
      <c r="AZC369" s="120"/>
      <c r="AZD369" s="120"/>
      <c r="AZE369" s="120"/>
      <c r="AZF369" s="120"/>
      <c r="AZG369" s="120"/>
      <c r="AZH369" s="120"/>
      <c r="AZI369" s="120"/>
      <c r="AZJ369" s="120"/>
      <c r="AZK369" s="120"/>
      <c r="AZL369" s="120"/>
      <c r="AZM369" s="120"/>
      <c r="AZN369" s="120"/>
      <c r="AZO369" s="120"/>
      <c r="AZP369" s="120"/>
      <c r="AZQ369" s="120"/>
      <c r="AZR369" s="120"/>
      <c r="AZS369" s="120"/>
      <c r="AZT369" s="120"/>
      <c r="AZU369" s="120"/>
      <c r="AZV369" s="120"/>
      <c r="AZW369" s="120"/>
      <c r="AZX369" s="120"/>
      <c r="AZY369" s="120"/>
      <c r="AZZ369" s="120"/>
      <c r="BAA369" s="120"/>
      <c r="BAB369" s="120"/>
      <c r="BAC369" s="120"/>
      <c r="BAD369" s="120"/>
      <c r="BAE369" s="120"/>
      <c r="BAF369" s="120"/>
      <c r="BAG369" s="120"/>
      <c r="BAH369" s="120"/>
      <c r="BAI369" s="120"/>
      <c r="BAJ369" s="120"/>
      <c r="BAK369" s="120"/>
      <c r="BAL369" s="120"/>
      <c r="BAM369" s="120"/>
      <c r="BAN369" s="120"/>
      <c r="BAO369" s="120"/>
      <c r="BAP369" s="120"/>
      <c r="BAQ369" s="120"/>
      <c r="BAR369" s="120"/>
      <c r="BAS369" s="120"/>
      <c r="BAT369" s="120"/>
      <c r="BAU369" s="120"/>
      <c r="BAV369" s="120"/>
      <c r="BAW369" s="120"/>
      <c r="BAX369" s="120"/>
      <c r="BAY369" s="120"/>
      <c r="BAZ369" s="120"/>
      <c r="BBA369" s="120"/>
      <c r="BBB369" s="120"/>
      <c r="BBC369" s="120"/>
      <c r="BBD369" s="120"/>
      <c r="BBE369" s="120"/>
      <c r="BBF369" s="120"/>
      <c r="BBG369" s="120"/>
      <c r="BBH369" s="120"/>
      <c r="BBI369" s="120"/>
      <c r="BBJ369" s="120"/>
      <c r="BBK369" s="120"/>
      <c r="BBL369" s="120"/>
      <c r="BBM369" s="120"/>
      <c r="BBN369" s="120"/>
      <c r="BBO369" s="120"/>
      <c r="BBP369" s="120"/>
      <c r="BBQ369" s="120"/>
      <c r="BBR369" s="120"/>
      <c r="BBS369" s="120"/>
      <c r="BBT369" s="120"/>
      <c r="BBU369" s="120"/>
      <c r="BBV369" s="120"/>
      <c r="BBW369" s="120"/>
      <c r="BBX369" s="120"/>
      <c r="BBY369" s="120"/>
      <c r="BBZ369" s="120"/>
      <c r="BCA369" s="120"/>
      <c r="BCB369" s="120"/>
      <c r="BCC369" s="120"/>
      <c r="BCD369" s="120"/>
      <c r="BCE369" s="120"/>
      <c r="BCF369" s="120"/>
      <c r="BCG369" s="120"/>
      <c r="BCH369" s="120"/>
      <c r="BCI369" s="120"/>
      <c r="BCJ369" s="120"/>
      <c r="BCK369" s="120"/>
      <c r="BCL369" s="120"/>
      <c r="BCM369" s="120"/>
      <c r="BCN369" s="120"/>
      <c r="BCO369" s="120"/>
      <c r="BCP369" s="120"/>
      <c r="BCQ369" s="120"/>
      <c r="BCR369" s="120"/>
      <c r="BCS369" s="120"/>
      <c r="BCT369" s="120"/>
      <c r="BCU369" s="120"/>
      <c r="BCV369" s="120"/>
      <c r="BCW369" s="120"/>
      <c r="BCX369" s="120"/>
      <c r="BCY369" s="120"/>
      <c r="BCZ369" s="120"/>
      <c r="BDA369" s="120"/>
      <c r="BDB369" s="120"/>
      <c r="BDC369" s="120"/>
      <c r="BDD369" s="120"/>
      <c r="BDE369" s="120"/>
      <c r="BDF369" s="120"/>
      <c r="BDG369" s="120"/>
      <c r="BDH369" s="120"/>
      <c r="BDI369" s="120"/>
      <c r="BDJ369" s="120"/>
      <c r="BDK369" s="120"/>
      <c r="BDL369" s="120"/>
      <c r="BDM369" s="120"/>
      <c r="BDN369" s="120"/>
      <c r="BDO369" s="120"/>
      <c r="BDP369" s="120"/>
      <c r="BDQ369" s="120"/>
      <c r="BDR369" s="120"/>
      <c r="BDS369" s="120"/>
      <c r="BDT369" s="120"/>
      <c r="BDU369" s="120"/>
      <c r="BDV369" s="120"/>
      <c r="BDW369" s="120"/>
      <c r="BDX369" s="120"/>
      <c r="BDY369" s="120"/>
      <c r="BDZ369" s="120"/>
      <c r="BEA369" s="120"/>
      <c r="BEB369" s="120"/>
      <c r="BEC369" s="120"/>
      <c r="BED369" s="120"/>
      <c r="BEE369" s="120"/>
      <c r="BEF369" s="120"/>
      <c r="BEG369" s="120"/>
      <c r="BEH369" s="120"/>
      <c r="BEI369" s="120"/>
      <c r="BEJ369" s="120"/>
      <c r="BEK369" s="120"/>
      <c r="BEL369" s="120"/>
      <c r="BEM369" s="120"/>
      <c r="BEN369" s="120"/>
      <c r="BEO369" s="120"/>
      <c r="BEP369" s="120"/>
      <c r="BEQ369" s="120"/>
      <c r="BER369" s="120"/>
      <c r="BES369" s="120"/>
      <c r="BET369" s="120"/>
      <c r="BEU369" s="120"/>
      <c r="BEV369" s="120"/>
      <c r="BEW369" s="120"/>
      <c r="BEX369" s="120"/>
      <c r="BEY369" s="120"/>
      <c r="BEZ369" s="120"/>
      <c r="BFA369" s="120"/>
      <c r="BFB369" s="120"/>
      <c r="BFC369" s="120"/>
      <c r="BFD369" s="120"/>
      <c r="BFE369" s="120"/>
      <c r="BFF369" s="120"/>
      <c r="BFG369" s="120"/>
      <c r="BFH369" s="120"/>
      <c r="BFI369" s="120"/>
      <c r="BFJ369" s="120"/>
      <c r="BFK369" s="120"/>
      <c r="BFL369" s="120"/>
      <c r="BFM369" s="120"/>
      <c r="BFN369" s="120"/>
      <c r="BFO369" s="120"/>
      <c r="BFP369" s="120"/>
      <c r="BFQ369" s="120"/>
      <c r="BFR369" s="120"/>
      <c r="BFS369" s="120"/>
      <c r="BFT369" s="120"/>
      <c r="BFU369" s="120"/>
      <c r="BFV369" s="120"/>
      <c r="BFW369" s="120"/>
      <c r="BFX369" s="120"/>
      <c r="BFY369" s="120"/>
      <c r="BFZ369" s="120"/>
      <c r="BGA369" s="120"/>
      <c r="BGB369" s="120"/>
      <c r="BGC369" s="120"/>
      <c r="BGD369" s="120"/>
      <c r="BGE369" s="120"/>
      <c r="BGF369" s="120"/>
      <c r="BGG369" s="120"/>
      <c r="BGH369" s="120"/>
      <c r="BGI369" s="120"/>
      <c r="BGJ369" s="120"/>
      <c r="BGK369" s="120"/>
      <c r="BGL369" s="120"/>
      <c r="BGM369" s="120"/>
      <c r="BGN369" s="120"/>
      <c r="BGO369" s="120"/>
      <c r="BGP369" s="120"/>
      <c r="BGQ369" s="120"/>
      <c r="BGR369" s="120"/>
      <c r="BGS369" s="120"/>
      <c r="BGT369" s="120"/>
      <c r="BGU369" s="120"/>
      <c r="BGV369" s="120"/>
      <c r="BGW369" s="120"/>
      <c r="BGX369" s="120"/>
      <c r="BGY369" s="120"/>
      <c r="BGZ369" s="120"/>
      <c r="BHA369" s="120"/>
      <c r="BHB369" s="120"/>
      <c r="BHC369" s="120"/>
      <c r="BHD369" s="120"/>
      <c r="BHE369" s="120"/>
      <c r="BHF369" s="120"/>
      <c r="BHG369" s="120"/>
      <c r="BHH369" s="120"/>
      <c r="BHI369" s="120"/>
      <c r="BHJ369" s="120"/>
      <c r="BHK369" s="120"/>
      <c r="BHL369" s="120"/>
      <c r="BHM369" s="120"/>
      <c r="BHN369" s="120"/>
      <c r="BHO369" s="120"/>
      <c r="BHP369" s="120"/>
      <c r="BHQ369" s="120"/>
      <c r="BHR369" s="120"/>
      <c r="BHS369" s="120"/>
      <c r="BHT369" s="120"/>
      <c r="BHU369" s="120"/>
      <c r="BHV369" s="120"/>
      <c r="BHW369" s="120"/>
      <c r="BHX369" s="120"/>
      <c r="BHY369" s="120"/>
      <c r="BHZ369" s="120"/>
      <c r="BIA369" s="120"/>
      <c r="BIB369" s="120"/>
      <c r="BIC369" s="120"/>
      <c r="BID369" s="120"/>
      <c r="BIE369" s="120"/>
      <c r="BIF369" s="120"/>
      <c r="BIG369" s="120"/>
      <c r="BIH369" s="120"/>
      <c r="BII369" s="120"/>
      <c r="BIJ369" s="120"/>
      <c r="BIK369" s="120"/>
      <c r="BIL369" s="120"/>
      <c r="BIM369" s="120"/>
      <c r="BIN369" s="120"/>
      <c r="BIO369" s="120"/>
      <c r="BIP369" s="120"/>
      <c r="BIQ369" s="120"/>
      <c r="BIR369" s="120"/>
      <c r="BIS369" s="120"/>
      <c r="BIT369" s="120"/>
      <c r="BIU369" s="120"/>
      <c r="BIV369" s="120"/>
      <c r="BIW369" s="120"/>
      <c r="BIX369" s="120"/>
      <c r="BIY369" s="120"/>
      <c r="BIZ369" s="120"/>
      <c r="BJA369" s="120"/>
      <c r="BJB369" s="120"/>
      <c r="BJC369" s="120"/>
      <c r="BJD369" s="120"/>
      <c r="BJE369" s="120"/>
      <c r="BJF369" s="120"/>
      <c r="BJG369" s="120"/>
      <c r="BJH369" s="120"/>
      <c r="BJI369" s="120"/>
      <c r="BJJ369" s="120"/>
      <c r="BJK369" s="120"/>
      <c r="BJL369" s="120"/>
      <c r="BJM369" s="120"/>
      <c r="BJN369" s="120"/>
      <c r="BJO369" s="120"/>
      <c r="BJP369" s="120"/>
      <c r="BJQ369" s="120"/>
      <c r="BJR369" s="120"/>
      <c r="BJS369" s="120"/>
      <c r="BJT369" s="120"/>
      <c r="BJU369" s="120"/>
      <c r="BJV369" s="120"/>
      <c r="BJW369" s="120"/>
      <c r="BJX369" s="120"/>
      <c r="BJY369" s="120"/>
      <c r="BJZ369" s="120"/>
      <c r="BKA369" s="120"/>
      <c r="BKB369" s="120"/>
      <c r="BKC369" s="120"/>
      <c r="BKD369" s="120"/>
      <c r="BKE369" s="120"/>
      <c r="BKF369" s="120"/>
      <c r="BKG369" s="120"/>
      <c r="BKH369" s="120"/>
      <c r="BKI369" s="120"/>
      <c r="BKJ369" s="120"/>
      <c r="BKK369" s="120"/>
      <c r="BKL369" s="120"/>
      <c r="BKM369" s="120"/>
      <c r="BKN369" s="120"/>
      <c r="BKO369" s="120"/>
      <c r="BKP369" s="120"/>
      <c r="BKQ369" s="120"/>
      <c r="BKR369" s="120"/>
      <c r="BKS369" s="120"/>
      <c r="BKT369" s="120"/>
      <c r="BKU369" s="120"/>
      <c r="BKV369" s="120"/>
      <c r="BKW369" s="120"/>
      <c r="BKX369" s="120"/>
      <c r="BKY369" s="120"/>
      <c r="BKZ369" s="120"/>
      <c r="BLA369" s="120"/>
      <c r="BLB369" s="120"/>
      <c r="BLC369" s="120"/>
      <c r="BLD369" s="120"/>
      <c r="BLE369" s="120"/>
      <c r="BLF369" s="120"/>
      <c r="BLG369" s="120"/>
      <c r="BLH369" s="120"/>
      <c r="BLI369" s="120"/>
      <c r="BLJ369" s="120"/>
      <c r="BLK369" s="120"/>
      <c r="BLL369" s="120"/>
      <c r="BLM369" s="120"/>
      <c r="BLN369" s="120"/>
      <c r="BLO369" s="120"/>
      <c r="BLP369" s="120"/>
      <c r="BLQ369" s="120"/>
      <c r="BLR369" s="120"/>
      <c r="BLS369" s="120"/>
      <c r="BLT369" s="120"/>
      <c r="BLU369" s="120"/>
      <c r="BLV369" s="120"/>
      <c r="BLW369" s="120"/>
      <c r="BLX369" s="120"/>
      <c r="BLY369" s="120"/>
      <c r="BLZ369" s="120"/>
      <c r="BMA369" s="120"/>
      <c r="BMB369" s="120"/>
      <c r="BMC369" s="120"/>
      <c r="BMD369" s="120"/>
      <c r="BME369" s="120"/>
      <c r="BMF369" s="120"/>
      <c r="BMG369" s="120"/>
      <c r="BMH369" s="120"/>
      <c r="BMI369" s="120"/>
      <c r="BMJ369" s="120"/>
      <c r="BMK369" s="120"/>
      <c r="BML369" s="120"/>
      <c r="BMM369" s="120"/>
      <c r="BMN369" s="120"/>
      <c r="BMO369" s="120"/>
      <c r="BMP369" s="120"/>
      <c r="BMQ369" s="120"/>
      <c r="BMR369" s="120"/>
      <c r="BMS369" s="120"/>
      <c r="BMT369" s="120"/>
      <c r="BMU369" s="120"/>
      <c r="BMV369" s="120"/>
      <c r="BMW369" s="120"/>
      <c r="BMX369" s="120"/>
      <c r="BMY369" s="120"/>
      <c r="BMZ369" s="120"/>
      <c r="BNA369" s="120"/>
      <c r="BNB369" s="120"/>
      <c r="BNC369" s="120"/>
      <c r="BND369" s="120"/>
      <c r="BNE369" s="120"/>
      <c r="BNF369" s="120"/>
      <c r="BNG369" s="120"/>
      <c r="BNH369" s="120"/>
      <c r="BNI369" s="120"/>
      <c r="BNJ369" s="120"/>
      <c r="BNK369" s="120"/>
      <c r="BNL369" s="120"/>
      <c r="BNM369" s="120"/>
      <c r="BNN369" s="120"/>
      <c r="BNO369" s="120"/>
      <c r="BNP369" s="120"/>
      <c r="BNQ369" s="120"/>
      <c r="BNR369" s="120"/>
      <c r="BNS369" s="120"/>
      <c r="BNT369" s="120"/>
      <c r="BNU369" s="120"/>
      <c r="BNV369" s="120"/>
      <c r="BNW369" s="120"/>
      <c r="BNX369" s="120"/>
      <c r="BNY369" s="120"/>
      <c r="BNZ369" s="120"/>
      <c r="BOA369" s="120"/>
      <c r="BOB369" s="120"/>
      <c r="BOC369" s="120"/>
      <c r="BOD369" s="120"/>
      <c r="BOE369" s="120"/>
      <c r="BOF369" s="120"/>
      <c r="BOG369" s="120"/>
      <c r="BOH369" s="120"/>
      <c r="BOI369" s="120"/>
      <c r="BOJ369" s="120"/>
      <c r="BOK369" s="120"/>
      <c r="BOL369" s="120"/>
      <c r="BOM369" s="120"/>
      <c r="BON369" s="120"/>
      <c r="BOO369" s="120"/>
      <c r="BOP369" s="120"/>
      <c r="BOQ369" s="120"/>
      <c r="BOR369" s="120"/>
      <c r="BOS369" s="120"/>
      <c r="BOT369" s="120"/>
      <c r="BOU369" s="120"/>
      <c r="BOV369" s="120"/>
      <c r="BOW369" s="120"/>
      <c r="BOX369" s="120"/>
      <c r="BOY369" s="120"/>
      <c r="BOZ369" s="120"/>
      <c r="BPA369" s="120"/>
      <c r="BPB369" s="120"/>
      <c r="BPC369" s="120"/>
      <c r="BPD369" s="120"/>
      <c r="BPE369" s="120"/>
      <c r="BPF369" s="120"/>
      <c r="BPG369" s="120"/>
      <c r="BPH369" s="120"/>
      <c r="BPI369" s="120"/>
      <c r="BPJ369" s="120"/>
      <c r="BPK369" s="120"/>
      <c r="BPL369" s="120"/>
      <c r="BPM369" s="120"/>
      <c r="BPN369" s="120"/>
      <c r="BPO369" s="120"/>
      <c r="BPP369" s="120"/>
      <c r="BPQ369" s="120"/>
      <c r="BPR369" s="120"/>
      <c r="BPS369" s="120"/>
      <c r="BPT369" s="120"/>
      <c r="BPU369" s="120"/>
      <c r="BPV369" s="120"/>
      <c r="BPW369" s="120"/>
      <c r="BPX369" s="120"/>
      <c r="BPY369" s="120"/>
      <c r="BPZ369" s="120"/>
      <c r="BQA369" s="120"/>
      <c r="BQB369" s="120"/>
      <c r="BQC369" s="120"/>
      <c r="BQD369" s="120"/>
      <c r="BQE369" s="120"/>
      <c r="BQF369" s="120"/>
      <c r="BQG369" s="120"/>
      <c r="BQH369" s="120"/>
      <c r="BQI369" s="120"/>
      <c r="BQJ369" s="120"/>
      <c r="BQK369" s="120"/>
      <c r="BQL369" s="120"/>
      <c r="BQM369" s="120"/>
      <c r="BQN369" s="120"/>
      <c r="BQO369" s="120"/>
      <c r="BQP369" s="120"/>
      <c r="BQQ369" s="120"/>
      <c r="BQR369" s="120"/>
      <c r="BQS369" s="120"/>
      <c r="BQT369" s="120"/>
      <c r="BQU369" s="120"/>
      <c r="BQV369" s="120"/>
      <c r="BQW369" s="120"/>
      <c r="BQX369" s="120"/>
      <c r="BQY369" s="120"/>
      <c r="BQZ369" s="120"/>
      <c r="BRA369" s="120"/>
      <c r="BRB369" s="120"/>
      <c r="BRC369" s="120"/>
      <c r="BRD369" s="120"/>
      <c r="BRE369" s="120"/>
      <c r="BRF369" s="120"/>
      <c r="BRG369" s="120"/>
      <c r="BRH369" s="120"/>
      <c r="BRI369" s="120"/>
      <c r="BRJ369" s="120"/>
      <c r="BRK369" s="120"/>
      <c r="BRL369" s="120"/>
      <c r="BRM369" s="120"/>
      <c r="BRN369" s="120"/>
      <c r="BRO369" s="120"/>
      <c r="BRP369" s="120"/>
      <c r="BRQ369" s="120"/>
      <c r="BRR369" s="120"/>
      <c r="BRS369" s="120"/>
      <c r="BRT369" s="120"/>
      <c r="BRU369" s="120"/>
      <c r="BRV369" s="120"/>
      <c r="BRW369" s="120"/>
      <c r="BRX369" s="120"/>
      <c r="BRY369" s="120"/>
      <c r="BRZ369" s="120"/>
      <c r="BSA369" s="120"/>
      <c r="BSB369" s="120"/>
      <c r="BSC369" s="120"/>
      <c r="BSD369" s="120"/>
      <c r="BSE369" s="120"/>
      <c r="BSF369" s="120"/>
      <c r="BSG369" s="120"/>
      <c r="BSH369" s="120"/>
      <c r="BSI369" s="120"/>
      <c r="BSJ369" s="120"/>
      <c r="BSK369" s="120"/>
      <c r="BSL369" s="120"/>
      <c r="BSM369" s="120"/>
      <c r="BSN369" s="120"/>
      <c r="BSO369" s="120"/>
      <c r="BSP369" s="120"/>
      <c r="BSQ369" s="120"/>
      <c r="BSR369" s="120"/>
      <c r="BSS369" s="120"/>
      <c r="BST369" s="120"/>
      <c r="BSU369" s="120"/>
      <c r="BSV369" s="120"/>
      <c r="BSW369" s="120"/>
      <c r="BSX369" s="120"/>
      <c r="BSY369" s="120"/>
      <c r="BSZ369" s="120"/>
      <c r="BTA369" s="120"/>
      <c r="BTB369" s="120"/>
      <c r="BTC369" s="120"/>
      <c r="BTD369" s="120"/>
      <c r="BTE369" s="120"/>
      <c r="BTF369" s="120"/>
      <c r="BTG369" s="120"/>
      <c r="BTH369" s="120"/>
      <c r="BTI369" s="120"/>
      <c r="BTJ369" s="120"/>
      <c r="BTK369" s="120"/>
      <c r="BTL369" s="120"/>
      <c r="BTM369" s="120"/>
      <c r="BTN369" s="120"/>
      <c r="BTO369" s="120"/>
      <c r="BTP369" s="120"/>
      <c r="BTQ369" s="120"/>
      <c r="BTR369" s="120"/>
      <c r="BTS369" s="120"/>
      <c r="BTT369" s="120"/>
      <c r="BTU369" s="120"/>
      <c r="BTV369" s="120"/>
      <c r="BTW369" s="120"/>
      <c r="BTX369" s="120"/>
      <c r="BTY369" s="120"/>
      <c r="BTZ369" s="120"/>
      <c r="BUA369" s="120"/>
      <c r="BUB369" s="120"/>
      <c r="BUC369" s="120"/>
      <c r="BUD369" s="120"/>
      <c r="BUE369" s="120"/>
      <c r="BUF369" s="120"/>
      <c r="BUG369" s="120"/>
      <c r="BUH369" s="120"/>
      <c r="BUI369" s="120"/>
      <c r="BUJ369" s="120"/>
      <c r="BUK369" s="120"/>
      <c r="BUL369" s="120"/>
      <c r="BUM369" s="120"/>
      <c r="BUN369" s="120"/>
      <c r="BUO369" s="120"/>
      <c r="BUP369" s="120"/>
      <c r="BUQ369" s="120"/>
      <c r="BUR369" s="120"/>
      <c r="BUS369" s="120"/>
      <c r="BUT369" s="120"/>
      <c r="BUU369" s="120"/>
      <c r="BUV369" s="120"/>
      <c r="BUW369" s="120"/>
      <c r="BUX369" s="120"/>
      <c r="BUY369" s="120"/>
      <c r="BUZ369" s="120"/>
      <c r="BVA369" s="120"/>
      <c r="BVB369" s="120"/>
      <c r="BVC369" s="120"/>
      <c r="BVD369" s="120"/>
      <c r="BVE369" s="120"/>
      <c r="BVF369" s="120"/>
      <c r="BVG369" s="120"/>
      <c r="BVH369" s="120"/>
      <c r="BVI369" s="120"/>
      <c r="BVJ369" s="120"/>
      <c r="BVK369" s="120"/>
      <c r="BVL369" s="120"/>
      <c r="BVM369" s="120"/>
      <c r="BVN369" s="120"/>
      <c r="BVO369" s="120"/>
      <c r="BVP369" s="120"/>
      <c r="BVQ369" s="120"/>
      <c r="BVR369" s="120"/>
      <c r="BVS369" s="120"/>
      <c r="BVT369" s="120"/>
      <c r="BVU369" s="120"/>
      <c r="BVV369" s="120"/>
      <c r="BVW369" s="120"/>
      <c r="BVX369" s="120"/>
      <c r="BVY369" s="120"/>
      <c r="BVZ369" s="120"/>
      <c r="BWA369" s="120"/>
      <c r="BWB369" s="120"/>
      <c r="BWC369" s="120"/>
      <c r="BWD369" s="120"/>
      <c r="BWE369" s="120"/>
      <c r="BWF369" s="120"/>
      <c r="BWG369" s="120"/>
      <c r="BWH369" s="120"/>
      <c r="BWI369" s="120"/>
      <c r="BWJ369" s="120"/>
      <c r="BWK369" s="120"/>
      <c r="BWL369" s="120"/>
      <c r="BWM369" s="120"/>
      <c r="BWN369" s="120"/>
      <c r="BWO369" s="120"/>
      <c r="BWP369" s="120"/>
      <c r="BWQ369" s="120"/>
      <c r="BWR369" s="120"/>
      <c r="BWS369" s="120"/>
      <c r="BWT369" s="120"/>
      <c r="BWU369" s="120"/>
      <c r="BWV369" s="120"/>
      <c r="BWW369" s="120"/>
      <c r="BWX369" s="120"/>
      <c r="BWY369" s="120"/>
      <c r="BWZ369" s="120"/>
      <c r="BXA369" s="120"/>
      <c r="BXB369" s="120"/>
      <c r="BXC369" s="120"/>
      <c r="BXD369" s="120"/>
      <c r="BXE369" s="120"/>
      <c r="BXF369" s="120"/>
      <c r="BXG369" s="120"/>
      <c r="BXH369" s="120"/>
      <c r="BXI369" s="120"/>
      <c r="BXJ369" s="120"/>
      <c r="BXK369" s="120"/>
      <c r="BXL369" s="120"/>
      <c r="BXM369" s="120"/>
      <c r="BXN369" s="120"/>
      <c r="BXO369" s="120"/>
      <c r="BXP369" s="120"/>
      <c r="BXQ369" s="120"/>
      <c r="BXR369" s="120"/>
      <c r="BXS369" s="120"/>
      <c r="BXT369" s="120"/>
      <c r="BXU369" s="120"/>
      <c r="BXV369" s="120"/>
      <c r="BXW369" s="120"/>
      <c r="BXX369" s="120"/>
      <c r="BXY369" s="120"/>
      <c r="BXZ369" s="120"/>
      <c r="BYA369" s="120"/>
      <c r="BYB369" s="120"/>
      <c r="BYC369" s="120"/>
      <c r="BYD369" s="120"/>
      <c r="BYE369" s="120"/>
      <c r="BYF369" s="120"/>
      <c r="BYG369" s="120"/>
      <c r="BYH369" s="120"/>
      <c r="BYI369" s="120"/>
      <c r="BYJ369" s="120"/>
      <c r="BYK369" s="120"/>
      <c r="BYL369" s="120"/>
      <c r="BYM369" s="120"/>
      <c r="BYN369" s="120"/>
      <c r="BYO369" s="120"/>
      <c r="BYP369" s="120"/>
      <c r="BYQ369" s="120"/>
      <c r="BYR369" s="120"/>
      <c r="BYS369" s="120"/>
      <c r="BYT369" s="120"/>
      <c r="BYU369" s="120"/>
      <c r="BYV369" s="120"/>
      <c r="BYW369" s="120"/>
      <c r="BYX369" s="120"/>
      <c r="BYY369" s="120"/>
      <c r="BYZ369" s="120"/>
      <c r="BZA369" s="120"/>
      <c r="BZB369" s="120"/>
      <c r="BZC369" s="120"/>
      <c r="BZD369" s="120"/>
      <c r="BZE369" s="120"/>
      <c r="BZF369" s="120"/>
      <c r="BZG369" s="120"/>
      <c r="BZH369" s="120"/>
      <c r="BZI369" s="120"/>
      <c r="BZJ369" s="120"/>
      <c r="BZK369" s="120"/>
      <c r="BZL369" s="120"/>
      <c r="BZM369" s="120"/>
      <c r="BZN369" s="120"/>
      <c r="BZO369" s="120"/>
      <c r="BZP369" s="120"/>
      <c r="BZQ369" s="120"/>
      <c r="BZR369" s="120"/>
      <c r="BZS369" s="120"/>
      <c r="BZT369" s="120"/>
      <c r="BZU369" s="120"/>
      <c r="BZV369" s="120"/>
      <c r="BZW369" s="120"/>
      <c r="BZX369" s="120"/>
      <c r="BZY369" s="120"/>
      <c r="BZZ369" s="120"/>
      <c r="CAA369" s="120"/>
      <c r="CAB369" s="120"/>
      <c r="CAC369" s="120"/>
      <c r="CAD369" s="120"/>
      <c r="CAE369" s="120"/>
      <c r="CAF369" s="120"/>
      <c r="CAG369" s="120"/>
      <c r="CAH369" s="120"/>
      <c r="CAI369" s="120"/>
      <c r="CAJ369" s="120"/>
      <c r="CAK369" s="120"/>
      <c r="CAL369" s="120"/>
      <c r="CAM369" s="120"/>
      <c r="CAN369" s="120"/>
      <c r="CAO369" s="120"/>
      <c r="CAP369" s="120"/>
      <c r="CAQ369" s="120"/>
      <c r="CAR369" s="120"/>
      <c r="CAS369" s="120"/>
      <c r="CAT369" s="120"/>
      <c r="CAU369" s="120"/>
      <c r="CAV369" s="120"/>
      <c r="CAW369" s="120"/>
      <c r="CAX369" s="120"/>
      <c r="CAY369" s="120"/>
      <c r="CAZ369" s="120"/>
      <c r="CBA369" s="120"/>
      <c r="CBB369" s="120"/>
      <c r="CBC369" s="120"/>
      <c r="CBD369" s="120"/>
      <c r="CBE369" s="120"/>
      <c r="CBF369" s="120"/>
      <c r="CBG369" s="120"/>
      <c r="CBH369" s="120"/>
      <c r="CBI369" s="120"/>
      <c r="CBJ369" s="120"/>
      <c r="CBK369" s="120"/>
      <c r="CBL369" s="120"/>
      <c r="CBM369" s="120"/>
      <c r="CBN369" s="120"/>
      <c r="CBO369" s="120"/>
      <c r="CBP369" s="120"/>
      <c r="CBQ369" s="120"/>
      <c r="CBR369" s="120"/>
      <c r="CBS369" s="120"/>
      <c r="CBT369" s="120"/>
      <c r="CBU369" s="120"/>
      <c r="CBV369" s="120"/>
      <c r="CBW369" s="120"/>
      <c r="CBX369" s="120"/>
      <c r="CBY369" s="120"/>
      <c r="CBZ369" s="120"/>
      <c r="CCA369" s="120"/>
      <c r="CCB369" s="120"/>
      <c r="CCC369" s="120"/>
      <c r="CCD369" s="120"/>
      <c r="CCE369" s="120"/>
      <c r="CCF369" s="120"/>
      <c r="CCG369" s="120"/>
      <c r="CCH369" s="120"/>
      <c r="CCI369" s="120"/>
      <c r="CCJ369" s="120"/>
      <c r="CCK369" s="120"/>
      <c r="CCL369" s="120"/>
      <c r="CCM369" s="120"/>
      <c r="CCN369" s="120"/>
      <c r="CCO369" s="120"/>
      <c r="CCP369" s="120"/>
      <c r="CCQ369" s="120"/>
      <c r="CCR369" s="120"/>
      <c r="CCS369" s="120"/>
      <c r="CCT369" s="120"/>
      <c r="CCU369" s="120"/>
      <c r="CCV369" s="120"/>
      <c r="CCW369" s="120"/>
      <c r="CCX369" s="120"/>
      <c r="CCY369" s="120"/>
      <c r="CCZ369" s="120"/>
      <c r="CDA369" s="120"/>
      <c r="CDB369" s="120"/>
      <c r="CDC369" s="120"/>
      <c r="CDD369" s="120"/>
      <c r="CDE369" s="120"/>
      <c r="CDF369" s="120"/>
      <c r="CDG369" s="120"/>
      <c r="CDH369" s="120"/>
      <c r="CDI369" s="120"/>
      <c r="CDJ369" s="120"/>
      <c r="CDK369" s="120"/>
      <c r="CDL369" s="120"/>
      <c r="CDM369" s="120"/>
      <c r="CDN369" s="120"/>
      <c r="CDO369" s="120"/>
      <c r="CDP369" s="120"/>
      <c r="CDQ369" s="120"/>
      <c r="CDR369" s="120"/>
      <c r="CDS369" s="120"/>
      <c r="CDT369" s="120"/>
      <c r="CDU369" s="120"/>
      <c r="CDV369" s="120"/>
      <c r="CDW369" s="120"/>
      <c r="CDX369" s="120"/>
      <c r="CDY369" s="120"/>
      <c r="CDZ369" s="120"/>
      <c r="CEA369" s="120"/>
      <c r="CEB369" s="120"/>
      <c r="CEC369" s="120"/>
      <c r="CED369" s="120"/>
      <c r="CEE369" s="120"/>
      <c r="CEF369" s="120"/>
      <c r="CEG369" s="120"/>
      <c r="CEH369" s="120"/>
      <c r="CEI369" s="120"/>
      <c r="CEJ369" s="120"/>
      <c r="CEK369" s="120"/>
      <c r="CEL369" s="120"/>
      <c r="CEM369" s="120"/>
      <c r="CEN369" s="120"/>
      <c r="CEO369" s="120"/>
      <c r="CEP369" s="120"/>
      <c r="CEQ369" s="120"/>
      <c r="CER369" s="120"/>
      <c r="CES369" s="120"/>
      <c r="CET369" s="120"/>
      <c r="CEU369" s="120"/>
      <c r="CEV369" s="120"/>
      <c r="CEW369" s="120"/>
      <c r="CEX369" s="120"/>
      <c r="CEY369" s="120"/>
      <c r="CEZ369" s="120"/>
      <c r="CFA369" s="120"/>
      <c r="CFB369" s="120"/>
      <c r="CFC369" s="120"/>
      <c r="CFD369" s="120"/>
      <c r="CFE369" s="120"/>
      <c r="CFF369" s="120"/>
      <c r="CFG369" s="120"/>
      <c r="CFH369" s="120"/>
      <c r="CFI369" s="120"/>
      <c r="CFJ369" s="120"/>
      <c r="CFK369" s="120"/>
      <c r="CFL369" s="120"/>
      <c r="CFM369" s="120"/>
      <c r="CFN369" s="120"/>
      <c r="CFO369" s="120"/>
      <c r="CFP369" s="120"/>
      <c r="CFQ369" s="120"/>
      <c r="CFR369" s="120"/>
      <c r="CFS369" s="120"/>
      <c r="CFT369" s="120"/>
      <c r="CFU369" s="120"/>
      <c r="CFV369" s="120"/>
      <c r="CFW369" s="120"/>
      <c r="CFX369" s="120"/>
      <c r="CFY369" s="120"/>
      <c r="CFZ369" s="120"/>
      <c r="CGA369" s="120"/>
      <c r="CGB369" s="120"/>
      <c r="CGC369" s="120"/>
      <c r="CGD369" s="120"/>
      <c r="CGE369" s="120"/>
      <c r="CGF369" s="120"/>
      <c r="CGG369" s="120"/>
      <c r="CGH369" s="120"/>
      <c r="CGI369" s="120"/>
      <c r="CGJ369" s="120"/>
      <c r="CGK369" s="120"/>
      <c r="CGL369" s="120"/>
      <c r="CGM369" s="120"/>
      <c r="CGN369" s="120"/>
      <c r="CGO369" s="120"/>
      <c r="CGP369" s="120"/>
      <c r="CGQ369" s="120"/>
      <c r="CGR369" s="120"/>
      <c r="CGS369" s="120"/>
      <c r="CGT369" s="120"/>
      <c r="CGU369" s="120"/>
      <c r="CGV369" s="120"/>
      <c r="CGW369" s="120"/>
      <c r="CGX369" s="120"/>
      <c r="CGY369" s="120"/>
      <c r="CGZ369" s="120"/>
      <c r="CHA369" s="120"/>
      <c r="CHB369" s="120"/>
      <c r="CHC369" s="120"/>
      <c r="CHD369" s="120"/>
      <c r="CHE369" s="120"/>
      <c r="CHF369" s="120"/>
      <c r="CHG369" s="120"/>
      <c r="CHH369" s="120"/>
      <c r="CHI369" s="120"/>
      <c r="CHJ369" s="120"/>
      <c r="CHK369" s="120"/>
      <c r="CHL369" s="120"/>
      <c r="CHM369" s="120"/>
      <c r="CHN369" s="120"/>
      <c r="CHO369" s="120"/>
      <c r="CHP369" s="120"/>
      <c r="CHQ369" s="120"/>
      <c r="CHR369" s="120"/>
      <c r="CHS369" s="120"/>
      <c r="CHT369" s="120"/>
      <c r="CHU369" s="120"/>
      <c r="CHV369" s="120"/>
      <c r="CHW369" s="120"/>
      <c r="CHX369" s="120"/>
      <c r="CHY369" s="120"/>
      <c r="CHZ369" s="120"/>
      <c r="CIA369" s="120"/>
      <c r="CIB369" s="120"/>
      <c r="CIC369" s="120"/>
      <c r="CID369" s="120"/>
      <c r="CIE369" s="120"/>
      <c r="CIF369" s="120"/>
      <c r="CIG369" s="120"/>
      <c r="CIH369" s="120"/>
      <c r="CII369" s="120"/>
      <c r="CIJ369" s="120"/>
      <c r="CIK369" s="120"/>
      <c r="CIL369" s="120"/>
      <c r="CIM369" s="120"/>
      <c r="CIN369" s="120"/>
      <c r="CIO369" s="120"/>
      <c r="CIP369" s="120"/>
      <c r="CIQ369" s="120"/>
      <c r="CIR369" s="120"/>
      <c r="CIS369" s="120"/>
      <c r="CIT369" s="120"/>
      <c r="CIU369" s="120"/>
      <c r="CIV369" s="120"/>
      <c r="CIW369" s="120"/>
      <c r="CIX369" s="120"/>
      <c r="CIY369" s="120"/>
      <c r="CIZ369" s="120"/>
      <c r="CJA369" s="120"/>
      <c r="CJB369" s="120"/>
      <c r="CJC369" s="120"/>
      <c r="CJD369" s="120"/>
      <c r="CJE369" s="120"/>
      <c r="CJF369" s="120"/>
      <c r="CJG369" s="120"/>
      <c r="CJH369" s="120"/>
      <c r="CJI369" s="120"/>
      <c r="CJJ369" s="120"/>
      <c r="CJK369" s="120"/>
      <c r="CJL369" s="120"/>
      <c r="CJM369" s="120"/>
      <c r="CJN369" s="120"/>
      <c r="CJO369" s="120"/>
      <c r="CJP369" s="120"/>
      <c r="CJQ369" s="120"/>
      <c r="CJR369" s="120"/>
      <c r="CJS369" s="120"/>
      <c r="CJT369" s="120"/>
      <c r="CJU369" s="120"/>
      <c r="CJV369" s="120"/>
      <c r="CJW369" s="120"/>
      <c r="CJX369" s="120"/>
      <c r="CJY369" s="120"/>
      <c r="CJZ369" s="120"/>
      <c r="CKA369" s="120"/>
      <c r="CKB369" s="120"/>
      <c r="CKC369" s="120"/>
      <c r="CKD369" s="120"/>
      <c r="CKE369" s="120"/>
      <c r="CKF369" s="120"/>
      <c r="CKG369" s="120"/>
      <c r="CKH369" s="120"/>
      <c r="CKI369" s="120"/>
      <c r="CKJ369" s="120"/>
      <c r="CKK369" s="120"/>
      <c r="CKL369" s="120"/>
      <c r="CKM369" s="120"/>
      <c r="CKN369" s="120"/>
      <c r="CKO369" s="120"/>
      <c r="CKP369" s="120"/>
      <c r="CKQ369" s="120"/>
      <c r="CKR369" s="120"/>
      <c r="CKS369" s="120"/>
      <c r="CKT369" s="120"/>
      <c r="CKU369" s="120"/>
      <c r="CKV369" s="120"/>
      <c r="CKW369" s="120"/>
      <c r="CKX369" s="120"/>
      <c r="CKY369" s="120"/>
      <c r="CKZ369" s="120"/>
      <c r="CLA369" s="120"/>
      <c r="CLB369" s="120"/>
      <c r="CLC369" s="120"/>
      <c r="CLD369" s="120"/>
      <c r="CLE369" s="120"/>
      <c r="CLF369" s="120"/>
      <c r="CLG369" s="120"/>
      <c r="CLH369" s="120"/>
      <c r="CLI369" s="120"/>
      <c r="CLJ369" s="120"/>
      <c r="CLK369" s="120"/>
      <c r="CLL369" s="120"/>
      <c r="CLM369" s="120"/>
      <c r="CLN369" s="120"/>
      <c r="CLO369" s="120"/>
      <c r="CLP369" s="120"/>
      <c r="CLQ369" s="120"/>
      <c r="CLR369" s="120"/>
      <c r="CLS369" s="120"/>
      <c r="CLT369" s="120"/>
      <c r="CLU369" s="120"/>
      <c r="CLV369" s="120"/>
      <c r="CLW369" s="120"/>
      <c r="CLX369" s="120"/>
      <c r="CLY369" s="120"/>
      <c r="CLZ369" s="120"/>
      <c r="CMA369" s="120"/>
      <c r="CMB369" s="120"/>
      <c r="CMC369" s="120"/>
      <c r="CMD369" s="120"/>
      <c r="CME369" s="120"/>
      <c r="CMF369" s="120"/>
      <c r="CMG369" s="120"/>
      <c r="CMH369" s="120"/>
      <c r="CMI369" s="120"/>
      <c r="CMJ369" s="120"/>
      <c r="CMK369" s="120"/>
      <c r="CML369" s="120"/>
      <c r="CMM369" s="120"/>
      <c r="CMN369" s="120"/>
      <c r="CMO369" s="120"/>
      <c r="CMP369" s="120"/>
      <c r="CMQ369" s="120"/>
      <c r="CMR369" s="120"/>
      <c r="CMS369" s="120"/>
      <c r="CMT369" s="120"/>
      <c r="CMU369" s="120"/>
      <c r="CMV369" s="120"/>
      <c r="CMW369" s="120"/>
      <c r="CMX369" s="120"/>
      <c r="CMY369" s="120"/>
      <c r="CMZ369" s="120"/>
      <c r="CNA369" s="120"/>
      <c r="CNB369" s="120"/>
      <c r="CNC369" s="120"/>
      <c r="CND369" s="120"/>
      <c r="CNE369" s="120"/>
      <c r="CNF369" s="120"/>
      <c r="CNG369" s="120"/>
      <c r="CNH369" s="120"/>
      <c r="CNI369" s="120"/>
      <c r="CNJ369" s="120"/>
      <c r="CNK369" s="120"/>
      <c r="CNL369" s="120"/>
      <c r="CNM369" s="120"/>
      <c r="CNN369" s="120"/>
      <c r="CNO369" s="120"/>
      <c r="CNP369" s="120"/>
      <c r="CNQ369" s="120"/>
      <c r="CNR369" s="120"/>
      <c r="CNS369" s="120"/>
      <c r="CNT369" s="120"/>
      <c r="CNU369" s="120"/>
      <c r="CNV369" s="120"/>
      <c r="CNW369" s="120"/>
      <c r="CNX369" s="120"/>
      <c r="CNY369" s="120"/>
      <c r="CNZ369" s="120"/>
      <c r="COA369" s="120"/>
      <c r="COB369" s="120"/>
      <c r="COC369" s="120"/>
      <c r="COD369" s="120"/>
      <c r="COE369" s="120"/>
      <c r="COF369" s="120"/>
      <c r="COG369" s="120"/>
      <c r="COH369" s="120"/>
      <c r="COI369" s="120"/>
      <c r="COJ369" s="120"/>
      <c r="COK369" s="120"/>
      <c r="COL369" s="120"/>
      <c r="COM369" s="120"/>
      <c r="CON369" s="120"/>
      <c r="COO369" s="120"/>
      <c r="COP369" s="120"/>
      <c r="COQ369" s="120"/>
      <c r="COR369" s="120"/>
      <c r="COS369" s="120"/>
      <c r="COT369" s="120"/>
      <c r="COU369" s="120"/>
      <c r="COV369" s="120"/>
      <c r="COW369" s="120"/>
      <c r="COX369" s="120"/>
      <c r="COY369" s="120"/>
      <c r="COZ369" s="120"/>
      <c r="CPA369" s="120"/>
      <c r="CPB369" s="120"/>
      <c r="CPC369" s="120"/>
      <c r="CPD369" s="120"/>
      <c r="CPE369" s="120"/>
      <c r="CPF369" s="120"/>
      <c r="CPG369" s="120"/>
      <c r="CPH369" s="120"/>
      <c r="CPI369" s="120"/>
      <c r="CPJ369" s="120"/>
      <c r="CPK369" s="120"/>
      <c r="CPL369" s="120"/>
      <c r="CPM369" s="120"/>
      <c r="CPN369" s="120"/>
      <c r="CPO369" s="120"/>
      <c r="CPP369" s="120"/>
      <c r="CPQ369" s="120"/>
      <c r="CPR369" s="120"/>
      <c r="CPS369" s="120"/>
      <c r="CPT369" s="120"/>
      <c r="CPU369" s="120"/>
      <c r="CPV369" s="120"/>
      <c r="CPW369" s="120"/>
      <c r="CPX369" s="120"/>
      <c r="CPY369" s="120"/>
      <c r="CPZ369" s="120"/>
      <c r="CQA369" s="120"/>
      <c r="CQB369" s="120"/>
      <c r="CQC369" s="120"/>
      <c r="CQD369" s="120"/>
      <c r="CQE369" s="120"/>
      <c r="CQF369" s="120"/>
      <c r="CQG369" s="120"/>
      <c r="CQH369" s="120"/>
      <c r="CQI369" s="120"/>
      <c r="CQJ369" s="120"/>
      <c r="CQK369" s="120"/>
      <c r="CQL369" s="120"/>
      <c r="CQM369" s="120"/>
      <c r="CQN369" s="120"/>
      <c r="CQO369" s="120"/>
      <c r="CQP369" s="120"/>
      <c r="CQQ369" s="120"/>
      <c r="CQR369" s="120"/>
      <c r="CQS369" s="120"/>
      <c r="CQT369" s="120"/>
      <c r="CQU369" s="120"/>
      <c r="CQV369" s="120"/>
      <c r="CQW369" s="120"/>
      <c r="CQX369" s="120"/>
      <c r="CQY369" s="120"/>
      <c r="CQZ369" s="120"/>
      <c r="CRA369" s="120"/>
      <c r="CRB369" s="120"/>
      <c r="CRC369" s="120"/>
      <c r="CRD369" s="120"/>
      <c r="CRE369" s="120"/>
      <c r="CRF369" s="120"/>
      <c r="CRG369" s="120"/>
      <c r="CRH369" s="120"/>
      <c r="CRI369" s="120"/>
      <c r="CRJ369" s="120"/>
      <c r="CRK369" s="120"/>
      <c r="CRL369" s="120"/>
      <c r="CRM369" s="120"/>
      <c r="CRN369" s="120"/>
      <c r="CRO369" s="120"/>
      <c r="CRP369" s="120"/>
      <c r="CRQ369" s="120"/>
      <c r="CRR369" s="120"/>
      <c r="CRS369" s="120"/>
      <c r="CRT369" s="120"/>
      <c r="CRU369" s="120"/>
      <c r="CRV369" s="120"/>
      <c r="CRW369" s="120"/>
      <c r="CRX369" s="120"/>
      <c r="CRY369" s="120"/>
      <c r="CRZ369" s="120"/>
      <c r="CSA369" s="120"/>
      <c r="CSB369" s="120"/>
      <c r="CSC369" s="120"/>
      <c r="CSD369" s="120"/>
      <c r="CSE369" s="120"/>
      <c r="CSF369" s="120"/>
      <c r="CSG369" s="120"/>
      <c r="CSH369" s="120"/>
      <c r="CSI369" s="120"/>
      <c r="CSJ369" s="120"/>
      <c r="CSK369" s="120"/>
      <c r="CSL369" s="120"/>
      <c r="CSM369" s="120"/>
      <c r="CSN369" s="120"/>
      <c r="CSO369" s="120"/>
      <c r="CSP369" s="120"/>
      <c r="CSQ369" s="120"/>
      <c r="CSR369" s="120"/>
      <c r="CSS369" s="120"/>
      <c r="CST369" s="120"/>
      <c r="CSU369" s="120"/>
      <c r="CSV369" s="120"/>
      <c r="CSW369" s="120"/>
      <c r="CSX369" s="120"/>
      <c r="CSY369" s="120"/>
      <c r="CSZ369" s="120"/>
      <c r="CTA369" s="120"/>
      <c r="CTB369" s="120"/>
      <c r="CTC369" s="120"/>
      <c r="CTD369" s="120"/>
      <c r="CTE369" s="120"/>
      <c r="CTF369" s="120"/>
      <c r="CTG369" s="120"/>
      <c r="CTH369" s="120"/>
      <c r="CTI369" s="120"/>
      <c r="CTJ369" s="120"/>
      <c r="CTK369" s="120"/>
      <c r="CTL369" s="120"/>
      <c r="CTM369" s="120"/>
      <c r="CTN369" s="120"/>
      <c r="CTO369" s="120"/>
      <c r="CTP369" s="120"/>
      <c r="CTQ369" s="120"/>
      <c r="CTR369" s="120"/>
      <c r="CTS369" s="120"/>
      <c r="CTT369" s="120"/>
      <c r="CTU369" s="120"/>
      <c r="CTV369" s="120"/>
      <c r="CTW369" s="120"/>
      <c r="CTX369" s="120"/>
      <c r="CTY369" s="120"/>
      <c r="CTZ369" s="120"/>
      <c r="CUA369" s="120"/>
      <c r="CUB369" s="120"/>
      <c r="CUC369" s="120"/>
      <c r="CUD369" s="120"/>
      <c r="CUE369" s="120"/>
      <c r="CUF369" s="120"/>
      <c r="CUG369" s="120"/>
      <c r="CUH369" s="120"/>
      <c r="CUI369" s="120"/>
      <c r="CUJ369" s="120"/>
      <c r="CUK369" s="120"/>
      <c r="CUL369" s="120"/>
      <c r="CUM369" s="120"/>
      <c r="CUN369" s="120"/>
      <c r="CUO369" s="120"/>
      <c r="CUP369" s="120"/>
      <c r="CUQ369" s="120"/>
      <c r="CUR369" s="120"/>
      <c r="CUS369" s="120"/>
      <c r="CUT369" s="120"/>
      <c r="CUU369" s="120"/>
      <c r="CUV369" s="120"/>
      <c r="CUW369" s="120"/>
      <c r="CUX369" s="120"/>
      <c r="CUY369" s="120"/>
      <c r="CUZ369" s="120"/>
      <c r="CVA369" s="120"/>
      <c r="CVB369" s="120"/>
      <c r="CVC369" s="120"/>
      <c r="CVD369" s="120"/>
      <c r="CVE369" s="120"/>
      <c r="CVF369" s="120"/>
      <c r="CVG369" s="120"/>
      <c r="CVH369" s="120"/>
      <c r="CVI369" s="120"/>
      <c r="CVJ369" s="120"/>
      <c r="CVK369" s="120"/>
      <c r="CVL369" s="120"/>
      <c r="CVM369" s="120"/>
      <c r="CVN369" s="120"/>
      <c r="CVO369" s="120"/>
      <c r="CVP369" s="120"/>
      <c r="CVQ369" s="120"/>
      <c r="CVR369" s="120"/>
      <c r="CVS369" s="120"/>
      <c r="CVT369" s="120"/>
      <c r="CVU369" s="120"/>
      <c r="CVV369" s="120"/>
      <c r="CVW369" s="120"/>
      <c r="CVX369" s="120"/>
      <c r="CVY369" s="120"/>
      <c r="CVZ369" s="120"/>
      <c r="CWA369" s="120"/>
      <c r="CWB369" s="120"/>
      <c r="CWC369" s="120"/>
      <c r="CWD369" s="120"/>
      <c r="CWE369" s="120"/>
      <c r="CWF369" s="120"/>
      <c r="CWG369" s="120"/>
      <c r="CWH369" s="120"/>
      <c r="CWI369" s="120"/>
      <c r="CWJ369" s="120"/>
      <c r="CWK369" s="120"/>
      <c r="CWL369" s="120"/>
      <c r="CWM369" s="120"/>
      <c r="CWN369" s="120"/>
      <c r="CWO369" s="120"/>
      <c r="CWP369" s="120"/>
      <c r="CWQ369" s="120"/>
      <c r="CWR369" s="120"/>
      <c r="CWS369" s="120"/>
      <c r="CWT369" s="120"/>
      <c r="CWU369" s="120"/>
      <c r="CWV369" s="120"/>
      <c r="CWW369" s="120"/>
      <c r="CWX369" s="120"/>
      <c r="CWY369" s="120"/>
      <c r="CWZ369" s="120"/>
      <c r="CXA369" s="120"/>
      <c r="CXB369" s="120"/>
      <c r="CXC369" s="120"/>
      <c r="CXD369" s="120"/>
      <c r="CXE369" s="120"/>
      <c r="CXF369" s="120"/>
      <c r="CXG369" s="120"/>
      <c r="CXH369" s="120"/>
      <c r="CXI369" s="120"/>
      <c r="CXJ369" s="120"/>
      <c r="CXK369" s="120"/>
      <c r="CXL369" s="120"/>
      <c r="CXM369" s="120"/>
      <c r="CXN369" s="120"/>
      <c r="CXO369" s="120"/>
      <c r="CXP369" s="120"/>
      <c r="CXQ369" s="120"/>
      <c r="CXR369" s="120"/>
      <c r="CXS369" s="120"/>
      <c r="CXT369" s="120"/>
      <c r="CXU369" s="120"/>
      <c r="CXV369" s="120"/>
      <c r="CXW369" s="120"/>
      <c r="CXX369" s="120"/>
      <c r="CXY369" s="120"/>
      <c r="CXZ369" s="120"/>
      <c r="CYA369" s="120"/>
      <c r="CYB369" s="120"/>
      <c r="CYC369" s="120"/>
      <c r="CYD369" s="120"/>
      <c r="CYE369" s="120"/>
      <c r="CYF369" s="120"/>
      <c r="CYG369" s="120"/>
      <c r="CYH369" s="120"/>
      <c r="CYI369" s="120"/>
      <c r="CYJ369" s="120"/>
      <c r="CYK369" s="120"/>
      <c r="CYL369" s="120"/>
      <c r="CYM369" s="120"/>
      <c r="CYN369" s="120"/>
      <c r="CYO369" s="120"/>
      <c r="CYP369" s="120"/>
      <c r="CYQ369" s="120"/>
      <c r="CYR369" s="120"/>
      <c r="CYS369" s="120"/>
      <c r="CYT369" s="120"/>
      <c r="CYU369" s="120"/>
      <c r="CYV369" s="120"/>
      <c r="CYW369" s="120"/>
      <c r="CYX369" s="120"/>
      <c r="CYY369" s="120"/>
      <c r="CYZ369" s="120"/>
      <c r="CZA369" s="120"/>
      <c r="CZB369" s="120"/>
      <c r="CZC369" s="120"/>
      <c r="CZD369" s="120"/>
      <c r="CZE369" s="120"/>
      <c r="CZF369" s="120"/>
      <c r="CZG369" s="120"/>
      <c r="CZH369" s="120"/>
      <c r="CZI369" s="120"/>
      <c r="CZJ369" s="120"/>
      <c r="CZK369" s="120"/>
      <c r="CZL369" s="120"/>
      <c r="CZM369" s="120"/>
      <c r="CZN369" s="120"/>
      <c r="CZO369" s="120"/>
      <c r="CZP369" s="120"/>
      <c r="CZQ369" s="120"/>
      <c r="CZR369" s="120"/>
      <c r="CZS369" s="120"/>
      <c r="CZT369" s="120"/>
      <c r="CZU369" s="120"/>
      <c r="CZV369" s="120"/>
      <c r="CZW369" s="120"/>
      <c r="CZX369" s="120"/>
      <c r="CZY369" s="120"/>
      <c r="CZZ369" s="120"/>
      <c r="DAA369" s="120"/>
      <c r="DAB369" s="120"/>
      <c r="DAC369" s="120"/>
      <c r="DAD369" s="120"/>
      <c r="DAE369" s="120"/>
      <c r="DAF369" s="120"/>
      <c r="DAG369" s="120"/>
      <c r="DAH369" s="120"/>
      <c r="DAI369" s="120"/>
      <c r="DAJ369" s="120"/>
      <c r="DAK369" s="120"/>
      <c r="DAL369" s="120"/>
      <c r="DAM369" s="120"/>
      <c r="DAN369" s="120"/>
      <c r="DAO369" s="120"/>
      <c r="DAP369" s="120"/>
      <c r="DAQ369" s="120"/>
      <c r="DAR369" s="120"/>
      <c r="DAS369" s="120"/>
      <c r="DAT369" s="120"/>
      <c r="DAU369" s="120"/>
      <c r="DAV369" s="120"/>
      <c r="DAW369" s="120"/>
      <c r="DAX369" s="120"/>
      <c r="DAY369" s="120"/>
      <c r="DAZ369" s="120"/>
      <c r="DBA369" s="120"/>
      <c r="DBB369" s="120"/>
      <c r="DBC369" s="120"/>
      <c r="DBD369" s="120"/>
      <c r="DBE369" s="120"/>
      <c r="DBF369" s="120"/>
      <c r="DBG369" s="120"/>
      <c r="DBH369" s="120"/>
      <c r="DBI369" s="120"/>
      <c r="DBJ369" s="120"/>
      <c r="DBK369" s="120"/>
      <c r="DBL369" s="120"/>
      <c r="DBM369" s="120"/>
      <c r="DBN369" s="120"/>
      <c r="DBO369" s="120"/>
      <c r="DBP369" s="120"/>
      <c r="DBQ369" s="120"/>
      <c r="DBR369" s="120"/>
      <c r="DBS369" s="120"/>
      <c r="DBT369" s="120"/>
      <c r="DBU369" s="120"/>
      <c r="DBV369" s="120"/>
      <c r="DBW369" s="120"/>
      <c r="DBX369" s="120"/>
      <c r="DBY369" s="120"/>
      <c r="DBZ369" s="120"/>
      <c r="DCA369" s="120"/>
      <c r="DCB369" s="120"/>
      <c r="DCC369" s="120"/>
      <c r="DCD369" s="120"/>
      <c r="DCE369" s="120"/>
      <c r="DCF369" s="120"/>
      <c r="DCG369" s="120"/>
      <c r="DCH369" s="120"/>
      <c r="DCI369" s="120"/>
      <c r="DCJ369" s="120"/>
      <c r="DCK369" s="120"/>
      <c r="DCL369" s="120"/>
      <c r="DCM369" s="120"/>
      <c r="DCN369" s="120"/>
      <c r="DCO369" s="120"/>
      <c r="DCP369" s="120"/>
      <c r="DCQ369" s="120"/>
      <c r="DCR369" s="120"/>
      <c r="DCS369" s="120"/>
      <c r="DCT369" s="120"/>
      <c r="DCU369" s="120"/>
      <c r="DCV369" s="120"/>
      <c r="DCW369" s="120"/>
      <c r="DCX369" s="120"/>
      <c r="DCY369" s="120"/>
      <c r="DCZ369" s="120"/>
      <c r="DDA369" s="120"/>
      <c r="DDB369" s="120"/>
      <c r="DDC369" s="120"/>
      <c r="DDD369" s="120"/>
      <c r="DDE369" s="120"/>
      <c r="DDF369" s="120"/>
      <c r="DDG369" s="120"/>
      <c r="DDH369" s="120"/>
      <c r="DDI369" s="120"/>
      <c r="DDJ369" s="120"/>
      <c r="DDK369" s="120"/>
      <c r="DDL369" s="120"/>
      <c r="DDM369" s="120"/>
      <c r="DDN369" s="120"/>
      <c r="DDO369" s="120"/>
      <c r="DDP369" s="120"/>
      <c r="DDQ369" s="120"/>
      <c r="DDR369" s="120"/>
      <c r="DDS369" s="120"/>
      <c r="DDT369" s="120"/>
      <c r="DDU369" s="120"/>
      <c r="DDV369" s="120"/>
      <c r="DDW369" s="120"/>
      <c r="DDX369" s="120"/>
      <c r="DDY369" s="120"/>
      <c r="DDZ369" s="120"/>
      <c r="DEA369" s="120"/>
      <c r="DEB369" s="120"/>
      <c r="DEC369" s="120"/>
      <c r="DED369" s="120"/>
      <c r="DEE369" s="120"/>
      <c r="DEF369" s="120"/>
      <c r="DEG369" s="120"/>
      <c r="DEH369" s="120"/>
      <c r="DEI369" s="120"/>
      <c r="DEJ369" s="120"/>
      <c r="DEK369" s="120"/>
      <c r="DEL369" s="120"/>
      <c r="DEM369" s="120"/>
      <c r="DEN369" s="120"/>
      <c r="DEO369" s="120"/>
      <c r="DEP369" s="120"/>
      <c r="DEQ369" s="120"/>
      <c r="DER369" s="120"/>
      <c r="DES369" s="120"/>
      <c r="DET369" s="120"/>
      <c r="DEU369" s="120"/>
      <c r="DEV369" s="120"/>
      <c r="DEW369" s="120"/>
      <c r="DEX369" s="120"/>
      <c r="DEY369" s="120"/>
      <c r="DEZ369" s="120"/>
      <c r="DFA369" s="120"/>
      <c r="DFB369" s="120"/>
      <c r="DFC369" s="120"/>
      <c r="DFD369" s="120"/>
      <c r="DFE369" s="120"/>
      <c r="DFF369" s="120"/>
      <c r="DFG369" s="120"/>
      <c r="DFH369" s="120"/>
      <c r="DFI369" s="120"/>
      <c r="DFJ369" s="120"/>
      <c r="DFK369" s="120"/>
      <c r="DFL369" s="120"/>
      <c r="DFM369" s="120"/>
      <c r="DFN369" s="120"/>
      <c r="DFO369" s="120"/>
      <c r="DFP369" s="120"/>
      <c r="DFQ369" s="120"/>
      <c r="DFR369" s="120"/>
      <c r="DFS369" s="120"/>
      <c r="DFT369" s="120"/>
      <c r="DFU369" s="120"/>
      <c r="DFV369" s="120"/>
      <c r="DFW369" s="120"/>
      <c r="DFX369" s="120"/>
      <c r="DFY369" s="120"/>
      <c r="DFZ369" s="120"/>
      <c r="DGA369" s="120"/>
      <c r="DGB369" s="120"/>
      <c r="DGC369" s="120"/>
      <c r="DGD369" s="120"/>
      <c r="DGE369" s="120"/>
      <c r="DGF369" s="120"/>
      <c r="DGG369" s="120"/>
      <c r="DGH369" s="120"/>
      <c r="DGI369" s="120"/>
      <c r="DGJ369" s="120"/>
      <c r="DGK369" s="120"/>
      <c r="DGL369" s="120"/>
      <c r="DGM369" s="120"/>
      <c r="DGN369" s="120"/>
      <c r="DGO369" s="120"/>
      <c r="DGP369" s="120"/>
      <c r="DGQ369" s="120"/>
      <c r="DGR369" s="120"/>
      <c r="DGS369" s="120"/>
      <c r="DGT369" s="120"/>
      <c r="DGU369" s="120"/>
      <c r="DGV369" s="120"/>
      <c r="DGW369" s="120"/>
      <c r="DGX369" s="120"/>
      <c r="DGY369" s="120"/>
      <c r="DGZ369" s="120"/>
      <c r="DHA369" s="120"/>
      <c r="DHB369" s="120"/>
      <c r="DHC369" s="120"/>
      <c r="DHD369" s="120"/>
      <c r="DHE369" s="120"/>
      <c r="DHF369" s="120"/>
      <c r="DHG369" s="120"/>
      <c r="DHH369" s="120"/>
      <c r="DHI369" s="120"/>
      <c r="DHJ369" s="120"/>
      <c r="DHK369" s="120"/>
      <c r="DHL369" s="120"/>
      <c r="DHM369" s="120"/>
      <c r="DHN369" s="120"/>
      <c r="DHO369" s="120"/>
      <c r="DHP369" s="120"/>
      <c r="DHQ369" s="120"/>
      <c r="DHR369" s="120"/>
      <c r="DHS369" s="120"/>
      <c r="DHT369" s="120"/>
      <c r="DHU369" s="120"/>
      <c r="DHV369" s="120"/>
      <c r="DHW369" s="120"/>
      <c r="DHX369" s="120"/>
      <c r="DHY369" s="120"/>
      <c r="DHZ369" s="120"/>
      <c r="DIA369" s="120"/>
      <c r="DIB369" s="120"/>
      <c r="DIC369" s="120"/>
      <c r="DID369" s="120"/>
      <c r="DIE369" s="120"/>
      <c r="DIF369" s="120"/>
      <c r="DIG369" s="120"/>
      <c r="DIH369" s="120"/>
      <c r="DII369" s="120"/>
      <c r="DIJ369" s="120"/>
      <c r="DIK369" s="120"/>
      <c r="DIL369" s="120"/>
      <c r="DIM369" s="120"/>
      <c r="DIN369" s="120"/>
      <c r="DIO369" s="120"/>
      <c r="DIP369" s="120"/>
      <c r="DIQ369" s="120"/>
      <c r="DIR369" s="120"/>
      <c r="DIS369" s="120"/>
      <c r="DIT369" s="120"/>
      <c r="DIU369" s="120"/>
      <c r="DIV369" s="120"/>
      <c r="DIW369" s="120"/>
      <c r="DIX369" s="120"/>
      <c r="DIY369" s="120"/>
      <c r="DIZ369" s="120"/>
      <c r="DJA369" s="120"/>
      <c r="DJB369" s="120"/>
      <c r="DJC369" s="120"/>
      <c r="DJD369" s="120"/>
      <c r="DJE369" s="120"/>
      <c r="DJF369" s="120"/>
      <c r="DJG369" s="120"/>
      <c r="DJH369" s="120"/>
      <c r="DJI369" s="120"/>
      <c r="DJJ369" s="120"/>
      <c r="DJK369" s="120"/>
      <c r="DJL369" s="120"/>
      <c r="DJM369" s="120"/>
      <c r="DJN369" s="120"/>
      <c r="DJO369" s="120"/>
      <c r="DJP369" s="120"/>
      <c r="DJQ369" s="120"/>
      <c r="DJR369" s="120"/>
      <c r="DJS369" s="120"/>
      <c r="DJT369" s="120"/>
      <c r="DJU369" s="120"/>
      <c r="DJV369" s="120"/>
      <c r="DJW369" s="120"/>
      <c r="DJX369" s="120"/>
      <c r="DJY369" s="120"/>
      <c r="DJZ369" s="120"/>
      <c r="DKA369" s="120"/>
      <c r="DKB369" s="120"/>
      <c r="DKC369" s="120"/>
      <c r="DKD369" s="120"/>
      <c r="DKE369" s="120"/>
      <c r="DKF369" s="120"/>
      <c r="DKG369" s="120"/>
      <c r="DKH369" s="120"/>
      <c r="DKI369" s="120"/>
      <c r="DKJ369" s="120"/>
      <c r="DKK369" s="120"/>
      <c r="DKL369" s="120"/>
      <c r="DKM369" s="120"/>
      <c r="DKN369" s="120"/>
      <c r="DKO369" s="120"/>
      <c r="DKP369" s="120"/>
      <c r="DKQ369" s="120"/>
      <c r="DKR369" s="120"/>
      <c r="DKS369" s="120"/>
      <c r="DKT369" s="120"/>
      <c r="DKU369" s="120"/>
      <c r="DKV369" s="120"/>
      <c r="DKW369" s="120"/>
      <c r="DKX369" s="120"/>
      <c r="DKY369" s="120"/>
      <c r="DKZ369" s="120"/>
      <c r="DLA369" s="120"/>
      <c r="DLB369" s="120"/>
      <c r="DLC369" s="120"/>
      <c r="DLD369" s="120"/>
      <c r="DLE369" s="120"/>
      <c r="DLF369" s="120"/>
      <c r="DLG369" s="120"/>
      <c r="DLH369" s="120"/>
      <c r="DLI369" s="120"/>
      <c r="DLJ369" s="120"/>
      <c r="DLK369" s="120"/>
      <c r="DLL369" s="120"/>
      <c r="DLM369" s="120"/>
      <c r="DLN369" s="120"/>
      <c r="DLO369" s="120"/>
      <c r="DLP369" s="120"/>
      <c r="DLQ369" s="120"/>
      <c r="DLR369" s="120"/>
      <c r="DLS369" s="120"/>
      <c r="DLT369" s="120"/>
      <c r="DLU369" s="120"/>
      <c r="DLV369" s="120"/>
      <c r="DLW369" s="120"/>
      <c r="DLX369" s="120"/>
      <c r="DLY369" s="120"/>
      <c r="DLZ369" s="120"/>
      <c r="DMA369" s="120"/>
      <c r="DMB369" s="120"/>
      <c r="DMC369" s="120"/>
      <c r="DMD369" s="120"/>
      <c r="DME369" s="120"/>
      <c r="DMF369" s="120"/>
      <c r="DMG369" s="120"/>
      <c r="DMH369" s="120"/>
      <c r="DMI369" s="120"/>
      <c r="DMJ369" s="120"/>
      <c r="DMK369" s="120"/>
      <c r="DML369" s="120"/>
      <c r="DMM369" s="120"/>
      <c r="DMN369" s="120"/>
      <c r="DMO369" s="120"/>
      <c r="DMP369" s="120"/>
      <c r="DMQ369" s="120"/>
      <c r="DMR369" s="120"/>
      <c r="DMS369" s="120"/>
      <c r="DMT369" s="120"/>
      <c r="DMU369" s="120"/>
      <c r="DMV369" s="120"/>
      <c r="DMW369" s="120"/>
      <c r="DMX369" s="120"/>
      <c r="DMY369" s="120"/>
      <c r="DMZ369" s="120"/>
      <c r="DNA369" s="120"/>
      <c r="DNB369" s="120"/>
      <c r="DNC369" s="120"/>
      <c r="DND369" s="120"/>
      <c r="DNE369" s="120"/>
      <c r="DNF369" s="120"/>
      <c r="DNG369" s="120"/>
      <c r="DNH369" s="120"/>
      <c r="DNI369" s="120"/>
      <c r="DNJ369" s="120"/>
      <c r="DNK369" s="120"/>
      <c r="DNL369" s="120"/>
      <c r="DNM369" s="120"/>
      <c r="DNN369" s="120"/>
      <c r="DNO369" s="120"/>
      <c r="DNP369" s="120"/>
      <c r="DNQ369" s="120"/>
      <c r="DNR369" s="120"/>
      <c r="DNS369" s="120"/>
      <c r="DNT369" s="120"/>
      <c r="DNU369" s="120"/>
      <c r="DNV369" s="120"/>
      <c r="DNW369" s="120"/>
      <c r="DNX369" s="120"/>
      <c r="DNY369" s="120"/>
      <c r="DNZ369" s="120"/>
      <c r="DOA369" s="120"/>
      <c r="DOB369" s="120"/>
      <c r="DOC369" s="120"/>
      <c r="DOD369" s="120"/>
      <c r="DOE369" s="120"/>
      <c r="DOF369" s="120"/>
      <c r="DOG369" s="120"/>
      <c r="DOH369" s="120"/>
      <c r="DOI369" s="120"/>
      <c r="DOJ369" s="120"/>
      <c r="DOK369" s="120"/>
      <c r="DOL369" s="120"/>
      <c r="DOM369" s="120"/>
      <c r="DON369" s="120"/>
      <c r="DOO369" s="120"/>
      <c r="DOP369" s="120"/>
      <c r="DOQ369" s="120"/>
      <c r="DOR369" s="120"/>
      <c r="DOS369" s="120"/>
      <c r="DOT369" s="120"/>
      <c r="DOU369" s="120"/>
      <c r="DOV369" s="120"/>
      <c r="DOW369" s="120"/>
      <c r="DOX369" s="120"/>
      <c r="DOY369" s="120"/>
      <c r="DOZ369" s="120"/>
      <c r="DPA369" s="120"/>
      <c r="DPB369" s="120"/>
      <c r="DPC369" s="120"/>
      <c r="DPD369" s="120"/>
      <c r="DPE369" s="120"/>
      <c r="DPF369" s="120"/>
      <c r="DPG369" s="120"/>
      <c r="DPH369" s="120"/>
      <c r="DPI369" s="120"/>
      <c r="DPJ369" s="120"/>
      <c r="DPK369" s="120"/>
      <c r="DPL369" s="120"/>
      <c r="DPM369" s="120"/>
      <c r="DPN369" s="120"/>
      <c r="DPO369" s="120"/>
      <c r="DPP369" s="120"/>
      <c r="DPQ369" s="120"/>
      <c r="DPR369" s="120"/>
      <c r="DPS369" s="120"/>
      <c r="DPT369" s="120"/>
      <c r="DPU369" s="120"/>
      <c r="DPV369" s="120"/>
      <c r="DPW369" s="120"/>
      <c r="DPX369" s="120"/>
      <c r="DPY369" s="120"/>
      <c r="DPZ369" s="120"/>
      <c r="DQA369" s="120"/>
      <c r="DQB369" s="120"/>
      <c r="DQC369" s="120"/>
      <c r="DQD369" s="120"/>
      <c r="DQE369" s="120"/>
      <c r="DQF369" s="120"/>
      <c r="DQG369" s="120"/>
      <c r="DQH369" s="120"/>
      <c r="DQI369" s="120"/>
      <c r="DQJ369" s="120"/>
      <c r="DQK369" s="120"/>
      <c r="DQL369" s="120"/>
      <c r="DQM369" s="120"/>
      <c r="DQN369" s="120"/>
      <c r="DQO369" s="120"/>
      <c r="DQP369" s="120"/>
      <c r="DQQ369" s="120"/>
      <c r="DQR369" s="120"/>
      <c r="DQS369" s="120"/>
      <c r="DQT369" s="120"/>
      <c r="DQU369" s="120"/>
      <c r="DQV369" s="120"/>
      <c r="DQW369" s="120"/>
      <c r="DQX369" s="120"/>
      <c r="DQY369" s="120"/>
      <c r="DQZ369" s="120"/>
      <c r="DRA369" s="120"/>
      <c r="DRB369" s="120"/>
      <c r="DRC369" s="120"/>
      <c r="DRD369" s="120"/>
      <c r="DRE369" s="120"/>
      <c r="DRF369" s="120"/>
      <c r="DRG369" s="120"/>
      <c r="DRH369" s="120"/>
      <c r="DRI369" s="120"/>
      <c r="DRJ369" s="120"/>
      <c r="DRK369" s="120"/>
      <c r="DRL369" s="120"/>
      <c r="DRM369" s="120"/>
      <c r="DRN369" s="120"/>
      <c r="DRO369" s="120"/>
      <c r="DRP369" s="120"/>
      <c r="DRQ369" s="120"/>
      <c r="DRR369" s="120"/>
      <c r="DRS369" s="120"/>
      <c r="DRT369" s="120"/>
      <c r="DRU369" s="120"/>
      <c r="DRV369" s="120"/>
      <c r="DRW369" s="120"/>
      <c r="DRX369" s="120"/>
      <c r="DRY369" s="120"/>
      <c r="DRZ369" s="120"/>
      <c r="DSA369" s="120"/>
      <c r="DSB369" s="120"/>
      <c r="DSC369" s="120"/>
      <c r="DSD369" s="120"/>
      <c r="DSE369" s="120"/>
      <c r="DSF369" s="120"/>
      <c r="DSG369" s="120"/>
      <c r="DSH369" s="120"/>
      <c r="DSI369" s="120"/>
      <c r="DSJ369" s="120"/>
      <c r="DSK369" s="120"/>
      <c r="DSL369" s="120"/>
      <c r="DSM369" s="120"/>
      <c r="DSN369" s="120"/>
      <c r="DSO369" s="120"/>
      <c r="DSP369" s="120"/>
      <c r="DSQ369" s="120"/>
      <c r="DSR369" s="120"/>
      <c r="DSS369" s="120"/>
      <c r="DST369" s="120"/>
      <c r="DSU369" s="120"/>
      <c r="DSV369" s="120"/>
      <c r="DSW369" s="120"/>
      <c r="DSX369" s="120"/>
      <c r="DSY369" s="120"/>
      <c r="DSZ369" s="120"/>
      <c r="DTA369" s="120"/>
      <c r="DTB369" s="120"/>
      <c r="DTC369" s="120"/>
      <c r="DTD369" s="120"/>
      <c r="DTE369" s="120"/>
      <c r="DTF369" s="120"/>
      <c r="DTG369" s="120"/>
      <c r="DTH369" s="120"/>
      <c r="DTI369" s="120"/>
      <c r="DTJ369" s="120"/>
      <c r="DTK369" s="120"/>
      <c r="DTL369" s="120"/>
      <c r="DTM369" s="120"/>
      <c r="DTN369" s="120"/>
      <c r="DTO369" s="120"/>
      <c r="DTP369" s="120"/>
      <c r="DTQ369" s="120"/>
      <c r="DTR369" s="120"/>
      <c r="DTS369" s="120"/>
      <c r="DTT369" s="120"/>
      <c r="DTU369" s="120"/>
      <c r="DTV369" s="120"/>
      <c r="DTW369" s="120"/>
      <c r="DTX369" s="120"/>
      <c r="DTY369" s="120"/>
      <c r="DTZ369" s="120"/>
      <c r="DUA369" s="120"/>
      <c r="DUB369" s="120"/>
      <c r="DUC369" s="120"/>
      <c r="DUD369" s="120"/>
      <c r="DUE369" s="120"/>
      <c r="DUF369" s="120"/>
      <c r="DUG369" s="120"/>
      <c r="DUH369" s="120"/>
      <c r="DUI369" s="120"/>
      <c r="DUJ369" s="120"/>
      <c r="DUK369" s="120"/>
      <c r="DUL369" s="120"/>
      <c r="DUM369" s="120"/>
      <c r="DUN369" s="120"/>
      <c r="DUO369" s="120"/>
      <c r="DUP369" s="120"/>
      <c r="DUQ369" s="120"/>
      <c r="DUR369" s="120"/>
      <c r="DUS369" s="120"/>
      <c r="DUT369" s="120"/>
      <c r="DUU369" s="120"/>
      <c r="DUV369" s="120"/>
      <c r="DUW369" s="120"/>
      <c r="DUX369" s="120"/>
      <c r="DUY369" s="120"/>
      <c r="DUZ369" s="120"/>
      <c r="DVA369" s="120"/>
      <c r="DVB369" s="120"/>
      <c r="DVC369" s="120"/>
      <c r="DVD369" s="120"/>
      <c r="DVE369" s="120"/>
      <c r="DVF369" s="120"/>
      <c r="DVG369" s="120"/>
      <c r="DVH369" s="120"/>
      <c r="DVI369" s="120"/>
      <c r="DVJ369" s="120"/>
      <c r="DVK369" s="120"/>
      <c r="DVL369" s="120"/>
      <c r="DVM369" s="120"/>
      <c r="DVN369" s="120"/>
      <c r="DVO369" s="120"/>
      <c r="DVP369" s="120"/>
      <c r="DVQ369" s="120"/>
      <c r="DVR369" s="120"/>
      <c r="DVS369" s="120"/>
      <c r="DVT369" s="120"/>
      <c r="DVU369" s="120"/>
      <c r="DVV369" s="120"/>
      <c r="DVW369" s="120"/>
      <c r="DVX369" s="120"/>
      <c r="DVY369" s="120"/>
      <c r="DVZ369" s="120"/>
      <c r="DWA369" s="120"/>
      <c r="DWB369" s="120"/>
      <c r="DWC369" s="120"/>
      <c r="DWD369" s="120"/>
      <c r="DWE369" s="120"/>
      <c r="DWF369" s="120"/>
      <c r="DWG369" s="120"/>
      <c r="DWH369" s="120"/>
      <c r="DWI369" s="120"/>
      <c r="DWJ369" s="120"/>
      <c r="DWK369" s="120"/>
      <c r="DWL369" s="120"/>
      <c r="DWM369" s="120"/>
      <c r="DWN369" s="120"/>
      <c r="DWO369" s="120"/>
      <c r="DWP369" s="120"/>
      <c r="DWQ369" s="120"/>
      <c r="DWR369" s="120"/>
      <c r="DWS369" s="120"/>
      <c r="DWT369" s="120"/>
      <c r="DWU369" s="120"/>
      <c r="DWV369" s="120"/>
      <c r="DWW369" s="120"/>
      <c r="DWX369" s="120"/>
      <c r="DWY369" s="120"/>
      <c r="DWZ369" s="120"/>
      <c r="DXA369" s="120"/>
      <c r="DXB369" s="120"/>
      <c r="DXC369" s="120"/>
      <c r="DXD369" s="120"/>
      <c r="DXE369" s="120"/>
      <c r="DXF369" s="120"/>
      <c r="DXG369" s="120"/>
      <c r="DXH369" s="120"/>
      <c r="DXI369" s="120"/>
      <c r="DXJ369" s="120"/>
      <c r="DXK369" s="120"/>
      <c r="DXL369" s="120"/>
      <c r="DXM369" s="120"/>
      <c r="DXN369" s="120"/>
      <c r="DXO369" s="120"/>
      <c r="DXP369" s="120"/>
      <c r="DXQ369" s="120"/>
      <c r="DXR369" s="120"/>
      <c r="DXS369" s="120"/>
      <c r="DXT369" s="120"/>
      <c r="DXU369" s="120"/>
      <c r="DXV369" s="120"/>
      <c r="DXW369" s="120"/>
      <c r="DXX369" s="120"/>
      <c r="DXY369" s="120"/>
      <c r="DXZ369" s="120"/>
      <c r="DYA369" s="120"/>
      <c r="DYB369" s="120"/>
      <c r="DYC369" s="120"/>
      <c r="DYD369" s="120"/>
      <c r="DYE369" s="120"/>
      <c r="DYF369" s="120"/>
      <c r="DYG369" s="120"/>
      <c r="DYH369" s="120"/>
      <c r="DYI369" s="120"/>
      <c r="DYJ369" s="120"/>
      <c r="DYK369" s="120"/>
      <c r="DYL369" s="120"/>
      <c r="DYM369" s="120"/>
      <c r="DYN369" s="120"/>
      <c r="DYO369" s="120"/>
      <c r="DYP369" s="120"/>
      <c r="DYQ369" s="120"/>
      <c r="DYR369" s="120"/>
      <c r="DYS369" s="120"/>
      <c r="DYT369" s="120"/>
      <c r="DYU369" s="120"/>
      <c r="DYV369" s="120"/>
      <c r="DYW369" s="120"/>
      <c r="DYX369" s="120"/>
      <c r="DYY369" s="120"/>
      <c r="DYZ369" s="120"/>
      <c r="DZA369" s="120"/>
      <c r="DZB369" s="120"/>
      <c r="DZC369" s="120"/>
      <c r="DZD369" s="120"/>
      <c r="DZE369" s="120"/>
      <c r="DZF369" s="120"/>
      <c r="DZG369" s="120"/>
      <c r="DZH369" s="120"/>
      <c r="DZI369" s="120"/>
      <c r="DZJ369" s="120"/>
      <c r="DZK369" s="120"/>
      <c r="DZL369" s="120"/>
      <c r="DZM369" s="120"/>
      <c r="DZN369" s="120"/>
      <c r="DZO369" s="120"/>
      <c r="DZP369" s="120"/>
      <c r="DZQ369" s="120"/>
      <c r="DZR369" s="120"/>
      <c r="DZS369" s="120"/>
      <c r="DZT369" s="120"/>
      <c r="DZU369" s="120"/>
      <c r="DZV369" s="120"/>
      <c r="DZW369" s="120"/>
      <c r="DZX369" s="120"/>
      <c r="DZY369" s="120"/>
      <c r="DZZ369" s="120"/>
      <c r="EAA369" s="120"/>
      <c r="EAB369" s="120"/>
      <c r="EAC369" s="120"/>
      <c r="EAD369" s="120"/>
      <c r="EAE369" s="120"/>
      <c r="EAF369" s="120"/>
      <c r="EAG369" s="120"/>
      <c r="EAH369" s="120"/>
      <c r="EAI369" s="120"/>
      <c r="EAJ369" s="120"/>
      <c r="EAK369" s="120"/>
      <c r="EAL369" s="120"/>
      <c r="EAM369" s="120"/>
      <c r="EAN369" s="120"/>
      <c r="EAO369" s="120"/>
      <c r="EAP369" s="120"/>
      <c r="EAQ369" s="120"/>
      <c r="EAR369" s="120"/>
      <c r="EAS369" s="120"/>
      <c r="EAT369" s="120"/>
      <c r="EAU369" s="120"/>
      <c r="EAV369" s="120"/>
      <c r="EAW369" s="120"/>
      <c r="EAX369" s="120"/>
      <c r="EAY369" s="120"/>
      <c r="EAZ369" s="120"/>
      <c r="EBA369" s="120"/>
      <c r="EBB369" s="120"/>
      <c r="EBC369" s="120"/>
      <c r="EBD369" s="120"/>
      <c r="EBE369" s="120"/>
      <c r="EBF369" s="120"/>
      <c r="EBG369" s="120"/>
      <c r="EBH369" s="120"/>
      <c r="EBI369" s="120"/>
      <c r="EBJ369" s="120"/>
      <c r="EBK369" s="120"/>
      <c r="EBL369" s="120"/>
      <c r="EBM369" s="120"/>
      <c r="EBN369" s="120"/>
      <c r="EBO369" s="120"/>
      <c r="EBP369" s="120"/>
      <c r="EBQ369" s="120"/>
      <c r="EBR369" s="120"/>
      <c r="EBS369" s="120"/>
      <c r="EBT369" s="120"/>
      <c r="EBU369" s="120"/>
      <c r="EBV369" s="120"/>
      <c r="EBW369" s="120"/>
      <c r="EBX369" s="120"/>
      <c r="EBY369" s="120"/>
      <c r="EBZ369" s="120"/>
      <c r="ECA369" s="120"/>
      <c r="ECB369" s="120"/>
      <c r="ECC369" s="120"/>
      <c r="ECD369" s="120"/>
      <c r="ECE369" s="120"/>
      <c r="ECF369" s="120"/>
      <c r="ECG369" s="120"/>
      <c r="ECH369" s="120"/>
      <c r="ECI369" s="120"/>
      <c r="ECJ369" s="120"/>
      <c r="ECK369" s="120"/>
      <c r="ECL369" s="120"/>
      <c r="ECM369" s="120"/>
      <c r="ECN369" s="120"/>
      <c r="ECO369" s="120"/>
      <c r="ECP369" s="120"/>
      <c r="ECQ369" s="120"/>
      <c r="ECR369" s="120"/>
      <c r="ECS369" s="120"/>
      <c r="ECT369" s="120"/>
      <c r="ECU369" s="120"/>
      <c r="ECV369" s="120"/>
      <c r="ECW369" s="120"/>
      <c r="ECX369" s="120"/>
      <c r="ECY369" s="120"/>
      <c r="ECZ369" s="120"/>
      <c r="EDA369" s="120"/>
      <c r="EDB369" s="120"/>
      <c r="EDC369" s="120"/>
      <c r="EDD369" s="120"/>
      <c r="EDE369" s="120"/>
      <c r="EDF369" s="120"/>
      <c r="EDG369" s="120"/>
      <c r="EDH369" s="120"/>
      <c r="EDI369" s="120"/>
      <c r="EDJ369" s="120"/>
      <c r="EDK369" s="120"/>
      <c r="EDL369" s="120"/>
      <c r="EDM369" s="120"/>
      <c r="EDN369" s="120"/>
      <c r="EDO369" s="120"/>
      <c r="EDP369" s="120"/>
      <c r="EDQ369" s="120"/>
      <c r="EDR369" s="120"/>
      <c r="EDS369" s="120"/>
      <c r="EDT369" s="120"/>
      <c r="EDU369" s="120"/>
      <c r="EDV369" s="120"/>
      <c r="EDW369" s="120"/>
      <c r="EDX369" s="120"/>
      <c r="EDY369" s="120"/>
      <c r="EDZ369" s="120"/>
      <c r="EEA369" s="120"/>
      <c r="EEB369" s="120"/>
      <c r="EEC369" s="120"/>
      <c r="EED369" s="120"/>
      <c r="EEE369" s="120"/>
      <c r="EEF369" s="120"/>
      <c r="EEG369" s="120"/>
      <c r="EEH369" s="120"/>
      <c r="EEI369" s="120"/>
      <c r="EEJ369" s="120"/>
      <c r="EEK369" s="120"/>
      <c r="EEL369" s="120"/>
      <c r="EEM369" s="120"/>
      <c r="EEN369" s="120"/>
      <c r="EEO369" s="120"/>
      <c r="EEP369" s="120"/>
      <c r="EEQ369" s="120"/>
      <c r="EER369" s="120"/>
      <c r="EES369" s="120"/>
      <c r="EET369" s="120"/>
      <c r="EEU369" s="120"/>
      <c r="EEV369" s="120"/>
      <c r="EEW369" s="120"/>
      <c r="EEX369" s="120"/>
      <c r="EEY369" s="120"/>
      <c r="EEZ369" s="120"/>
      <c r="EFA369" s="120"/>
      <c r="EFB369" s="120"/>
      <c r="EFC369" s="120"/>
      <c r="EFD369" s="120"/>
      <c r="EFE369" s="120"/>
      <c r="EFF369" s="120"/>
      <c r="EFG369" s="120"/>
      <c r="EFH369" s="120"/>
      <c r="EFI369" s="120"/>
      <c r="EFJ369" s="120"/>
      <c r="EFK369" s="120"/>
      <c r="EFL369" s="120"/>
      <c r="EFM369" s="120"/>
      <c r="EFN369" s="120"/>
      <c r="EFO369" s="120"/>
      <c r="EFP369" s="120"/>
      <c r="EFQ369" s="120"/>
      <c r="EFR369" s="120"/>
      <c r="EFS369" s="120"/>
      <c r="EFT369" s="120"/>
      <c r="EFU369" s="120"/>
      <c r="EFV369" s="120"/>
      <c r="EFW369" s="120"/>
      <c r="EFX369" s="120"/>
      <c r="EFY369" s="120"/>
      <c r="EFZ369" s="120"/>
      <c r="EGA369" s="120"/>
      <c r="EGB369" s="120"/>
      <c r="EGC369" s="120"/>
      <c r="EGD369" s="120"/>
      <c r="EGE369" s="120"/>
      <c r="EGF369" s="120"/>
      <c r="EGG369" s="120"/>
      <c r="EGH369" s="120"/>
      <c r="EGI369" s="120"/>
      <c r="EGJ369" s="120"/>
      <c r="EGK369" s="120"/>
      <c r="EGL369" s="120"/>
      <c r="EGM369" s="120"/>
      <c r="EGN369" s="120"/>
      <c r="EGO369" s="120"/>
      <c r="EGP369" s="120"/>
      <c r="EGQ369" s="120"/>
      <c r="EGR369" s="120"/>
      <c r="EGS369" s="120"/>
      <c r="EGT369" s="120"/>
      <c r="EGU369" s="120"/>
      <c r="EGV369" s="120"/>
      <c r="EGW369" s="120"/>
      <c r="EGX369" s="120"/>
      <c r="EGY369" s="120"/>
      <c r="EGZ369" s="120"/>
      <c r="EHA369" s="120"/>
      <c r="EHB369" s="120"/>
      <c r="EHC369" s="120"/>
      <c r="EHD369" s="120"/>
      <c r="EHE369" s="120"/>
      <c r="EHF369" s="120"/>
      <c r="EHG369" s="120"/>
      <c r="EHH369" s="120"/>
      <c r="EHI369" s="120"/>
      <c r="EHJ369" s="120"/>
      <c r="EHK369" s="120"/>
      <c r="EHL369" s="120"/>
      <c r="EHM369" s="120"/>
      <c r="EHN369" s="120"/>
      <c r="EHO369" s="120"/>
      <c r="EHP369" s="120"/>
      <c r="EHQ369" s="120"/>
      <c r="EHR369" s="120"/>
      <c r="EHS369" s="120"/>
      <c r="EHT369" s="120"/>
      <c r="EHU369" s="120"/>
      <c r="EHV369" s="120"/>
      <c r="EHW369" s="120"/>
      <c r="EHX369" s="120"/>
      <c r="EHY369" s="120"/>
      <c r="EHZ369" s="120"/>
      <c r="EIA369" s="120"/>
      <c r="EIB369" s="120"/>
      <c r="EIC369" s="120"/>
      <c r="EID369" s="120"/>
      <c r="EIE369" s="120"/>
      <c r="EIF369" s="120"/>
      <c r="EIG369" s="120"/>
      <c r="EIH369" s="120"/>
      <c r="EII369" s="120"/>
      <c r="EIJ369" s="120"/>
      <c r="EIK369" s="120"/>
      <c r="EIL369" s="120"/>
      <c r="EIM369" s="120"/>
      <c r="EIN369" s="120"/>
      <c r="EIO369" s="120"/>
      <c r="EIP369" s="120"/>
      <c r="EIQ369" s="120"/>
      <c r="EIR369" s="120"/>
      <c r="EIS369" s="120"/>
      <c r="EIT369" s="120"/>
      <c r="EIU369" s="120"/>
      <c r="EIV369" s="120"/>
      <c r="EIW369" s="120"/>
      <c r="EIX369" s="120"/>
      <c r="EIY369" s="120"/>
      <c r="EIZ369" s="120"/>
      <c r="EJA369" s="120"/>
      <c r="EJB369" s="120"/>
      <c r="EJC369" s="120"/>
      <c r="EJD369" s="120"/>
      <c r="EJE369" s="120"/>
      <c r="EJF369" s="120"/>
      <c r="EJG369" s="120"/>
      <c r="EJH369" s="120"/>
      <c r="EJI369" s="120"/>
      <c r="EJJ369" s="120"/>
      <c r="EJK369" s="120"/>
      <c r="EJL369" s="120"/>
      <c r="EJM369" s="120"/>
      <c r="EJN369" s="120"/>
      <c r="EJO369" s="120"/>
      <c r="EJP369" s="120"/>
      <c r="EJQ369" s="120"/>
      <c r="EJR369" s="120"/>
      <c r="EJS369" s="120"/>
      <c r="EJT369" s="120"/>
      <c r="EJU369" s="120"/>
      <c r="EJV369" s="120"/>
      <c r="EJW369" s="120"/>
      <c r="EJX369" s="120"/>
      <c r="EJY369" s="120"/>
      <c r="EJZ369" s="120"/>
      <c r="EKA369" s="120"/>
      <c r="EKB369" s="120"/>
      <c r="EKC369" s="120"/>
      <c r="EKD369" s="120"/>
      <c r="EKE369" s="120"/>
      <c r="EKF369" s="120"/>
      <c r="EKG369" s="120"/>
      <c r="EKH369" s="120"/>
      <c r="EKI369" s="120"/>
      <c r="EKJ369" s="120"/>
      <c r="EKK369" s="120"/>
      <c r="EKL369" s="120"/>
      <c r="EKM369" s="120"/>
      <c r="EKN369" s="120"/>
      <c r="EKO369" s="120"/>
      <c r="EKP369" s="120"/>
      <c r="EKQ369" s="120"/>
      <c r="EKR369" s="120"/>
      <c r="EKS369" s="120"/>
      <c r="EKT369" s="120"/>
      <c r="EKU369" s="120"/>
      <c r="EKV369" s="120"/>
      <c r="EKW369" s="120"/>
      <c r="EKX369" s="120"/>
      <c r="EKY369" s="120"/>
      <c r="EKZ369" s="120"/>
      <c r="ELA369" s="120"/>
      <c r="ELB369" s="120"/>
      <c r="ELC369" s="120"/>
      <c r="ELD369" s="120"/>
      <c r="ELE369" s="120"/>
      <c r="ELF369" s="120"/>
      <c r="ELG369" s="120"/>
      <c r="ELH369" s="120"/>
      <c r="ELI369" s="120"/>
      <c r="ELJ369" s="120"/>
      <c r="ELK369" s="120"/>
      <c r="ELL369" s="120"/>
      <c r="ELM369" s="120"/>
      <c r="ELN369" s="120"/>
      <c r="ELO369" s="120"/>
      <c r="ELP369" s="120"/>
      <c r="ELQ369" s="120"/>
      <c r="ELR369" s="120"/>
      <c r="ELS369" s="120"/>
      <c r="ELT369" s="120"/>
      <c r="ELU369" s="120"/>
      <c r="ELV369" s="120"/>
      <c r="ELW369" s="120"/>
      <c r="ELX369" s="120"/>
      <c r="ELY369" s="120"/>
      <c r="ELZ369" s="120"/>
      <c r="EMA369" s="120"/>
      <c r="EMB369" s="120"/>
      <c r="EMC369" s="120"/>
      <c r="EMD369" s="120"/>
      <c r="EME369" s="120"/>
      <c r="EMF369" s="120"/>
      <c r="EMG369" s="120"/>
      <c r="EMH369" s="120"/>
      <c r="EMI369" s="120"/>
      <c r="EMJ369" s="120"/>
      <c r="EMK369" s="120"/>
      <c r="EML369" s="120"/>
      <c r="EMM369" s="120"/>
      <c r="EMN369" s="120"/>
      <c r="EMO369" s="120"/>
      <c r="EMP369" s="120"/>
      <c r="EMQ369" s="120"/>
      <c r="EMR369" s="120"/>
      <c r="EMS369" s="120"/>
      <c r="EMT369" s="120"/>
      <c r="EMU369" s="120"/>
      <c r="EMV369" s="120"/>
      <c r="EMW369" s="120"/>
      <c r="EMX369" s="120"/>
      <c r="EMY369" s="120"/>
      <c r="EMZ369" s="120"/>
      <c r="ENA369" s="120"/>
      <c r="ENB369" s="120"/>
      <c r="ENC369" s="120"/>
      <c r="END369" s="120"/>
      <c r="ENE369" s="120"/>
      <c r="ENF369" s="120"/>
      <c r="ENG369" s="120"/>
      <c r="ENH369" s="120"/>
      <c r="ENI369" s="120"/>
      <c r="ENJ369" s="120"/>
      <c r="ENK369" s="120"/>
      <c r="ENL369" s="120"/>
      <c r="ENM369" s="120"/>
      <c r="ENN369" s="120"/>
      <c r="ENO369" s="120"/>
      <c r="ENP369" s="120"/>
      <c r="ENQ369" s="120"/>
      <c r="ENR369" s="120"/>
      <c r="ENS369" s="120"/>
      <c r="ENT369" s="120"/>
      <c r="ENU369" s="120"/>
      <c r="ENV369" s="120"/>
      <c r="ENW369" s="120"/>
      <c r="ENX369" s="120"/>
      <c r="ENY369" s="120"/>
      <c r="ENZ369" s="120"/>
      <c r="EOA369" s="120"/>
      <c r="EOB369" s="120"/>
      <c r="EOC369" s="120"/>
      <c r="EOD369" s="120"/>
      <c r="EOE369" s="120"/>
      <c r="EOF369" s="120"/>
      <c r="EOG369" s="120"/>
      <c r="EOH369" s="120"/>
      <c r="EOI369" s="120"/>
      <c r="EOJ369" s="120"/>
      <c r="EOK369" s="120"/>
      <c r="EOL369" s="120"/>
      <c r="EOM369" s="120"/>
      <c r="EON369" s="120"/>
      <c r="EOO369" s="120"/>
      <c r="EOP369" s="120"/>
      <c r="EOQ369" s="120"/>
      <c r="EOR369" s="120"/>
      <c r="EOS369" s="120"/>
      <c r="EOT369" s="120"/>
      <c r="EOU369" s="120"/>
      <c r="EOV369" s="120"/>
      <c r="EOW369" s="120"/>
      <c r="EOX369" s="120"/>
      <c r="EOY369" s="120"/>
      <c r="EOZ369" s="120"/>
      <c r="EPA369" s="120"/>
      <c r="EPB369" s="120"/>
      <c r="EPC369" s="120"/>
      <c r="EPD369" s="120"/>
      <c r="EPE369" s="120"/>
      <c r="EPF369" s="120"/>
      <c r="EPG369" s="120"/>
      <c r="EPH369" s="120"/>
      <c r="EPI369" s="120"/>
      <c r="EPJ369" s="120"/>
      <c r="EPK369" s="120"/>
      <c r="EPL369" s="120"/>
      <c r="EPM369" s="120"/>
      <c r="EPN369" s="120"/>
      <c r="EPO369" s="120"/>
      <c r="EPP369" s="120"/>
      <c r="EPQ369" s="120"/>
      <c r="EPR369" s="120"/>
      <c r="EPS369" s="120"/>
      <c r="EPT369" s="120"/>
      <c r="EPU369" s="120"/>
      <c r="EPV369" s="120"/>
      <c r="EPW369" s="120"/>
      <c r="EPX369" s="120"/>
      <c r="EPY369" s="120"/>
      <c r="EPZ369" s="120"/>
      <c r="EQA369" s="120"/>
      <c r="EQB369" s="120"/>
      <c r="EQC369" s="120"/>
      <c r="EQD369" s="120"/>
      <c r="EQE369" s="120"/>
      <c r="EQF369" s="120"/>
      <c r="EQG369" s="120"/>
      <c r="EQH369" s="120"/>
      <c r="EQI369" s="120"/>
      <c r="EQJ369" s="120"/>
      <c r="EQK369" s="120"/>
      <c r="EQL369" s="120"/>
      <c r="EQM369" s="120"/>
      <c r="EQN369" s="120"/>
      <c r="EQO369" s="120"/>
      <c r="EQP369" s="120"/>
      <c r="EQQ369" s="120"/>
      <c r="EQR369" s="120"/>
      <c r="EQS369" s="120"/>
      <c r="EQT369" s="120"/>
      <c r="EQU369" s="120"/>
      <c r="EQV369" s="120"/>
      <c r="EQW369" s="120"/>
      <c r="EQX369" s="120"/>
      <c r="EQY369" s="120"/>
      <c r="EQZ369" s="120"/>
      <c r="ERA369" s="120"/>
      <c r="ERB369" s="120"/>
      <c r="ERC369" s="120"/>
      <c r="ERD369" s="120"/>
      <c r="ERE369" s="120"/>
      <c r="ERF369" s="120"/>
      <c r="ERG369" s="120"/>
      <c r="ERH369" s="120"/>
      <c r="ERI369" s="120"/>
      <c r="ERJ369" s="120"/>
      <c r="ERK369" s="120"/>
      <c r="ERL369" s="120"/>
      <c r="ERM369" s="120"/>
      <c r="ERN369" s="120"/>
      <c r="ERO369" s="120"/>
      <c r="ERP369" s="120"/>
      <c r="ERQ369" s="120"/>
      <c r="ERR369" s="120"/>
      <c r="ERS369" s="120"/>
      <c r="ERT369" s="120"/>
      <c r="ERU369" s="120"/>
      <c r="ERV369" s="120"/>
      <c r="ERW369" s="120"/>
      <c r="ERX369" s="120"/>
      <c r="ERY369" s="120"/>
      <c r="ERZ369" s="120"/>
      <c r="ESA369" s="120"/>
      <c r="ESB369" s="120"/>
      <c r="ESC369" s="120"/>
      <c r="ESD369" s="120"/>
      <c r="ESE369" s="120"/>
      <c r="ESF369" s="120"/>
      <c r="ESG369" s="120"/>
      <c r="ESH369" s="120"/>
      <c r="ESI369" s="120"/>
      <c r="ESJ369" s="120"/>
      <c r="ESK369" s="120"/>
      <c r="ESL369" s="120"/>
      <c r="ESM369" s="120"/>
      <c r="ESN369" s="120"/>
      <c r="ESO369" s="120"/>
      <c r="ESP369" s="120"/>
      <c r="ESQ369" s="120"/>
      <c r="ESR369" s="120"/>
      <c r="ESS369" s="120"/>
      <c r="EST369" s="120"/>
      <c r="ESU369" s="120"/>
      <c r="ESV369" s="120"/>
      <c r="ESW369" s="120"/>
      <c r="ESX369" s="120"/>
      <c r="ESY369" s="120"/>
      <c r="ESZ369" s="120"/>
      <c r="ETA369" s="120"/>
      <c r="ETB369" s="120"/>
      <c r="ETC369" s="120"/>
      <c r="ETD369" s="120"/>
      <c r="ETE369" s="120"/>
      <c r="ETF369" s="120"/>
      <c r="ETG369" s="120"/>
      <c r="ETH369" s="120"/>
      <c r="ETI369" s="120"/>
      <c r="ETJ369" s="120"/>
      <c r="ETK369" s="120"/>
      <c r="ETL369" s="120"/>
      <c r="ETM369" s="120"/>
      <c r="ETN369" s="120"/>
      <c r="ETO369" s="120"/>
      <c r="ETP369" s="120"/>
      <c r="ETQ369" s="120"/>
      <c r="ETR369" s="120"/>
      <c r="ETS369" s="120"/>
      <c r="ETT369" s="120"/>
      <c r="ETU369" s="120"/>
      <c r="ETV369" s="120"/>
      <c r="ETW369" s="120"/>
      <c r="ETX369" s="120"/>
      <c r="ETY369" s="120"/>
      <c r="ETZ369" s="120"/>
      <c r="EUA369" s="120"/>
      <c r="EUB369" s="120"/>
      <c r="EUC369" s="120"/>
      <c r="EUD369" s="120"/>
      <c r="EUE369" s="120"/>
      <c r="EUF369" s="120"/>
      <c r="EUG369" s="120"/>
      <c r="EUH369" s="120"/>
      <c r="EUI369" s="120"/>
      <c r="EUJ369" s="120"/>
      <c r="EUK369" s="120"/>
      <c r="EUL369" s="120"/>
      <c r="EUM369" s="120"/>
      <c r="EUN369" s="120"/>
      <c r="EUO369" s="120"/>
      <c r="EUP369" s="120"/>
      <c r="EUQ369" s="120"/>
      <c r="EUR369" s="120"/>
      <c r="EUS369" s="120"/>
      <c r="EUT369" s="120"/>
      <c r="EUU369" s="120"/>
      <c r="EUV369" s="120"/>
      <c r="EUW369" s="120"/>
      <c r="EUX369" s="120"/>
      <c r="EUY369" s="120"/>
      <c r="EUZ369" s="120"/>
      <c r="EVA369" s="120"/>
      <c r="EVB369" s="120"/>
      <c r="EVC369" s="120"/>
      <c r="EVD369" s="120"/>
      <c r="EVE369" s="120"/>
      <c r="EVF369" s="120"/>
      <c r="EVG369" s="120"/>
      <c r="EVH369" s="120"/>
      <c r="EVI369" s="120"/>
      <c r="EVJ369" s="120"/>
      <c r="EVK369" s="120"/>
      <c r="EVL369" s="120"/>
      <c r="EVM369" s="120"/>
      <c r="EVN369" s="120"/>
      <c r="EVO369" s="120"/>
      <c r="EVP369" s="120"/>
      <c r="EVQ369" s="120"/>
      <c r="EVR369" s="120"/>
      <c r="EVS369" s="120"/>
      <c r="EVT369" s="120"/>
      <c r="EVU369" s="120"/>
      <c r="EVV369" s="120"/>
      <c r="EVW369" s="120"/>
      <c r="EVX369" s="120"/>
      <c r="EVY369" s="120"/>
      <c r="EVZ369" s="120"/>
      <c r="EWA369" s="120"/>
      <c r="EWB369" s="120"/>
      <c r="EWC369" s="120"/>
      <c r="EWD369" s="120"/>
      <c r="EWE369" s="120"/>
      <c r="EWF369" s="120"/>
      <c r="EWG369" s="120"/>
      <c r="EWH369" s="120"/>
      <c r="EWI369" s="120"/>
      <c r="EWJ369" s="120"/>
      <c r="EWK369" s="120"/>
      <c r="EWL369" s="120"/>
      <c r="EWM369" s="120"/>
      <c r="EWN369" s="120"/>
      <c r="EWO369" s="120"/>
      <c r="EWP369" s="120"/>
      <c r="EWQ369" s="120"/>
      <c r="EWR369" s="120"/>
      <c r="EWS369" s="120"/>
      <c r="EWT369" s="120"/>
      <c r="EWU369" s="120"/>
      <c r="EWV369" s="120"/>
      <c r="EWW369" s="120"/>
      <c r="EWX369" s="120"/>
      <c r="EWY369" s="120"/>
      <c r="EWZ369" s="120"/>
      <c r="EXA369" s="120"/>
      <c r="EXB369" s="120"/>
      <c r="EXC369" s="120"/>
      <c r="EXD369" s="120"/>
      <c r="EXE369" s="120"/>
      <c r="EXF369" s="120"/>
      <c r="EXG369" s="120"/>
      <c r="EXH369" s="120"/>
      <c r="EXI369" s="120"/>
      <c r="EXJ369" s="120"/>
      <c r="EXK369" s="120"/>
      <c r="EXL369" s="120"/>
      <c r="EXM369" s="120"/>
      <c r="EXN369" s="120"/>
      <c r="EXO369" s="120"/>
      <c r="EXP369" s="120"/>
      <c r="EXQ369" s="120"/>
      <c r="EXR369" s="120"/>
      <c r="EXS369" s="120"/>
      <c r="EXT369" s="120"/>
      <c r="EXU369" s="120"/>
      <c r="EXV369" s="120"/>
      <c r="EXW369" s="120"/>
      <c r="EXX369" s="120"/>
      <c r="EXY369" s="120"/>
      <c r="EXZ369" s="120"/>
      <c r="EYA369" s="120"/>
      <c r="EYB369" s="120"/>
      <c r="EYC369" s="120"/>
      <c r="EYD369" s="120"/>
      <c r="EYE369" s="120"/>
      <c r="EYF369" s="120"/>
      <c r="EYG369" s="120"/>
      <c r="EYH369" s="120"/>
      <c r="EYI369" s="120"/>
      <c r="EYJ369" s="120"/>
      <c r="EYK369" s="120"/>
      <c r="EYL369" s="120"/>
      <c r="EYM369" s="120"/>
      <c r="EYN369" s="120"/>
      <c r="EYO369" s="120"/>
      <c r="EYP369" s="120"/>
      <c r="EYQ369" s="120"/>
      <c r="EYR369" s="120"/>
      <c r="EYS369" s="120"/>
      <c r="EYT369" s="120"/>
      <c r="EYU369" s="120"/>
      <c r="EYV369" s="120"/>
      <c r="EYW369" s="120"/>
      <c r="EYX369" s="120"/>
      <c r="EYY369" s="120"/>
      <c r="EYZ369" s="120"/>
      <c r="EZA369" s="120"/>
      <c r="EZB369" s="120"/>
      <c r="EZC369" s="120"/>
      <c r="EZD369" s="120"/>
      <c r="EZE369" s="120"/>
      <c r="EZF369" s="120"/>
      <c r="EZG369" s="120"/>
      <c r="EZH369" s="120"/>
      <c r="EZI369" s="120"/>
      <c r="EZJ369" s="120"/>
      <c r="EZK369" s="120"/>
      <c r="EZL369" s="120"/>
      <c r="EZM369" s="120"/>
      <c r="EZN369" s="120"/>
      <c r="EZO369" s="120"/>
      <c r="EZP369" s="120"/>
      <c r="EZQ369" s="120"/>
      <c r="EZR369" s="120"/>
      <c r="EZS369" s="120"/>
      <c r="EZT369" s="120"/>
      <c r="EZU369" s="120"/>
      <c r="EZV369" s="120"/>
      <c r="EZW369" s="120"/>
      <c r="EZX369" s="120"/>
      <c r="EZY369" s="120"/>
      <c r="EZZ369" s="120"/>
      <c r="FAA369" s="120"/>
      <c r="FAB369" s="120"/>
      <c r="FAC369" s="120"/>
      <c r="FAD369" s="120"/>
      <c r="FAE369" s="120"/>
      <c r="FAF369" s="120"/>
      <c r="FAG369" s="120"/>
      <c r="FAH369" s="120"/>
      <c r="FAI369" s="120"/>
      <c r="FAJ369" s="120"/>
      <c r="FAK369" s="120"/>
      <c r="FAL369" s="120"/>
      <c r="FAM369" s="120"/>
      <c r="FAN369" s="120"/>
      <c r="FAO369" s="120"/>
      <c r="FAP369" s="120"/>
      <c r="FAQ369" s="120"/>
      <c r="FAR369" s="120"/>
      <c r="FAS369" s="120"/>
      <c r="FAT369" s="120"/>
      <c r="FAU369" s="120"/>
      <c r="FAV369" s="120"/>
      <c r="FAW369" s="120"/>
      <c r="FAX369" s="120"/>
      <c r="FAY369" s="120"/>
      <c r="FAZ369" s="120"/>
      <c r="FBA369" s="120"/>
      <c r="FBB369" s="120"/>
      <c r="FBC369" s="120"/>
      <c r="FBD369" s="120"/>
      <c r="FBE369" s="120"/>
      <c r="FBF369" s="120"/>
      <c r="FBG369" s="120"/>
      <c r="FBH369" s="120"/>
      <c r="FBI369" s="120"/>
      <c r="FBJ369" s="120"/>
      <c r="FBK369" s="120"/>
      <c r="FBL369" s="120"/>
      <c r="FBM369" s="120"/>
      <c r="FBN369" s="120"/>
      <c r="FBO369" s="120"/>
      <c r="FBP369" s="120"/>
      <c r="FBQ369" s="120"/>
      <c r="FBR369" s="120"/>
      <c r="FBS369" s="120"/>
      <c r="FBT369" s="120"/>
      <c r="FBU369" s="120"/>
      <c r="FBV369" s="120"/>
      <c r="FBW369" s="120"/>
      <c r="FBX369" s="120"/>
      <c r="FBY369" s="120"/>
      <c r="FBZ369" s="120"/>
      <c r="FCA369" s="120"/>
      <c r="FCB369" s="120"/>
      <c r="FCC369" s="120"/>
      <c r="FCD369" s="120"/>
      <c r="FCE369" s="120"/>
      <c r="FCF369" s="120"/>
      <c r="FCG369" s="120"/>
      <c r="FCH369" s="120"/>
      <c r="FCI369" s="120"/>
      <c r="FCJ369" s="120"/>
      <c r="FCK369" s="120"/>
      <c r="FCL369" s="120"/>
      <c r="FCM369" s="120"/>
      <c r="FCN369" s="120"/>
      <c r="FCO369" s="120"/>
      <c r="FCP369" s="120"/>
      <c r="FCQ369" s="120"/>
      <c r="FCR369" s="120"/>
      <c r="FCS369" s="120"/>
      <c r="FCT369" s="120"/>
      <c r="FCU369" s="120"/>
      <c r="FCV369" s="120"/>
      <c r="FCW369" s="120"/>
      <c r="FCX369" s="120"/>
      <c r="FCY369" s="120"/>
      <c r="FCZ369" s="120"/>
      <c r="FDA369" s="120"/>
      <c r="FDB369" s="120"/>
      <c r="FDC369" s="120"/>
      <c r="FDD369" s="120"/>
      <c r="FDE369" s="120"/>
      <c r="FDF369" s="120"/>
      <c r="FDG369" s="120"/>
      <c r="FDH369" s="120"/>
      <c r="FDI369" s="120"/>
      <c r="FDJ369" s="120"/>
      <c r="FDK369" s="120"/>
      <c r="FDL369" s="120"/>
      <c r="FDM369" s="120"/>
      <c r="FDN369" s="120"/>
      <c r="FDO369" s="120"/>
      <c r="FDP369" s="120"/>
      <c r="FDQ369" s="120"/>
      <c r="FDR369" s="120"/>
      <c r="FDS369" s="120"/>
      <c r="FDT369" s="120"/>
      <c r="FDU369" s="120"/>
      <c r="FDV369" s="120"/>
      <c r="FDW369" s="120"/>
      <c r="FDX369" s="120"/>
      <c r="FDY369" s="120"/>
      <c r="FDZ369" s="120"/>
      <c r="FEA369" s="120"/>
      <c r="FEB369" s="120"/>
      <c r="FEC369" s="120"/>
      <c r="FED369" s="120"/>
      <c r="FEE369" s="120"/>
      <c r="FEF369" s="120"/>
      <c r="FEG369" s="120"/>
      <c r="FEH369" s="120"/>
      <c r="FEI369" s="120"/>
      <c r="FEJ369" s="120"/>
      <c r="FEK369" s="120"/>
      <c r="FEL369" s="120"/>
      <c r="FEM369" s="120"/>
      <c r="FEN369" s="120"/>
      <c r="FEO369" s="120"/>
      <c r="FEP369" s="120"/>
      <c r="FEQ369" s="120"/>
      <c r="FER369" s="120"/>
      <c r="FES369" s="120"/>
      <c r="FET369" s="120"/>
      <c r="FEU369" s="120"/>
      <c r="FEV369" s="120"/>
      <c r="FEW369" s="120"/>
      <c r="FEX369" s="120"/>
      <c r="FEY369" s="120"/>
      <c r="FEZ369" s="120"/>
      <c r="FFA369" s="120"/>
      <c r="FFB369" s="120"/>
      <c r="FFC369" s="120"/>
      <c r="FFD369" s="120"/>
      <c r="FFE369" s="120"/>
      <c r="FFF369" s="120"/>
      <c r="FFG369" s="120"/>
      <c r="FFH369" s="120"/>
      <c r="FFI369" s="120"/>
      <c r="FFJ369" s="120"/>
      <c r="FFK369" s="120"/>
      <c r="FFL369" s="120"/>
      <c r="FFM369" s="120"/>
      <c r="FFN369" s="120"/>
      <c r="FFO369" s="120"/>
      <c r="FFP369" s="120"/>
      <c r="FFQ369" s="120"/>
      <c r="FFR369" s="120"/>
      <c r="FFS369" s="120"/>
      <c r="FFT369" s="120"/>
      <c r="FFU369" s="120"/>
      <c r="FFV369" s="120"/>
      <c r="FFW369" s="120"/>
      <c r="FFX369" s="120"/>
      <c r="FFY369" s="120"/>
      <c r="FFZ369" s="120"/>
      <c r="FGA369" s="120"/>
      <c r="FGB369" s="120"/>
      <c r="FGC369" s="120"/>
      <c r="FGD369" s="120"/>
      <c r="FGE369" s="120"/>
      <c r="FGF369" s="120"/>
      <c r="FGG369" s="120"/>
      <c r="FGH369" s="120"/>
      <c r="FGI369" s="120"/>
      <c r="FGJ369" s="120"/>
      <c r="FGK369" s="120"/>
      <c r="FGL369" s="120"/>
      <c r="FGM369" s="120"/>
      <c r="FGN369" s="120"/>
      <c r="FGO369" s="120"/>
      <c r="FGP369" s="120"/>
      <c r="FGQ369" s="120"/>
      <c r="FGR369" s="120"/>
      <c r="FGS369" s="120"/>
      <c r="FGT369" s="120"/>
      <c r="FGU369" s="120"/>
      <c r="FGV369" s="120"/>
      <c r="FGW369" s="120"/>
      <c r="FGX369" s="120"/>
      <c r="FGY369" s="120"/>
      <c r="FGZ369" s="120"/>
      <c r="FHA369" s="120"/>
      <c r="FHB369" s="120"/>
      <c r="FHC369" s="120"/>
      <c r="FHD369" s="120"/>
      <c r="FHE369" s="120"/>
      <c r="FHF369" s="120"/>
      <c r="FHG369" s="120"/>
      <c r="FHH369" s="120"/>
      <c r="FHI369" s="120"/>
      <c r="FHJ369" s="120"/>
      <c r="FHK369" s="120"/>
      <c r="FHL369" s="120"/>
      <c r="FHM369" s="120"/>
      <c r="FHN369" s="120"/>
      <c r="FHO369" s="120"/>
      <c r="FHP369" s="120"/>
      <c r="FHQ369" s="120"/>
      <c r="FHR369" s="120"/>
      <c r="FHS369" s="120"/>
      <c r="FHT369" s="120"/>
      <c r="FHU369" s="120"/>
      <c r="FHV369" s="120"/>
      <c r="FHW369" s="120"/>
      <c r="FHX369" s="120"/>
      <c r="FHY369" s="120"/>
      <c r="FHZ369" s="120"/>
      <c r="FIA369" s="120"/>
      <c r="FIB369" s="120"/>
      <c r="FIC369" s="120"/>
      <c r="FID369" s="120"/>
      <c r="FIE369" s="120"/>
      <c r="FIF369" s="120"/>
      <c r="FIG369" s="120"/>
      <c r="FIH369" s="120"/>
      <c r="FII369" s="120"/>
      <c r="FIJ369" s="120"/>
      <c r="FIK369" s="120"/>
      <c r="FIL369" s="120"/>
      <c r="FIM369" s="120"/>
      <c r="FIN369" s="120"/>
      <c r="FIO369" s="120"/>
      <c r="FIP369" s="120"/>
      <c r="FIQ369" s="120"/>
      <c r="FIR369" s="120"/>
      <c r="FIS369" s="120"/>
      <c r="FIT369" s="120"/>
      <c r="FIU369" s="120"/>
      <c r="FIV369" s="120"/>
      <c r="FIW369" s="120"/>
      <c r="FIX369" s="120"/>
      <c r="FIY369" s="120"/>
      <c r="FIZ369" s="120"/>
      <c r="FJA369" s="120"/>
      <c r="FJB369" s="120"/>
      <c r="FJC369" s="120"/>
      <c r="FJD369" s="120"/>
      <c r="FJE369" s="120"/>
      <c r="FJF369" s="120"/>
      <c r="FJG369" s="120"/>
      <c r="FJH369" s="120"/>
      <c r="FJI369" s="120"/>
      <c r="FJJ369" s="120"/>
      <c r="FJK369" s="120"/>
      <c r="FJL369" s="120"/>
      <c r="FJM369" s="120"/>
      <c r="FJN369" s="120"/>
      <c r="FJO369" s="120"/>
      <c r="FJP369" s="120"/>
      <c r="FJQ369" s="120"/>
      <c r="FJR369" s="120"/>
      <c r="FJS369" s="120"/>
      <c r="FJT369" s="120"/>
      <c r="FJU369" s="120"/>
      <c r="FJV369" s="120"/>
      <c r="FJW369" s="120"/>
      <c r="FJX369" s="120"/>
      <c r="FJY369" s="120"/>
      <c r="FJZ369" s="120"/>
      <c r="FKA369" s="120"/>
      <c r="FKB369" s="120"/>
      <c r="FKC369" s="120"/>
      <c r="FKD369" s="120"/>
      <c r="FKE369" s="120"/>
      <c r="FKF369" s="120"/>
      <c r="FKG369" s="120"/>
      <c r="FKH369" s="120"/>
      <c r="FKI369" s="120"/>
      <c r="FKJ369" s="120"/>
      <c r="FKK369" s="120"/>
      <c r="FKL369" s="120"/>
      <c r="FKM369" s="120"/>
      <c r="FKN369" s="120"/>
      <c r="FKO369" s="120"/>
      <c r="FKP369" s="120"/>
      <c r="FKQ369" s="120"/>
      <c r="FKR369" s="120"/>
      <c r="FKS369" s="120"/>
      <c r="FKT369" s="120"/>
      <c r="FKU369" s="120"/>
      <c r="FKV369" s="120"/>
      <c r="FKW369" s="120"/>
      <c r="FKX369" s="120"/>
      <c r="FKY369" s="120"/>
      <c r="FKZ369" s="120"/>
      <c r="FLA369" s="120"/>
      <c r="FLB369" s="120"/>
      <c r="FLC369" s="120"/>
      <c r="FLD369" s="120"/>
      <c r="FLE369" s="120"/>
      <c r="FLF369" s="120"/>
      <c r="FLG369" s="120"/>
      <c r="FLH369" s="120"/>
      <c r="FLI369" s="120"/>
      <c r="FLJ369" s="120"/>
      <c r="FLK369" s="120"/>
      <c r="FLL369" s="120"/>
      <c r="FLM369" s="120"/>
      <c r="FLN369" s="120"/>
      <c r="FLO369" s="120"/>
      <c r="FLP369" s="120"/>
      <c r="FLQ369" s="120"/>
      <c r="FLR369" s="120"/>
      <c r="FLS369" s="120"/>
      <c r="FLT369" s="120"/>
      <c r="FLU369" s="120"/>
      <c r="FLV369" s="120"/>
      <c r="FLW369" s="120"/>
      <c r="FLX369" s="120"/>
      <c r="FLY369" s="120"/>
      <c r="FLZ369" s="120"/>
      <c r="FMA369" s="120"/>
      <c r="FMB369" s="120"/>
      <c r="FMC369" s="120"/>
      <c r="FMD369" s="120"/>
      <c r="FME369" s="120"/>
      <c r="FMF369" s="120"/>
      <c r="FMG369" s="120"/>
      <c r="FMH369" s="120"/>
      <c r="FMI369" s="120"/>
      <c r="FMJ369" s="120"/>
      <c r="FMK369" s="120"/>
      <c r="FML369" s="120"/>
      <c r="FMM369" s="120"/>
      <c r="FMN369" s="120"/>
      <c r="FMO369" s="120"/>
      <c r="FMP369" s="120"/>
      <c r="FMQ369" s="120"/>
      <c r="FMR369" s="120"/>
      <c r="FMS369" s="120"/>
      <c r="FMT369" s="120"/>
      <c r="FMU369" s="120"/>
      <c r="FMV369" s="120"/>
      <c r="FMW369" s="120"/>
      <c r="FMX369" s="120"/>
      <c r="FMY369" s="120"/>
      <c r="FMZ369" s="120"/>
      <c r="FNA369" s="120"/>
      <c r="FNB369" s="120"/>
      <c r="FNC369" s="120"/>
      <c r="FND369" s="120"/>
      <c r="FNE369" s="120"/>
      <c r="FNF369" s="120"/>
      <c r="FNG369" s="120"/>
      <c r="FNH369" s="120"/>
      <c r="FNI369" s="120"/>
      <c r="FNJ369" s="120"/>
      <c r="FNK369" s="120"/>
      <c r="FNL369" s="120"/>
      <c r="FNM369" s="120"/>
      <c r="FNN369" s="120"/>
      <c r="FNO369" s="120"/>
      <c r="FNP369" s="120"/>
      <c r="FNQ369" s="120"/>
      <c r="FNR369" s="120"/>
      <c r="FNS369" s="120"/>
      <c r="FNT369" s="120"/>
      <c r="FNU369" s="120"/>
      <c r="FNV369" s="120"/>
      <c r="FNW369" s="120"/>
      <c r="FNX369" s="120"/>
      <c r="FNY369" s="120"/>
      <c r="FNZ369" s="120"/>
      <c r="FOA369" s="120"/>
      <c r="FOB369" s="120"/>
      <c r="FOC369" s="120"/>
      <c r="FOD369" s="120"/>
      <c r="FOE369" s="120"/>
      <c r="FOF369" s="120"/>
      <c r="FOG369" s="120"/>
      <c r="FOH369" s="120"/>
      <c r="FOI369" s="120"/>
      <c r="FOJ369" s="120"/>
      <c r="FOK369" s="120"/>
      <c r="FOL369" s="120"/>
      <c r="FOM369" s="120"/>
      <c r="FON369" s="120"/>
      <c r="FOO369" s="120"/>
      <c r="FOP369" s="120"/>
      <c r="FOQ369" s="120"/>
      <c r="FOR369" s="120"/>
      <c r="FOS369" s="120"/>
      <c r="FOT369" s="120"/>
      <c r="FOU369" s="120"/>
      <c r="FOV369" s="120"/>
      <c r="FOW369" s="120"/>
      <c r="FOX369" s="120"/>
      <c r="FOY369" s="120"/>
      <c r="FOZ369" s="120"/>
      <c r="FPA369" s="120"/>
      <c r="FPB369" s="120"/>
      <c r="FPC369" s="120"/>
      <c r="FPD369" s="120"/>
      <c r="FPE369" s="120"/>
      <c r="FPF369" s="120"/>
      <c r="FPG369" s="120"/>
      <c r="FPH369" s="120"/>
      <c r="FPI369" s="120"/>
      <c r="FPJ369" s="120"/>
      <c r="FPK369" s="120"/>
      <c r="FPL369" s="120"/>
      <c r="FPM369" s="120"/>
      <c r="FPN369" s="120"/>
      <c r="FPO369" s="120"/>
      <c r="FPP369" s="120"/>
      <c r="FPQ369" s="120"/>
      <c r="FPR369" s="120"/>
      <c r="FPS369" s="120"/>
      <c r="FPT369" s="120"/>
      <c r="FPU369" s="120"/>
      <c r="FPV369" s="120"/>
      <c r="FPW369" s="120"/>
      <c r="FPX369" s="120"/>
      <c r="FPY369" s="120"/>
      <c r="FPZ369" s="120"/>
      <c r="FQA369" s="120"/>
      <c r="FQB369" s="120"/>
      <c r="FQC369" s="120"/>
      <c r="FQD369" s="120"/>
      <c r="FQE369" s="120"/>
      <c r="FQF369" s="120"/>
      <c r="FQG369" s="120"/>
      <c r="FQH369" s="120"/>
      <c r="FQI369" s="120"/>
      <c r="FQJ369" s="120"/>
      <c r="FQK369" s="120"/>
      <c r="FQL369" s="120"/>
      <c r="FQM369" s="120"/>
      <c r="FQN369" s="120"/>
      <c r="FQO369" s="120"/>
      <c r="FQP369" s="120"/>
      <c r="FQQ369" s="120"/>
      <c r="FQR369" s="120"/>
      <c r="FQS369" s="120"/>
      <c r="FQT369" s="120"/>
      <c r="FQU369" s="120"/>
      <c r="FQV369" s="120"/>
      <c r="FQW369" s="120"/>
      <c r="FQX369" s="120"/>
      <c r="FQY369" s="120"/>
      <c r="FQZ369" s="120"/>
      <c r="FRA369" s="120"/>
      <c r="FRB369" s="120"/>
      <c r="FRC369" s="120"/>
      <c r="FRD369" s="120"/>
      <c r="FRE369" s="120"/>
      <c r="FRF369" s="120"/>
      <c r="FRG369" s="120"/>
      <c r="FRH369" s="120"/>
      <c r="FRI369" s="120"/>
      <c r="FRJ369" s="120"/>
      <c r="FRK369" s="120"/>
      <c r="FRL369" s="120"/>
      <c r="FRM369" s="120"/>
      <c r="FRN369" s="120"/>
      <c r="FRO369" s="120"/>
      <c r="FRP369" s="120"/>
      <c r="FRQ369" s="120"/>
      <c r="FRR369" s="120"/>
      <c r="FRS369" s="120"/>
      <c r="FRT369" s="120"/>
      <c r="FRU369" s="120"/>
      <c r="FRV369" s="120"/>
      <c r="FRW369" s="120"/>
      <c r="FRX369" s="120"/>
      <c r="FRY369" s="120"/>
      <c r="FRZ369" s="120"/>
      <c r="FSA369" s="120"/>
      <c r="FSB369" s="120"/>
      <c r="FSC369" s="120"/>
      <c r="FSD369" s="120"/>
      <c r="FSE369" s="120"/>
      <c r="FSF369" s="120"/>
      <c r="FSG369" s="120"/>
      <c r="FSH369" s="120"/>
      <c r="FSI369" s="120"/>
      <c r="FSJ369" s="120"/>
      <c r="FSK369" s="120"/>
      <c r="FSL369" s="120"/>
      <c r="FSM369" s="120"/>
      <c r="FSN369" s="120"/>
      <c r="FSO369" s="120"/>
      <c r="FSP369" s="120"/>
      <c r="FSQ369" s="120"/>
      <c r="FSR369" s="120"/>
      <c r="FSS369" s="120"/>
      <c r="FST369" s="120"/>
      <c r="FSU369" s="120"/>
      <c r="FSV369" s="120"/>
      <c r="FSW369" s="120"/>
      <c r="FSX369" s="120"/>
      <c r="FSY369" s="120"/>
      <c r="FSZ369" s="120"/>
      <c r="FTA369" s="120"/>
      <c r="FTB369" s="120"/>
      <c r="FTC369" s="120"/>
      <c r="FTD369" s="120"/>
      <c r="FTE369" s="120"/>
      <c r="FTF369" s="120"/>
      <c r="FTG369" s="120"/>
      <c r="FTH369" s="120"/>
      <c r="FTI369" s="120"/>
      <c r="FTJ369" s="120"/>
      <c r="FTK369" s="120"/>
      <c r="FTL369" s="120"/>
      <c r="FTM369" s="120"/>
      <c r="FTN369" s="120"/>
      <c r="FTO369" s="120"/>
      <c r="FTP369" s="120"/>
      <c r="FTQ369" s="120"/>
      <c r="FTR369" s="120"/>
      <c r="FTS369" s="120"/>
      <c r="FTT369" s="120"/>
      <c r="FTU369" s="120"/>
      <c r="FTV369" s="120"/>
      <c r="FTW369" s="120"/>
      <c r="FTX369" s="120"/>
      <c r="FTY369" s="120"/>
      <c r="FTZ369" s="120"/>
      <c r="FUA369" s="120"/>
      <c r="FUB369" s="120"/>
      <c r="FUC369" s="120"/>
      <c r="FUD369" s="120"/>
      <c r="FUE369" s="120"/>
      <c r="FUF369" s="120"/>
      <c r="FUG369" s="120"/>
      <c r="FUH369" s="120"/>
      <c r="FUI369" s="120"/>
      <c r="FUJ369" s="120"/>
      <c r="FUK369" s="120"/>
      <c r="FUL369" s="120"/>
      <c r="FUM369" s="120"/>
      <c r="FUN369" s="120"/>
      <c r="FUO369" s="120"/>
      <c r="FUP369" s="120"/>
      <c r="FUQ369" s="120"/>
      <c r="FUR369" s="120"/>
      <c r="FUS369" s="120"/>
      <c r="FUT369" s="120"/>
      <c r="FUU369" s="120"/>
      <c r="FUV369" s="120"/>
      <c r="FUW369" s="120"/>
      <c r="FUX369" s="120"/>
      <c r="FUY369" s="120"/>
      <c r="FUZ369" s="120"/>
      <c r="FVA369" s="120"/>
      <c r="FVB369" s="120"/>
      <c r="FVC369" s="120"/>
      <c r="FVD369" s="120"/>
      <c r="FVE369" s="120"/>
      <c r="FVF369" s="120"/>
      <c r="FVG369" s="120"/>
      <c r="FVH369" s="120"/>
      <c r="FVI369" s="120"/>
      <c r="FVJ369" s="120"/>
      <c r="FVK369" s="120"/>
      <c r="FVL369" s="120"/>
      <c r="FVM369" s="120"/>
      <c r="FVN369" s="120"/>
      <c r="FVO369" s="120"/>
      <c r="FVP369" s="120"/>
      <c r="FVQ369" s="120"/>
      <c r="FVR369" s="120"/>
      <c r="FVS369" s="120"/>
      <c r="FVT369" s="120"/>
      <c r="FVU369" s="120"/>
      <c r="FVV369" s="120"/>
      <c r="FVW369" s="120"/>
      <c r="FVX369" s="120"/>
      <c r="FVY369" s="120"/>
      <c r="FVZ369" s="120"/>
      <c r="FWA369" s="120"/>
      <c r="FWB369" s="120"/>
      <c r="FWC369" s="120"/>
      <c r="FWD369" s="120"/>
      <c r="FWE369" s="120"/>
      <c r="FWF369" s="120"/>
      <c r="FWG369" s="120"/>
      <c r="FWH369" s="120"/>
      <c r="FWI369" s="120"/>
      <c r="FWJ369" s="120"/>
      <c r="FWK369" s="120"/>
      <c r="FWL369" s="120"/>
      <c r="FWM369" s="120"/>
      <c r="FWN369" s="120"/>
      <c r="FWO369" s="120"/>
      <c r="FWP369" s="120"/>
      <c r="FWQ369" s="120"/>
      <c r="FWR369" s="120"/>
      <c r="FWS369" s="120"/>
      <c r="FWT369" s="120"/>
      <c r="FWU369" s="120"/>
      <c r="FWV369" s="120"/>
      <c r="FWW369" s="120"/>
      <c r="FWX369" s="120"/>
      <c r="FWY369" s="120"/>
      <c r="FWZ369" s="120"/>
      <c r="FXA369" s="120"/>
      <c r="FXB369" s="120"/>
      <c r="FXC369" s="120"/>
      <c r="FXD369" s="120"/>
      <c r="FXE369" s="120"/>
      <c r="FXF369" s="120"/>
      <c r="FXG369" s="120"/>
      <c r="FXH369" s="120"/>
      <c r="FXI369" s="120"/>
      <c r="FXJ369" s="120"/>
      <c r="FXK369" s="120"/>
      <c r="FXL369" s="120"/>
      <c r="FXM369" s="120"/>
      <c r="FXN369" s="120"/>
      <c r="FXO369" s="120"/>
      <c r="FXP369" s="120"/>
      <c r="FXQ369" s="120"/>
      <c r="FXR369" s="120"/>
      <c r="FXS369" s="120"/>
      <c r="FXT369" s="120"/>
      <c r="FXU369" s="120"/>
      <c r="FXV369" s="120"/>
      <c r="FXW369" s="120"/>
      <c r="FXX369" s="120"/>
      <c r="FXY369" s="120"/>
      <c r="FXZ369" s="120"/>
      <c r="FYA369" s="120"/>
      <c r="FYB369" s="120"/>
      <c r="FYC369" s="120"/>
      <c r="FYD369" s="120"/>
      <c r="FYE369" s="120"/>
      <c r="FYF369" s="120"/>
      <c r="FYG369" s="120"/>
      <c r="FYH369" s="120"/>
      <c r="FYI369" s="120"/>
      <c r="FYJ369" s="120"/>
      <c r="FYK369" s="120"/>
      <c r="FYL369" s="120"/>
      <c r="FYM369" s="120"/>
      <c r="FYN369" s="120"/>
      <c r="FYO369" s="120"/>
      <c r="FYP369" s="120"/>
      <c r="FYQ369" s="120"/>
      <c r="FYR369" s="120"/>
      <c r="FYS369" s="120"/>
      <c r="FYT369" s="120"/>
      <c r="FYU369" s="120"/>
      <c r="FYV369" s="120"/>
      <c r="FYW369" s="120"/>
      <c r="FYX369" s="120"/>
      <c r="FYY369" s="120"/>
      <c r="FYZ369" s="120"/>
      <c r="FZA369" s="120"/>
      <c r="FZB369" s="120"/>
      <c r="FZC369" s="120"/>
      <c r="FZD369" s="120"/>
      <c r="FZE369" s="120"/>
      <c r="FZF369" s="120"/>
      <c r="FZG369" s="120"/>
      <c r="FZH369" s="120"/>
      <c r="FZI369" s="120"/>
      <c r="FZJ369" s="120"/>
      <c r="FZK369" s="120"/>
      <c r="FZL369" s="120"/>
      <c r="FZM369" s="120"/>
      <c r="FZN369" s="120"/>
      <c r="FZO369" s="120"/>
      <c r="FZP369" s="120"/>
      <c r="FZQ369" s="120"/>
      <c r="FZR369" s="120"/>
      <c r="FZS369" s="120"/>
      <c r="FZT369" s="120"/>
      <c r="FZU369" s="120"/>
      <c r="FZV369" s="120"/>
      <c r="FZW369" s="120"/>
      <c r="FZX369" s="120"/>
      <c r="FZY369" s="120"/>
      <c r="FZZ369" s="120"/>
      <c r="GAA369" s="120"/>
      <c r="GAB369" s="120"/>
      <c r="GAC369" s="120"/>
      <c r="GAD369" s="120"/>
      <c r="GAE369" s="120"/>
      <c r="GAF369" s="120"/>
      <c r="GAG369" s="120"/>
      <c r="GAH369" s="120"/>
      <c r="GAI369" s="120"/>
      <c r="GAJ369" s="120"/>
      <c r="GAK369" s="120"/>
      <c r="GAL369" s="120"/>
      <c r="GAM369" s="120"/>
      <c r="GAN369" s="120"/>
      <c r="GAO369" s="120"/>
      <c r="GAP369" s="120"/>
      <c r="GAQ369" s="120"/>
      <c r="GAR369" s="120"/>
      <c r="GAS369" s="120"/>
      <c r="GAT369" s="120"/>
      <c r="GAU369" s="120"/>
      <c r="GAV369" s="120"/>
      <c r="GAW369" s="120"/>
      <c r="GAX369" s="120"/>
      <c r="GAY369" s="120"/>
      <c r="GAZ369" s="120"/>
      <c r="GBA369" s="120"/>
      <c r="GBB369" s="120"/>
      <c r="GBC369" s="120"/>
      <c r="GBD369" s="120"/>
      <c r="GBE369" s="120"/>
      <c r="GBF369" s="120"/>
      <c r="GBG369" s="120"/>
      <c r="GBH369" s="120"/>
      <c r="GBI369" s="120"/>
      <c r="GBJ369" s="120"/>
      <c r="GBK369" s="120"/>
      <c r="GBL369" s="120"/>
      <c r="GBM369" s="120"/>
      <c r="GBN369" s="120"/>
      <c r="GBO369" s="120"/>
      <c r="GBP369" s="120"/>
      <c r="GBQ369" s="120"/>
      <c r="GBR369" s="120"/>
      <c r="GBS369" s="120"/>
      <c r="GBT369" s="120"/>
      <c r="GBU369" s="120"/>
      <c r="GBV369" s="120"/>
      <c r="GBW369" s="120"/>
      <c r="GBX369" s="120"/>
      <c r="GBY369" s="120"/>
      <c r="GBZ369" s="120"/>
      <c r="GCA369" s="120"/>
      <c r="GCB369" s="120"/>
      <c r="GCC369" s="120"/>
      <c r="GCD369" s="120"/>
      <c r="GCE369" s="120"/>
      <c r="GCF369" s="120"/>
      <c r="GCG369" s="120"/>
      <c r="GCH369" s="120"/>
      <c r="GCI369" s="120"/>
      <c r="GCJ369" s="120"/>
      <c r="GCK369" s="120"/>
      <c r="GCL369" s="120"/>
      <c r="GCM369" s="120"/>
      <c r="GCN369" s="120"/>
      <c r="GCO369" s="120"/>
      <c r="GCP369" s="120"/>
      <c r="GCQ369" s="120"/>
      <c r="GCR369" s="120"/>
      <c r="GCS369" s="120"/>
      <c r="GCT369" s="120"/>
      <c r="GCU369" s="120"/>
      <c r="GCV369" s="120"/>
      <c r="GCW369" s="120"/>
      <c r="GCX369" s="120"/>
      <c r="GCY369" s="120"/>
      <c r="GCZ369" s="120"/>
      <c r="GDA369" s="120"/>
      <c r="GDB369" s="120"/>
      <c r="GDC369" s="120"/>
      <c r="GDD369" s="120"/>
      <c r="GDE369" s="120"/>
      <c r="GDF369" s="120"/>
      <c r="GDG369" s="120"/>
      <c r="GDH369" s="120"/>
      <c r="GDI369" s="120"/>
      <c r="GDJ369" s="120"/>
      <c r="GDK369" s="120"/>
      <c r="GDL369" s="120"/>
      <c r="GDM369" s="120"/>
      <c r="GDN369" s="120"/>
      <c r="GDO369" s="120"/>
      <c r="GDP369" s="120"/>
      <c r="GDQ369" s="120"/>
      <c r="GDR369" s="120"/>
      <c r="GDS369" s="120"/>
      <c r="GDT369" s="120"/>
      <c r="GDU369" s="120"/>
      <c r="GDV369" s="120"/>
      <c r="GDW369" s="120"/>
      <c r="GDX369" s="120"/>
      <c r="GDY369" s="120"/>
      <c r="GDZ369" s="120"/>
      <c r="GEA369" s="120"/>
      <c r="GEB369" s="120"/>
      <c r="GEC369" s="120"/>
      <c r="GED369" s="120"/>
      <c r="GEE369" s="120"/>
      <c r="GEF369" s="120"/>
      <c r="GEG369" s="120"/>
      <c r="GEH369" s="120"/>
      <c r="GEI369" s="120"/>
      <c r="GEJ369" s="120"/>
      <c r="GEK369" s="120"/>
      <c r="GEL369" s="120"/>
      <c r="GEM369" s="120"/>
      <c r="GEN369" s="120"/>
      <c r="GEO369" s="120"/>
      <c r="GEP369" s="120"/>
      <c r="GEQ369" s="120"/>
      <c r="GER369" s="120"/>
      <c r="GES369" s="120"/>
      <c r="GET369" s="120"/>
      <c r="GEU369" s="120"/>
      <c r="GEV369" s="120"/>
      <c r="GEW369" s="120"/>
      <c r="GEX369" s="120"/>
      <c r="GEY369" s="120"/>
      <c r="GEZ369" s="120"/>
      <c r="GFA369" s="120"/>
      <c r="GFB369" s="120"/>
      <c r="GFC369" s="120"/>
      <c r="GFD369" s="120"/>
      <c r="GFE369" s="120"/>
      <c r="GFF369" s="120"/>
      <c r="GFG369" s="120"/>
      <c r="GFH369" s="120"/>
      <c r="GFI369" s="120"/>
      <c r="GFJ369" s="120"/>
      <c r="GFK369" s="120"/>
      <c r="GFL369" s="120"/>
      <c r="GFM369" s="120"/>
      <c r="GFN369" s="120"/>
      <c r="GFO369" s="120"/>
      <c r="GFP369" s="120"/>
      <c r="GFQ369" s="120"/>
      <c r="GFR369" s="120"/>
      <c r="GFS369" s="120"/>
      <c r="GFT369" s="120"/>
      <c r="GFU369" s="120"/>
      <c r="GFV369" s="120"/>
      <c r="GFW369" s="120"/>
      <c r="GFX369" s="120"/>
      <c r="GFY369" s="120"/>
      <c r="GFZ369" s="120"/>
      <c r="GGA369" s="120"/>
      <c r="GGB369" s="120"/>
      <c r="GGC369" s="120"/>
      <c r="GGD369" s="120"/>
      <c r="GGE369" s="120"/>
      <c r="GGF369" s="120"/>
      <c r="GGG369" s="120"/>
      <c r="GGH369" s="120"/>
      <c r="GGI369" s="120"/>
      <c r="GGJ369" s="120"/>
      <c r="GGK369" s="120"/>
      <c r="GGL369" s="120"/>
      <c r="GGM369" s="120"/>
      <c r="GGN369" s="120"/>
      <c r="GGO369" s="120"/>
      <c r="GGP369" s="120"/>
      <c r="GGQ369" s="120"/>
      <c r="GGR369" s="120"/>
      <c r="GGS369" s="120"/>
      <c r="GGT369" s="120"/>
      <c r="GGU369" s="120"/>
      <c r="GGV369" s="120"/>
      <c r="GGW369" s="120"/>
      <c r="GGX369" s="120"/>
      <c r="GGY369" s="120"/>
      <c r="GGZ369" s="120"/>
      <c r="GHA369" s="120"/>
      <c r="GHB369" s="120"/>
      <c r="GHC369" s="120"/>
      <c r="GHD369" s="120"/>
      <c r="GHE369" s="120"/>
      <c r="GHF369" s="120"/>
      <c r="GHG369" s="120"/>
      <c r="GHH369" s="120"/>
      <c r="GHI369" s="120"/>
      <c r="GHJ369" s="120"/>
      <c r="GHK369" s="120"/>
      <c r="GHL369" s="120"/>
      <c r="GHM369" s="120"/>
      <c r="GHN369" s="120"/>
      <c r="GHO369" s="120"/>
      <c r="GHP369" s="120"/>
      <c r="GHQ369" s="120"/>
      <c r="GHR369" s="120"/>
      <c r="GHS369" s="120"/>
      <c r="GHT369" s="120"/>
      <c r="GHU369" s="120"/>
      <c r="GHV369" s="120"/>
      <c r="GHW369" s="120"/>
      <c r="GHX369" s="120"/>
      <c r="GHY369" s="120"/>
      <c r="GHZ369" s="120"/>
      <c r="GIA369" s="120"/>
      <c r="GIB369" s="120"/>
      <c r="GIC369" s="120"/>
      <c r="GID369" s="120"/>
      <c r="GIE369" s="120"/>
      <c r="GIF369" s="120"/>
      <c r="GIG369" s="120"/>
      <c r="GIH369" s="120"/>
      <c r="GII369" s="120"/>
      <c r="GIJ369" s="120"/>
      <c r="GIK369" s="120"/>
      <c r="GIL369" s="120"/>
      <c r="GIM369" s="120"/>
      <c r="GIN369" s="120"/>
      <c r="GIO369" s="120"/>
      <c r="GIP369" s="120"/>
      <c r="GIQ369" s="120"/>
      <c r="GIR369" s="120"/>
      <c r="GIS369" s="120"/>
      <c r="GIT369" s="120"/>
      <c r="GIU369" s="120"/>
      <c r="GIV369" s="120"/>
      <c r="GIW369" s="120"/>
      <c r="GIX369" s="120"/>
      <c r="GIY369" s="120"/>
      <c r="GIZ369" s="120"/>
      <c r="GJA369" s="120"/>
      <c r="GJB369" s="120"/>
      <c r="GJC369" s="120"/>
      <c r="GJD369" s="120"/>
      <c r="GJE369" s="120"/>
      <c r="GJF369" s="120"/>
      <c r="GJG369" s="120"/>
      <c r="GJH369" s="120"/>
      <c r="GJI369" s="120"/>
      <c r="GJJ369" s="120"/>
      <c r="GJK369" s="120"/>
      <c r="GJL369" s="120"/>
      <c r="GJM369" s="120"/>
      <c r="GJN369" s="120"/>
      <c r="GJO369" s="120"/>
      <c r="GJP369" s="120"/>
      <c r="GJQ369" s="120"/>
      <c r="GJR369" s="120"/>
      <c r="GJS369" s="120"/>
      <c r="GJT369" s="120"/>
      <c r="GJU369" s="120"/>
      <c r="GJV369" s="120"/>
      <c r="GJW369" s="120"/>
      <c r="GJX369" s="120"/>
      <c r="GJY369" s="120"/>
      <c r="GJZ369" s="120"/>
      <c r="GKA369" s="120"/>
      <c r="GKB369" s="120"/>
      <c r="GKC369" s="120"/>
      <c r="GKD369" s="120"/>
      <c r="GKE369" s="120"/>
      <c r="GKF369" s="120"/>
      <c r="GKG369" s="120"/>
      <c r="GKH369" s="120"/>
      <c r="GKI369" s="120"/>
      <c r="GKJ369" s="120"/>
      <c r="GKK369" s="120"/>
      <c r="GKL369" s="120"/>
      <c r="GKM369" s="120"/>
      <c r="GKN369" s="120"/>
      <c r="GKO369" s="120"/>
      <c r="GKP369" s="120"/>
      <c r="GKQ369" s="120"/>
      <c r="GKR369" s="120"/>
      <c r="GKS369" s="120"/>
      <c r="GKT369" s="120"/>
      <c r="GKU369" s="120"/>
      <c r="GKV369" s="120"/>
      <c r="GKW369" s="120"/>
      <c r="GKX369" s="120"/>
      <c r="GKY369" s="120"/>
      <c r="GKZ369" s="120"/>
      <c r="GLA369" s="120"/>
      <c r="GLB369" s="120"/>
      <c r="GLC369" s="120"/>
      <c r="GLD369" s="120"/>
      <c r="GLE369" s="120"/>
      <c r="GLF369" s="120"/>
      <c r="GLG369" s="120"/>
      <c r="GLH369" s="120"/>
      <c r="GLI369" s="120"/>
      <c r="GLJ369" s="120"/>
      <c r="GLK369" s="120"/>
      <c r="GLL369" s="120"/>
      <c r="GLM369" s="120"/>
      <c r="GLN369" s="120"/>
      <c r="GLO369" s="120"/>
      <c r="GLP369" s="120"/>
      <c r="GLQ369" s="120"/>
      <c r="GLR369" s="120"/>
      <c r="GLS369" s="120"/>
      <c r="GLT369" s="120"/>
      <c r="GLU369" s="120"/>
      <c r="GLV369" s="120"/>
      <c r="GLW369" s="120"/>
      <c r="GLX369" s="120"/>
      <c r="GLY369" s="120"/>
      <c r="GLZ369" s="120"/>
      <c r="GMA369" s="120"/>
      <c r="GMB369" s="120"/>
      <c r="GMC369" s="120"/>
      <c r="GMD369" s="120"/>
      <c r="GME369" s="120"/>
      <c r="GMF369" s="120"/>
      <c r="GMG369" s="120"/>
      <c r="GMH369" s="120"/>
      <c r="GMI369" s="120"/>
      <c r="GMJ369" s="120"/>
      <c r="GMK369" s="120"/>
      <c r="GML369" s="120"/>
      <c r="GMM369" s="120"/>
      <c r="GMN369" s="120"/>
      <c r="GMO369" s="120"/>
      <c r="GMP369" s="120"/>
      <c r="GMQ369" s="120"/>
      <c r="GMR369" s="120"/>
      <c r="GMS369" s="120"/>
      <c r="GMT369" s="120"/>
      <c r="GMU369" s="120"/>
      <c r="GMV369" s="120"/>
      <c r="GMW369" s="120"/>
      <c r="GMX369" s="120"/>
      <c r="GMY369" s="120"/>
      <c r="GMZ369" s="120"/>
      <c r="GNA369" s="120"/>
      <c r="GNB369" s="120"/>
      <c r="GNC369" s="120"/>
      <c r="GND369" s="120"/>
      <c r="GNE369" s="120"/>
      <c r="GNF369" s="120"/>
      <c r="GNG369" s="120"/>
      <c r="GNH369" s="120"/>
      <c r="GNI369" s="120"/>
      <c r="GNJ369" s="120"/>
      <c r="GNK369" s="120"/>
      <c r="GNL369" s="120"/>
      <c r="GNM369" s="120"/>
      <c r="GNN369" s="120"/>
      <c r="GNO369" s="120"/>
      <c r="GNP369" s="120"/>
      <c r="GNQ369" s="120"/>
      <c r="GNR369" s="120"/>
      <c r="GNS369" s="120"/>
      <c r="GNT369" s="120"/>
      <c r="GNU369" s="120"/>
      <c r="GNV369" s="120"/>
      <c r="GNW369" s="120"/>
      <c r="GNX369" s="120"/>
      <c r="GNY369" s="120"/>
      <c r="GNZ369" s="120"/>
      <c r="GOA369" s="120"/>
      <c r="GOB369" s="120"/>
      <c r="GOC369" s="120"/>
      <c r="GOD369" s="120"/>
      <c r="GOE369" s="120"/>
      <c r="GOF369" s="120"/>
      <c r="GOG369" s="120"/>
      <c r="GOH369" s="120"/>
      <c r="GOI369" s="120"/>
      <c r="GOJ369" s="120"/>
      <c r="GOK369" s="120"/>
      <c r="GOL369" s="120"/>
      <c r="GOM369" s="120"/>
      <c r="GON369" s="120"/>
      <c r="GOO369" s="120"/>
      <c r="GOP369" s="120"/>
      <c r="GOQ369" s="120"/>
      <c r="GOR369" s="120"/>
      <c r="GOS369" s="120"/>
      <c r="GOT369" s="120"/>
      <c r="GOU369" s="120"/>
      <c r="GOV369" s="120"/>
      <c r="GOW369" s="120"/>
      <c r="GOX369" s="120"/>
      <c r="GOY369" s="120"/>
      <c r="GOZ369" s="120"/>
      <c r="GPA369" s="120"/>
      <c r="GPB369" s="120"/>
      <c r="GPC369" s="120"/>
      <c r="GPD369" s="120"/>
      <c r="GPE369" s="120"/>
      <c r="GPF369" s="120"/>
      <c r="GPG369" s="120"/>
      <c r="GPH369" s="120"/>
      <c r="GPI369" s="120"/>
      <c r="GPJ369" s="120"/>
      <c r="GPK369" s="120"/>
      <c r="GPL369" s="120"/>
      <c r="GPM369" s="120"/>
      <c r="GPN369" s="120"/>
      <c r="GPO369" s="120"/>
      <c r="GPP369" s="120"/>
      <c r="GPQ369" s="120"/>
      <c r="GPR369" s="120"/>
      <c r="GPS369" s="120"/>
      <c r="GPT369" s="120"/>
      <c r="GPU369" s="120"/>
      <c r="GPV369" s="120"/>
      <c r="GPW369" s="120"/>
      <c r="GPX369" s="120"/>
      <c r="GPY369" s="120"/>
      <c r="GPZ369" s="120"/>
      <c r="GQA369" s="120"/>
      <c r="GQB369" s="120"/>
      <c r="GQC369" s="120"/>
      <c r="GQD369" s="120"/>
      <c r="GQE369" s="120"/>
      <c r="GQF369" s="120"/>
      <c r="GQG369" s="120"/>
      <c r="GQH369" s="120"/>
      <c r="GQI369" s="120"/>
      <c r="GQJ369" s="120"/>
      <c r="GQK369" s="120"/>
      <c r="GQL369" s="120"/>
      <c r="GQM369" s="120"/>
      <c r="GQN369" s="120"/>
      <c r="GQO369" s="120"/>
      <c r="GQP369" s="120"/>
      <c r="GQQ369" s="120"/>
      <c r="GQR369" s="120"/>
      <c r="GQS369" s="120"/>
      <c r="GQT369" s="120"/>
      <c r="GQU369" s="120"/>
      <c r="GQV369" s="120"/>
      <c r="GQW369" s="120"/>
      <c r="GQX369" s="120"/>
      <c r="GQY369" s="120"/>
      <c r="GQZ369" s="120"/>
      <c r="GRA369" s="120"/>
      <c r="GRB369" s="120"/>
      <c r="GRC369" s="120"/>
      <c r="GRD369" s="120"/>
      <c r="GRE369" s="120"/>
      <c r="GRF369" s="120"/>
      <c r="GRG369" s="120"/>
      <c r="GRH369" s="120"/>
      <c r="GRI369" s="120"/>
      <c r="GRJ369" s="120"/>
      <c r="GRK369" s="120"/>
      <c r="GRL369" s="120"/>
      <c r="GRM369" s="120"/>
      <c r="GRN369" s="120"/>
      <c r="GRO369" s="120"/>
      <c r="GRP369" s="120"/>
      <c r="GRQ369" s="120"/>
      <c r="GRR369" s="120"/>
      <c r="GRS369" s="120"/>
      <c r="GRT369" s="120"/>
      <c r="GRU369" s="120"/>
      <c r="GRV369" s="120"/>
      <c r="GRW369" s="120"/>
      <c r="GRX369" s="120"/>
      <c r="GRY369" s="120"/>
      <c r="GRZ369" s="120"/>
      <c r="GSA369" s="120"/>
      <c r="GSB369" s="120"/>
      <c r="GSC369" s="120"/>
      <c r="GSD369" s="120"/>
      <c r="GSE369" s="120"/>
      <c r="GSF369" s="120"/>
      <c r="GSG369" s="120"/>
      <c r="GSH369" s="120"/>
      <c r="GSI369" s="120"/>
      <c r="GSJ369" s="120"/>
      <c r="GSK369" s="120"/>
      <c r="GSL369" s="120"/>
      <c r="GSM369" s="120"/>
      <c r="GSN369" s="120"/>
      <c r="GSO369" s="120"/>
      <c r="GSP369" s="120"/>
      <c r="GSQ369" s="120"/>
      <c r="GSR369" s="120"/>
      <c r="GSS369" s="120"/>
      <c r="GST369" s="120"/>
      <c r="GSU369" s="120"/>
      <c r="GSV369" s="120"/>
      <c r="GSW369" s="120"/>
      <c r="GSX369" s="120"/>
      <c r="GSY369" s="120"/>
      <c r="GSZ369" s="120"/>
      <c r="GTA369" s="120"/>
      <c r="GTB369" s="120"/>
      <c r="GTC369" s="120"/>
      <c r="GTD369" s="120"/>
      <c r="GTE369" s="120"/>
      <c r="GTF369" s="120"/>
      <c r="GTG369" s="120"/>
      <c r="GTH369" s="120"/>
      <c r="GTI369" s="120"/>
      <c r="GTJ369" s="120"/>
      <c r="GTK369" s="120"/>
      <c r="GTL369" s="120"/>
      <c r="GTM369" s="120"/>
      <c r="GTN369" s="120"/>
      <c r="GTO369" s="120"/>
      <c r="GTP369" s="120"/>
      <c r="GTQ369" s="120"/>
      <c r="GTR369" s="120"/>
      <c r="GTS369" s="120"/>
      <c r="GTT369" s="120"/>
      <c r="GTU369" s="120"/>
      <c r="GTV369" s="120"/>
      <c r="GTW369" s="120"/>
      <c r="GTX369" s="120"/>
      <c r="GTY369" s="120"/>
      <c r="GTZ369" s="120"/>
      <c r="GUA369" s="120"/>
      <c r="GUB369" s="120"/>
      <c r="GUC369" s="120"/>
      <c r="GUD369" s="120"/>
      <c r="GUE369" s="120"/>
      <c r="GUF369" s="120"/>
      <c r="GUG369" s="120"/>
      <c r="GUH369" s="120"/>
      <c r="GUI369" s="120"/>
      <c r="GUJ369" s="120"/>
      <c r="GUK369" s="120"/>
      <c r="GUL369" s="120"/>
      <c r="GUM369" s="120"/>
      <c r="GUN369" s="120"/>
      <c r="GUO369" s="120"/>
      <c r="GUP369" s="120"/>
      <c r="GUQ369" s="120"/>
      <c r="GUR369" s="120"/>
      <c r="GUS369" s="120"/>
      <c r="GUT369" s="120"/>
      <c r="GUU369" s="120"/>
      <c r="GUV369" s="120"/>
      <c r="GUW369" s="120"/>
      <c r="GUX369" s="120"/>
      <c r="GUY369" s="120"/>
      <c r="GUZ369" s="120"/>
      <c r="GVA369" s="120"/>
      <c r="GVB369" s="120"/>
      <c r="GVC369" s="120"/>
      <c r="GVD369" s="120"/>
      <c r="GVE369" s="120"/>
      <c r="GVF369" s="120"/>
      <c r="GVG369" s="120"/>
      <c r="GVH369" s="120"/>
      <c r="GVI369" s="120"/>
      <c r="GVJ369" s="120"/>
      <c r="GVK369" s="120"/>
      <c r="GVL369" s="120"/>
      <c r="GVM369" s="120"/>
      <c r="GVN369" s="120"/>
      <c r="GVO369" s="120"/>
      <c r="GVP369" s="120"/>
      <c r="GVQ369" s="120"/>
      <c r="GVR369" s="120"/>
      <c r="GVS369" s="120"/>
      <c r="GVT369" s="120"/>
      <c r="GVU369" s="120"/>
      <c r="GVV369" s="120"/>
      <c r="GVW369" s="120"/>
      <c r="GVX369" s="120"/>
      <c r="GVY369" s="120"/>
      <c r="GVZ369" s="120"/>
      <c r="GWA369" s="120"/>
      <c r="GWB369" s="120"/>
      <c r="GWC369" s="120"/>
      <c r="GWD369" s="120"/>
      <c r="GWE369" s="120"/>
      <c r="GWF369" s="120"/>
      <c r="GWG369" s="120"/>
      <c r="GWH369" s="120"/>
      <c r="GWI369" s="120"/>
      <c r="GWJ369" s="120"/>
      <c r="GWK369" s="120"/>
      <c r="GWL369" s="120"/>
      <c r="GWM369" s="120"/>
      <c r="GWN369" s="120"/>
      <c r="GWO369" s="120"/>
      <c r="GWP369" s="120"/>
      <c r="GWQ369" s="120"/>
      <c r="GWR369" s="120"/>
      <c r="GWS369" s="120"/>
      <c r="GWT369" s="120"/>
      <c r="GWU369" s="120"/>
      <c r="GWV369" s="120"/>
      <c r="GWW369" s="120"/>
      <c r="GWX369" s="120"/>
      <c r="GWY369" s="120"/>
      <c r="GWZ369" s="120"/>
      <c r="GXA369" s="120"/>
      <c r="GXB369" s="120"/>
      <c r="GXC369" s="120"/>
      <c r="GXD369" s="120"/>
      <c r="GXE369" s="120"/>
      <c r="GXF369" s="120"/>
      <c r="GXG369" s="120"/>
      <c r="GXH369" s="120"/>
      <c r="GXI369" s="120"/>
      <c r="GXJ369" s="120"/>
      <c r="GXK369" s="120"/>
      <c r="GXL369" s="120"/>
      <c r="GXM369" s="120"/>
      <c r="GXN369" s="120"/>
      <c r="GXO369" s="120"/>
      <c r="GXP369" s="120"/>
      <c r="GXQ369" s="120"/>
      <c r="GXR369" s="120"/>
      <c r="GXS369" s="120"/>
      <c r="GXT369" s="120"/>
      <c r="GXU369" s="120"/>
      <c r="GXV369" s="120"/>
      <c r="GXW369" s="120"/>
      <c r="GXX369" s="120"/>
      <c r="GXY369" s="120"/>
      <c r="GXZ369" s="120"/>
      <c r="GYA369" s="120"/>
      <c r="GYB369" s="120"/>
      <c r="GYC369" s="120"/>
      <c r="GYD369" s="120"/>
      <c r="GYE369" s="120"/>
      <c r="GYF369" s="120"/>
      <c r="GYG369" s="120"/>
      <c r="GYH369" s="120"/>
      <c r="GYI369" s="120"/>
      <c r="GYJ369" s="120"/>
      <c r="GYK369" s="120"/>
      <c r="GYL369" s="120"/>
      <c r="GYM369" s="120"/>
      <c r="GYN369" s="120"/>
      <c r="GYO369" s="120"/>
      <c r="GYP369" s="120"/>
      <c r="GYQ369" s="120"/>
      <c r="GYR369" s="120"/>
      <c r="GYS369" s="120"/>
      <c r="GYT369" s="120"/>
      <c r="GYU369" s="120"/>
      <c r="GYV369" s="120"/>
      <c r="GYW369" s="120"/>
      <c r="GYX369" s="120"/>
      <c r="GYY369" s="120"/>
      <c r="GYZ369" s="120"/>
      <c r="GZA369" s="120"/>
      <c r="GZB369" s="120"/>
      <c r="GZC369" s="120"/>
      <c r="GZD369" s="120"/>
      <c r="GZE369" s="120"/>
      <c r="GZF369" s="120"/>
      <c r="GZG369" s="120"/>
      <c r="GZH369" s="120"/>
      <c r="GZI369" s="120"/>
      <c r="GZJ369" s="120"/>
      <c r="GZK369" s="120"/>
      <c r="GZL369" s="120"/>
      <c r="GZM369" s="120"/>
      <c r="GZN369" s="120"/>
      <c r="GZO369" s="120"/>
      <c r="GZP369" s="120"/>
      <c r="GZQ369" s="120"/>
      <c r="GZR369" s="120"/>
      <c r="GZS369" s="120"/>
      <c r="GZT369" s="120"/>
      <c r="GZU369" s="120"/>
      <c r="GZV369" s="120"/>
      <c r="GZW369" s="120"/>
      <c r="GZX369" s="120"/>
      <c r="GZY369" s="120"/>
      <c r="GZZ369" s="120"/>
      <c r="HAA369" s="120"/>
      <c r="HAB369" s="120"/>
      <c r="HAC369" s="120"/>
      <c r="HAD369" s="120"/>
      <c r="HAE369" s="120"/>
      <c r="HAF369" s="120"/>
      <c r="HAG369" s="120"/>
      <c r="HAH369" s="120"/>
      <c r="HAI369" s="120"/>
      <c r="HAJ369" s="120"/>
      <c r="HAK369" s="120"/>
      <c r="HAL369" s="120"/>
      <c r="HAM369" s="120"/>
      <c r="HAN369" s="120"/>
      <c r="HAO369" s="120"/>
      <c r="HAP369" s="120"/>
      <c r="HAQ369" s="120"/>
      <c r="HAR369" s="120"/>
      <c r="HAS369" s="120"/>
      <c r="HAT369" s="120"/>
      <c r="HAU369" s="120"/>
      <c r="HAV369" s="120"/>
      <c r="HAW369" s="120"/>
      <c r="HAX369" s="120"/>
      <c r="HAY369" s="120"/>
      <c r="HAZ369" s="120"/>
      <c r="HBA369" s="120"/>
      <c r="HBB369" s="120"/>
      <c r="HBC369" s="120"/>
      <c r="HBD369" s="120"/>
      <c r="HBE369" s="120"/>
      <c r="HBF369" s="120"/>
      <c r="HBG369" s="120"/>
      <c r="HBH369" s="120"/>
      <c r="HBI369" s="120"/>
      <c r="HBJ369" s="120"/>
      <c r="HBK369" s="120"/>
      <c r="HBL369" s="120"/>
      <c r="HBM369" s="120"/>
      <c r="HBN369" s="120"/>
      <c r="HBO369" s="120"/>
      <c r="HBP369" s="120"/>
      <c r="HBQ369" s="120"/>
      <c r="HBR369" s="120"/>
      <c r="HBS369" s="120"/>
      <c r="HBT369" s="120"/>
      <c r="HBU369" s="120"/>
      <c r="HBV369" s="120"/>
      <c r="HBW369" s="120"/>
      <c r="HBX369" s="120"/>
      <c r="HBY369" s="120"/>
      <c r="HBZ369" s="120"/>
      <c r="HCA369" s="120"/>
      <c r="HCB369" s="120"/>
      <c r="HCC369" s="120"/>
      <c r="HCD369" s="120"/>
      <c r="HCE369" s="120"/>
      <c r="HCF369" s="120"/>
      <c r="HCG369" s="120"/>
      <c r="HCH369" s="120"/>
      <c r="HCI369" s="120"/>
      <c r="HCJ369" s="120"/>
      <c r="HCK369" s="120"/>
      <c r="HCL369" s="120"/>
      <c r="HCM369" s="120"/>
      <c r="HCN369" s="120"/>
      <c r="HCO369" s="120"/>
      <c r="HCP369" s="120"/>
      <c r="HCQ369" s="120"/>
      <c r="HCR369" s="120"/>
      <c r="HCS369" s="120"/>
      <c r="HCT369" s="120"/>
      <c r="HCU369" s="120"/>
      <c r="HCV369" s="120"/>
      <c r="HCW369" s="120"/>
      <c r="HCX369" s="120"/>
      <c r="HCY369" s="120"/>
      <c r="HCZ369" s="120"/>
      <c r="HDA369" s="120"/>
      <c r="HDB369" s="120"/>
      <c r="HDC369" s="120"/>
      <c r="HDD369" s="120"/>
      <c r="HDE369" s="120"/>
      <c r="HDF369" s="120"/>
      <c r="HDG369" s="120"/>
      <c r="HDH369" s="120"/>
      <c r="HDI369" s="120"/>
      <c r="HDJ369" s="120"/>
      <c r="HDK369" s="120"/>
      <c r="HDL369" s="120"/>
      <c r="HDM369" s="120"/>
      <c r="HDN369" s="120"/>
      <c r="HDO369" s="120"/>
      <c r="HDP369" s="120"/>
      <c r="HDQ369" s="120"/>
      <c r="HDR369" s="120"/>
      <c r="HDS369" s="120"/>
      <c r="HDT369" s="120"/>
      <c r="HDU369" s="120"/>
      <c r="HDV369" s="120"/>
      <c r="HDW369" s="120"/>
      <c r="HDX369" s="120"/>
      <c r="HDY369" s="120"/>
      <c r="HDZ369" s="120"/>
      <c r="HEA369" s="120"/>
      <c r="HEB369" s="120"/>
      <c r="HEC369" s="120"/>
      <c r="HED369" s="120"/>
      <c r="HEE369" s="120"/>
      <c r="HEF369" s="120"/>
      <c r="HEG369" s="120"/>
      <c r="HEH369" s="120"/>
      <c r="HEI369" s="120"/>
      <c r="HEJ369" s="120"/>
      <c r="HEK369" s="120"/>
      <c r="HEL369" s="120"/>
      <c r="HEM369" s="120"/>
      <c r="HEN369" s="120"/>
      <c r="HEO369" s="120"/>
      <c r="HEP369" s="120"/>
      <c r="HEQ369" s="120"/>
      <c r="HER369" s="120"/>
      <c r="HES369" s="120"/>
      <c r="HET369" s="120"/>
      <c r="HEU369" s="120"/>
      <c r="HEV369" s="120"/>
      <c r="HEW369" s="120"/>
      <c r="HEX369" s="120"/>
      <c r="HEY369" s="120"/>
      <c r="HEZ369" s="120"/>
      <c r="HFA369" s="120"/>
      <c r="HFB369" s="120"/>
      <c r="HFC369" s="120"/>
      <c r="HFD369" s="120"/>
      <c r="HFE369" s="120"/>
      <c r="HFF369" s="120"/>
      <c r="HFG369" s="120"/>
      <c r="HFH369" s="120"/>
      <c r="HFI369" s="120"/>
      <c r="HFJ369" s="120"/>
      <c r="HFK369" s="120"/>
      <c r="HFL369" s="120"/>
      <c r="HFM369" s="120"/>
      <c r="HFN369" s="120"/>
      <c r="HFO369" s="120"/>
      <c r="HFP369" s="120"/>
      <c r="HFQ369" s="120"/>
      <c r="HFR369" s="120"/>
      <c r="HFS369" s="120"/>
      <c r="HFT369" s="120"/>
      <c r="HFU369" s="120"/>
      <c r="HFV369" s="120"/>
      <c r="HFW369" s="120"/>
      <c r="HFX369" s="120"/>
      <c r="HFY369" s="120"/>
      <c r="HFZ369" s="120"/>
      <c r="HGA369" s="120"/>
      <c r="HGB369" s="120"/>
      <c r="HGC369" s="120"/>
      <c r="HGD369" s="120"/>
      <c r="HGE369" s="120"/>
      <c r="HGF369" s="120"/>
      <c r="HGG369" s="120"/>
      <c r="HGH369" s="120"/>
      <c r="HGI369" s="120"/>
      <c r="HGJ369" s="120"/>
      <c r="HGK369" s="120"/>
      <c r="HGL369" s="120"/>
      <c r="HGM369" s="120"/>
      <c r="HGN369" s="120"/>
      <c r="HGO369" s="120"/>
      <c r="HGP369" s="120"/>
      <c r="HGQ369" s="120"/>
      <c r="HGR369" s="120"/>
      <c r="HGS369" s="120"/>
      <c r="HGT369" s="120"/>
      <c r="HGU369" s="120"/>
      <c r="HGV369" s="120"/>
      <c r="HGW369" s="120"/>
      <c r="HGX369" s="120"/>
      <c r="HGY369" s="120"/>
      <c r="HGZ369" s="120"/>
      <c r="HHA369" s="120"/>
      <c r="HHB369" s="120"/>
      <c r="HHC369" s="120"/>
      <c r="HHD369" s="120"/>
      <c r="HHE369" s="120"/>
      <c r="HHF369" s="120"/>
      <c r="HHG369" s="120"/>
      <c r="HHH369" s="120"/>
      <c r="HHI369" s="120"/>
      <c r="HHJ369" s="120"/>
      <c r="HHK369" s="120"/>
      <c r="HHL369" s="120"/>
      <c r="HHM369" s="120"/>
      <c r="HHN369" s="120"/>
      <c r="HHO369" s="120"/>
      <c r="HHP369" s="120"/>
      <c r="HHQ369" s="120"/>
      <c r="HHR369" s="120"/>
      <c r="HHS369" s="120"/>
      <c r="HHT369" s="120"/>
      <c r="HHU369" s="120"/>
      <c r="HHV369" s="120"/>
      <c r="HHW369" s="120"/>
      <c r="HHX369" s="120"/>
      <c r="HHY369" s="120"/>
      <c r="HHZ369" s="120"/>
      <c r="HIA369" s="120"/>
      <c r="HIB369" s="120"/>
      <c r="HIC369" s="120"/>
      <c r="HID369" s="120"/>
      <c r="HIE369" s="120"/>
      <c r="HIF369" s="120"/>
      <c r="HIG369" s="120"/>
      <c r="HIH369" s="120"/>
      <c r="HII369" s="120"/>
      <c r="HIJ369" s="120"/>
      <c r="HIK369" s="120"/>
      <c r="HIL369" s="120"/>
      <c r="HIM369" s="120"/>
      <c r="HIN369" s="120"/>
      <c r="HIO369" s="120"/>
      <c r="HIP369" s="120"/>
      <c r="HIQ369" s="120"/>
      <c r="HIR369" s="120"/>
      <c r="HIS369" s="120"/>
      <c r="HIT369" s="120"/>
      <c r="HIU369" s="120"/>
      <c r="HIV369" s="120"/>
      <c r="HIW369" s="120"/>
      <c r="HIX369" s="120"/>
      <c r="HIY369" s="120"/>
      <c r="HIZ369" s="120"/>
      <c r="HJA369" s="120"/>
      <c r="HJB369" s="120"/>
      <c r="HJC369" s="120"/>
      <c r="HJD369" s="120"/>
      <c r="HJE369" s="120"/>
      <c r="HJF369" s="120"/>
      <c r="HJG369" s="120"/>
      <c r="HJH369" s="120"/>
      <c r="HJI369" s="120"/>
      <c r="HJJ369" s="120"/>
      <c r="HJK369" s="120"/>
      <c r="HJL369" s="120"/>
      <c r="HJM369" s="120"/>
      <c r="HJN369" s="120"/>
      <c r="HJO369" s="120"/>
      <c r="HJP369" s="120"/>
      <c r="HJQ369" s="120"/>
      <c r="HJR369" s="120"/>
      <c r="HJS369" s="120"/>
      <c r="HJT369" s="120"/>
      <c r="HJU369" s="120"/>
      <c r="HJV369" s="120"/>
      <c r="HJW369" s="120"/>
      <c r="HJX369" s="120"/>
      <c r="HJY369" s="120"/>
      <c r="HJZ369" s="120"/>
      <c r="HKA369" s="120"/>
      <c r="HKB369" s="120"/>
      <c r="HKC369" s="120"/>
      <c r="HKD369" s="120"/>
      <c r="HKE369" s="120"/>
      <c r="HKF369" s="120"/>
      <c r="HKG369" s="120"/>
      <c r="HKH369" s="120"/>
      <c r="HKI369" s="120"/>
      <c r="HKJ369" s="120"/>
      <c r="HKK369" s="120"/>
      <c r="HKL369" s="120"/>
      <c r="HKM369" s="120"/>
      <c r="HKN369" s="120"/>
      <c r="HKO369" s="120"/>
      <c r="HKP369" s="120"/>
      <c r="HKQ369" s="120"/>
      <c r="HKR369" s="120"/>
      <c r="HKS369" s="120"/>
      <c r="HKT369" s="120"/>
      <c r="HKU369" s="120"/>
      <c r="HKV369" s="120"/>
      <c r="HKW369" s="120"/>
      <c r="HKX369" s="120"/>
      <c r="HKY369" s="120"/>
      <c r="HKZ369" s="120"/>
      <c r="HLA369" s="120"/>
      <c r="HLB369" s="120"/>
      <c r="HLC369" s="120"/>
      <c r="HLD369" s="120"/>
      <c r="HLE369" s="120"/>
      <c r="HLF369" s="120"/>
      <c r="HLG369" s="120"/>
      <c r="HLH369" s="120"/>
      <c r="HLI369" s="120"/>
      <c r="HLJ369" s="120"/>
      <c r="HLK369" s="120"/>
      <c r="HLL369" s="120"/>
      <c r="HLM369" s="120"/>
      <c r="HLN369" s="120"/>
      <c r="HLO369" s="120"/>
      <c r="HLP369" s="120"/>
      <c r="HLQ369" s="120"/>
      <c r="HLR369" s="120"/>
      <c r="HLS369" s="120"/>
      <c r="HLT369" s="120"/>
      <c r="HLU369" s="120"/>
      <c r="HLV369" s="120"/>
      <c r="HLW369" s="120"/>
      <c r="HLX369" s="120"/>
      <c r="HLY369" s="120"/>
      <c r="HLZ369" s="120"/>
      <c r="HMA369" s="120"/>
      <c r="HMB369" s="120"/>
      <c r="HMC369" s="120"/>
      <c r="HMD369" s="120"/>
      <c r="HME369" s="120"/>
      <c r="HMF369" s="120"/>
      <c r="HMG369" s="120"/>
      <c r="HMH369" s="120"/>
      <c r="HMI369" s="120"/>
      <c r="HMJ369" s="120"/>
      <c r="HMK369" s="120"/>
      <c r="HML369" s="120"/>
      <c r="HMM369" s="120"/>
      <c r="HMN369" s="120"/>
      <c r="HMO369" s="120"/>
      <c r="HMP369" s="120"/>
      <c r="HMQ369" s="120"/>
      <c r="HMR369" s="120"/>
      <c r="HMS369" s="120"/>
      <c r="HMT369" s="120"/>
      <c r="HMU369" s="120"/>
      <c r="HMV369" s="120"/>
      <c r="HMW369" s="120"/>
      <c r="HMX369" s="120"/>
      <c r="HMY369" s="120"/>
      <c r="HMZ369" s="120"/>
      <c r="HNA369" s="120"/>
      <c r="HNB369" s="120"/>
      <c r="HNC369" s="120"/>
      <c r="HND369" s="120"/>
      <c r="HNE369" s="120"/>
      <c r="HNF369" s="120"/>
      <c r="HNG369" s="120"/>
      <c r="HNH369" s="120"/>
      <c r="HNI369" s="120"/>
      <c r="HNJ369" s="120"/>
      <c r="HNK369" s="120"/>
      <c r="HNL369" s="120"/>
      <c r="HNM369" s="120"/>
      <c r="HNN369" s="120"/>
      <c r="HNO369" s="120"/>
      <c r="HNP369" s="120"/>
      <c r="HNQ369" s="120"/>
      <c r="HNR369" s="120"/>
      <c r="HNS369" s="120"/>
      <c r="HNT369" s="120"/>
      <c r="HNU369" s="120"/>
      <c r="HNV369" s="120"/>
      <c r="HNW369" s="120"/>
      <c r="HNX369" s="120"/>
      <c r="HNY369" s="120"/>
      <c r="HNZ369" s="120"/>
      <c r="HOA369" s="120"/>
      <c r="HOB369" s="120"/>
      <c r="HOC369" s="120"/>
      <c r="HOD369" s="120"/>
      <c r="HOE369" s="120"/>
      <c r="HOF369" s="120"/>
      <c r="HOG369" s="120"/>
      <c r="HOH369" s="120"/>
      <c r="HOI369" s="120"/>
      <c r="HOJ369" s="120"/>
      <c r="HOK369" s="120"/>
      <c r="HOL369" s="120"/>
      <c r="HOM369" s="120"/>
      <c r="HON369" s="120"/>
      <c r="HOO369" s="120"/>
      <c r="HOP369" s="120"/>
      <c r="HOQ369" s="120"/>
      <c r="HOR369" s="120"/>
      <c r="HOS369" s="120"/>
      <c r="HOT369" s="120"/>
      <c r="HOU369" s="120"/>
      <c r="HOV369" s="120"/>
      <c r="HOW369" s="120"/>
      <c r="HOX369" s="120"/>
      <c r="HOY369" s="120"/>
      <c r="HOZ369" s="120"/>
      <c r="HPA369" s="120"/>
      <c r="HPB369" s="120"/>
      <c r="HPC369" s="120"/>
      <c r="HPD369" s="120"/>
      <c r="HPE369" s="120"/>
      <c r="HPF369" s="120"/>
      <c r="HPG369" s="120"/>
      <c r="HPH369" s="120"/>
      <c r="HPI369" s="120"/>
      <c r="HPJ369" s="120"/>
      <c r="HPK369" s="120"/>
      <c r="HPL369" s="120"/>
      <c r="HPM369" s="120"/>
      <c r="HPN369" s="120"/>
      <c r="HPO369" s="120"/>
      <c r="HPP369" s="120"/>
      <c r="HPQ369" s="120"/>
      <c r="HPR369" s="120"/>
      <c r="HPS369" s="120"/>
      <c r="HPT369" s="120"/>
      <c r="HPU369" s="120"/>
      <c r="HPV369" s="120"/>
      <c r="HPW369" s="120"/>
      <c r="HPX369" s="120"/>
      <c r="HPY369" s="120"/>
      <c r="HPZ369" s="120"/>
      <c r="HQA369" s="120"/>
      <c r="HQB369" s="120"/>
      <c r="HQC369" s="120"/>
      <c r="HQD369" s="120"/>
      <c r="HQE369" s="120"/>
      <c r="HQF369" s="120"/>
      <c r="HQG369" s="120"/>
      <c r="HQH369" s="120"/>
      <c r="HQI369" s="120"/>
      <c r="HQJ369" s="120"/>
      <c r="HQK369" s="120"/>
      <c r="HQL369" s="120"/>
      <c r="HQM369" s="120"/>
      <c r="HQN369" s="120"/>
      <c r="HQO369" s="120"/>
      <c r="HQP369" s="120"/>
      <c r="HQQ369" s="120"/>
      <c r="HQR369" s="120"/>
      <c r="HQS369" s="120"/>
      <c r="HQT369" s="120"/>
      <c r="HQU369" s="120"/>
      <c r="HQV369" s="120"/>
      <c r="HQW369" s="120"/>
      <c r="HQX369" s="120"/>
      <c r="HQY369" s="120"/>
      <c r="HQZ369" s="120"/>
      <c r="HRA369" s="120"/>
      <c r="HRB369" s="120"/>
      <c r="HRC369" s="120"/>
      <c r="HRD369" s="120"/>
      <c r="HRE369" s="120"/>
      <c r="HRF369" s="120"/>
      <c r="HRG369" s="120"/>
      <c r="HRH369" s="120"/>
      <c r="HRI369" s="120"/>
      <c r="HRJ369" s="120"/>
      <c r="HRK369" s="120"/>
      <c r="HRL369" s="120"/>
      <c r="HRM369" s="120"/>
      <c r="HRN369" s="120"/>
      <c r="HRO369" s="120"/>
      <c r="HRP369" s="120"/>
      <c r="HRQ369" s="120"/>
      <c r="HRR369" s="120"/>
      <c r="HRS369" s="120"/>
      <c r="HRT369" s="120"/>
      <c r="HRU369" s="120"/>
      <c r="HRV369" s="120"/>
      <c r="HRW369" s="120"/>
      <c r="HRX369" s="120"/>
      <c r="HRY369" s="120"/>
      <c r="HRZ369" s="120"/>
      <c r="HSA369" s="120"/>
      <c r="HSB369" s="120"/>
      <c r="HSC369" s="120"/>
      <c r="HSD369" s="120"/>
      <c r="HSE369" s="120"/>
      <c r="HSF369" s="120"/>
      <c r="HSG369" s="120"/>
      <c r="HSH369" s="120"/>
      <c r="HSI369" s="120"/>
      <c r="HSJ369" s="120"/>
      <c r="HSK369" s="120"/>
      <c r="HSL369" s="120"/>
      <c r="HSM369" s="120"/>
      <c r="HSN369" s="120"/>
      <c r="HSO369" s="120"/>
      <c r="HSP369" s="120"/>
      <c r="HSQ369" s="120"/>
      <c r="HSR369" s="120"/>
      <c r="HSS369" s="120"/>
      <c r="HST369" s="120"/>
      <c r="HSU369" s="120"/>
      <c r="HSV369" s="120"/>
      <c r="HSW369" s="120"/>
      <c r="HSX369" s="120"/>
      <c r="HSY369" s="120"/>
      <c r="HSZ369" s="120"/>
      <c r="HTA369" s="120"/>
      <c r="HTB369" s="120"/>
      <c r="HTC369" s="120"/>
      <c r="HTD369" s="120"/>
      <c r="HTE369" s="120"/>
      <c r="HTF369" s="120"/>
      <c r="HTG369" s="120"/>
      <c r="HTH369" s="120"/>
      <c r="HTI369" s="120"/>
      <c r="HTJ369" s="120"/>
      <c r="HTK369" s="120"/>
      <c r="HTL369" s="120"/>
      <c r="HTM369" s="120"/>
      <c r="HTN369" s="120"/>
      <c r="HTO369" s="120"/>
      <c r="HTP369" s="120"/>
      <c r="HTQ369" s="120"/>
      <c r="HTR369" s="120"/>
      <c r="HTS369" s="120"/>
      <c r="HTT369" s="120"/>
      <c r="HTU369" s="120"/>
      <c r="HTV369" s="120"/>
      <c r="HTW369" s="120"/>
      <c r="HTX369" s="120"/>
      <c r="HTY369" s="120"/>
      <c r="HTZ369" s="120"/>
      <c r="HUA369" s="120"/>
      <c r="HUB369" s="120"/>
      <c r="HUC369" s="120"/>
      <c r="HUD369" s="120"/>
      <c r="HUE369" s="120"/>
      <c r="HUF369" s="120"/>
      <c r="HUG369" s="120"/>
      <c r="HUH369" s="120"/>
      <c r="HUI369" s="120"/>
      <c r="HUJ369" s="120"/>
      <c r="HUK369" s="120"/>
      <c r="HUL369" s="120"/>
      <c r="HUM369" s="120"/>
      <c r="HUN369" s="120"/>
      <c r="HUO369" s="120"/>
      <c r="HUP369" s="120"/>
      <c r="HUQ369" s="120"/>
      <c r="HUR369" s="120"/>
      <c r="HUS369" s="120"/>
      <c r="HUT369" s="120"/>
      <c r="HUU369" s="120"/>
      <c r="HUV369" s="120"/>
      <c r="HUW369" s="120"/>
      <c r="HUX369" s="120"/>
      <c r="HUY369" s="120"/>
      <c r="HUZ369" s="120"/>
      <c r="HVA369" s="120"/>
      <c r="HVB369" s="120"/>
      <c r="HVC369" s="120"/>
      <c r="HVD369" s="120"/>
      <c r="HVE369" s="120"/>
      <c r="HVF369" s="120"/>
      <c r="HVG369" s="120"/>
      <c r="HVH369" s="120"/>
      <c r="HVI369" s="120"/>
      <c r="HVJ369" s="120"/>
      <c r="HVK369" s="120"/>
      <c r="HVL369" s="120"/>
      <c r="HVM369" s="120"/>
      <c r="HVN369" s="120"/>
      <c r="HVO369" s="120"/>
      <c r="HVP369" s="120"/>
      <c r="HVQ369" s="120"/>
      <c r="HVR369" s="120"/>
      <c r="HVS369" s="120"/>
      <c r="HVT369" s="120"/>
      <c r="HVU369" s="120"/>
      <c r="HVV369" s="120"/>
      <c r="HVW369" s="120"/>
      <c r="HVX369" s="120"/>
      <c r="HVY369" s="120"/>
      <c r="HVZ369" s="120"/>
      <c r="HWA369" s="120"/>
      <c r="HWB369" s="120"/>
      <c r="HWC369" s="120"/>
      <c r="HWD369" s="120"/>
      <c r="HWE369" s="120"/>
      <c r="HWF369" s="120"/>
      <c r="HWG369" s="120"/>
      <c r="HWH369" s="120"/>
      <c r="HWI369" s="120"/>
      <c r="HWJ369" s="120"/>
      <c r="HWK369" s="120"/>
      <c r="HWL369" s="120"/>
      <c r="HWM369" s="120"/>
      <c r="HWN369" s="120"/>
      <c r="HWO369" s="120"/>
      <c r="HWP369" s="120"/>
      <c r="HWQ369" s="120"/>
      <c r="HWR369" s="120"/>
      <c r="HWS369" s="120"/>
      <c r="HWT369" s="120"/>
      <c r="HWU369" s="120"/>
      <c r="HWV369" s="120"/>
      <c r="HWW369" s="120"/>
      <c r="HWX369" s="120"/>
      <c r="HWY369" s="120"/>
      <c r="HWZ369" s="120"/>
      <c r="HXA369" s="120"/>
      <c r="HXB369" s="120"/>
      <c r="HXC369" s="120"/>
      <c r="HXD369" s="120"/>
      <c r="HXE369" s="120"/>
      <c r="HXF369" s="120"/>
      <c r="HXG369" s="120"/>
      <c r="HXH369" s="120"/>
      <c r="HXI369" s="120"/>
      <c r="HXJ369" s="120"/>
      <c r="HXK369" s="120"/>
      <c r="HXL369" s="120"/>
      <c r="HXM369" s="120"/>
      <c r="HXN369" s="120"/>
      <c r="HXO369" s="120"/>
      <c r="HXP369" s="120"/>
      <c r="HXQ369" s="120"/>
      <c r="HXR369" s="120"/>
      <c r="HXS369" s="120"/>
      <c r="HXT369" s="120"/>
      <c r="HXU369" s="120"/>
      <c r="HXV369" s="120"/>
      <c r="HXW369" s="120"/>
      <c r="HXX369" s="120"/>
      <c r="HXY369" s="120"/>
      <c r="HXZ369" s="120"/>
      <c r="HYA369" s="120"/>
      <c r="HYB369" s="120"/>
      <c r="HYC369" s="120"/>
      <c r="HYD369" s="120"/>
      <c r="HYE369" s="120"/>
      <c r="HYF369" s="120"/>
      <c r="HYG369" s="120"/>
      <c r="HYH369" s="120"/>
      <c r="HYI369" s="120"/>
      <c r="HYJ369" s="120"/>
      <c r="HYK369" s="120"/>
      <c r="HYL369" s="120"/>
      <c r="HYM369" s="120"/>
      <c r="HYN369" s="120"/>
      <c r="HYO369" s="120"/>
      <c r="HYP369" s="120"/>
      <c r="HYQ369" s="120"/>
      <c r="HYR369" s="120"/>
      <c r="HYS369" s="120"/>
      <c r="HYT369" s="120"/>
      <c r="HYU369" s="120"/>
      <c r="HYV369" s="120"/>
      <c r="HYW369" s="120"/>
      <c r="HYX369" s="120"/>
      <c r="HYY369" s="120"/>
      <c r="HYZ369" s="120"/>
      <c r="HZA369" s="120"/>
      <c r="HZB369" s="120"/>
      <c r="HZC369" s="120"/>
      <c r="HZD369" s="120"/>
      <c r="HZE369" s="120"/>
      <c r="HZF369" s="120"/>
      <c r="HZG369" s="120"/>
      <c r="HZH369" s="120"/>
      <c r="HZI369" s="120"/>
      <c r="HZJ369" s="120"/>
      <c r="HZK369" s="120"/>
      <c r="HZL369" s="120"/>
      <c r="HZM369" s="120"/>
      <c r="HZN369" s="120"/>
      <c r="HZO369" s="120"/>
      <c r="HZP369" s="120"/>
      <c r="HZQ369" s="120"/>
      <c r="HZR369" s="120"/>
      <c r="HZS369" s="120"/>
      <c r="HZT369" s="120"/>
      <c r="HZU369" s="120"/>
      <c r="HZV369" s="120"/>
      <c r="HZW369" s="120"/>
      <c r="HZX369" s="120"/>
      <c r="HZY369" s="120"/>
      <c r="HZZ369" s="120"/>
      <c r="IAA369" s="120"/>
      <c r="IAB369" s="120"/>
      <c r="IAC369" s="120"/>
      <c r="IAD369" s="120"/>
      <c r="IAE369" s="120"/>
      <c r="IAF369" s="120"/>
      <c r="IAG369" s="120"/>
      <c r="IAH369" s="120"/>
      <c r="IAI369" s="120"/>
      <c r="IAJ369" s="120"/>
      <c r="IAK369" s="120"/>
      <c r="IAL369" s="120"/>
      <c r="IAM369" s="120"/>
      <c r="IAN369" s="120"/>
      <c r="IAO369" s="120"/>
      <c r="IAP369" s="120"/>
      <c r="IAQ369" s="120"/>
      <c r="IAR369" s="120"/>
      <c r="IAS369" s="120"/>
      <c r="IAT369" s="120"/>
      <c r="IAU369" s="120"/>
      <c r="IAV369" s="120"/>
      <c r="IAW369" s="120"/>
      <c r="IAX369" s="120"/>
      <c r="IAY369" s="120"/>
      <c r="IAZ369" s="120"/>
      <c r="IBA369" s="120"/>
      <c r="IBB369" s="120"/>
      <c r="IBC369" s="120"/>
      <c r="IBD369" s="120"/>
      <c r="IBE369" s="120"/>
      <c r="IBF369" s="120"/>
      <c r="IBG369" s="120"/>
      <c r="IBH369" s="120"/>
      <c r="IBI369" s="120"/>
      <c r="IBJ369" s="120"/>
      <c r="IBK369" s="120"/>
      <c r="IBL369" s="120"/>
      <c r="IBM369" s="120"/>
      <c r="IBN369" s="120"/>
      <c r="IBO369" s="120"/>
      <c r="IBP369" s="120"/>
      <c r="IBQ369" s="120"/>
      <c r="IBR369" s="120"/>
      <c r="IBS369" s="120"/>
      <c r="IBT369" s="120"/>
      <c r="IBU369" s="120"/>
      <c r="IBV369" s="120"/>
      <c r="IBW369" s="120"/>
      <c r="IBX369" s="120"/>
      <c r="IBY369" s="120"/>
      <c r="IBZ369" s="120"/>
      <c r="ICA369" s="120"/>
      <c r="ICB369" s="120"/>
      <c r="ICC369" s="120"/>
      <c r="ICD369" s="120"/>
      <c r="ICE369" s="120"/>
      <c r="ICF369" s="120"/>
      <c r="ICG369" s="120"/>
      <c r="ICH369" s="120"/>
      <c r="ICI369" s="120"/>
      <c r="ICJ369" s="120"/>
      <c r="ICK369" s="120"/>
      <c r="ICL369" s="120"/>
      <c r="ICM369" s="120"/>
      <c r="ICN369" s="120"/>
      <c r="ICO369" s="120"/>
      <c r="ICP369" s="120"/>
      <c r="ICQ369" s="120"/>
      <c r="ICR369" s="120"/>
      <c r="ICS369" s="120"/>
      <c r="ICT369" s="120"/>
      <c r="ICU369" s="120"/>
      <c r="ICV369" s="120"/>
      <c r="ICW369" s="120"/>
      <c r="ICX369" s="120"/>
      <c r="ICY369" s="120"/>
      <c r="ICZ369" s="120"/>
      <c r="IDA369" s="120"/>
      <c r="IDB369" s="120"/>
      <c r="IDC369" s="120"/>
      <c r="IDD369" s="120"/>
      <c r="IDE369" s="120"/>
      <c r="IDF369" s="120"/>
      <c r="IDG369" s="120"/>
      <c r="IDH369" s="120"/>
      <c r="IDI369" s="120"/>
      <c r="IDJ369" s="120"/>
      <c r="IDK369" s="120"/>
      <c r="IDL369" s="120"/>
      <c r="IDM369" s="120"/>
      <c r="IDN369" s="120"/>
      <c r="IDO369" s="120"/>
      <c r="IDP369" s="120"/>
      <c r="IDQ369" s="120"/>
      <c r="IDR369" s="120"/>
      <c r="IDS369" s="120"/>
      <c r="IDT369" s="120"/>
      <c r="IDU369" s="120"/>
      <c r="IDV369" s="120"/>
      <c r="IDW369" s="120"/>
      <c r="IDX369" s="120"/>
      <c r="IDY369" s="120"/>
      <c r="IDZ369" s="120"/>
      <c r="IEA369" s="120"/>
      <c r="IEB369" s="120"/>
      <c r="IEC369" s="120"/>
      <c r="IED369" s="120"/>
      <c r="IEE369" s="120"/>
      <c r="IEF369" s="120"/>
      <c r="IEG369" s="120"/>
      <c r="IEH369" s="120"/>
      <c r="IEI369" s="120"/>
      <c r="IEJ369" s="120"/>
      <c r="IEK369" s="120"/>
      <c r="IEL369" s="120"/>
      <c r="IEM369" s="120"/>
      <c r="IEN369" s="120"/>
      <c r="IEO369" s="120"/>
      <c r="IEP369" s="120"/>
      <c r="IEQ369" s="120"/>
      <c r="IER369" s="120"/>
      <c r="IES369" s="120"/>
      <c r="IET369" s="120"/>
      <c r="IEU369" s="120"/>
      <c r="IEV369" s="120"/>
      <c r="IEW369" s="120"/>
      <c r="IEX369" s="120"/>
      <c r="IEY369" s="120"/>
      <c r="IEZ369" s="120"/>
      <c r="IFA369" s="120"/>
      <c r="IFB369" s="120"/>
      <c r="IFC369" s="120"/>
      <c r="IFD369" s="120"/>
      <c r="IFE369" s="120"/>
      <c r="IFF369" s="120"/>
      <c r="IFG369" s="120"/>
      <c r="IFH369" s="120"/>
      <c r="IFI369" s="120"/>
      <c r="IFJ369" s="120"/>
      <c r="IFK369" s="120"/>
      <c r="IFL369" s="120"/>
      <c r="IFM369" s="120"/>
      <c r="IFN369" s="120"/>
      <c r="IFO369" s="120"/>
      <c r="IFP369" s="120"/>
      <c r="IFQ369" s="120"/>
      <c r="IFR369" s="120"/>
      <c r="IFS369" s="120"/>
      <c r="IFT369" s="120"/>
      <c r="IFU369" s="120"/>
      <c r="IFV369" s="120"/>
      <c r="IFW369" s="120"/>
      <c r="IFX369" s="120"/>
      <c r="IFY369" s="120"/>
      <c r="IFZ369" s="120"/>
      <c r="IGA369" s="120"/>
      <c r="IGB369" s="120"/>
      <c r="IGC369" s="120"/>
      <c r="IGD369" s="120"/>
      <c r="IGE369" s="120"/>
      <c r="IGF369" s="120"/>
      <c r="IGG369" s="120"/>
      <c r="IGH369" s="120"/>
      <c r="IGI369" s="120"/>
      <c r="IGJ369" s="120"/>
      <c r="IGK369" s="120"/>
      <c r="IGL369" s="120"/>
      <c r="IGM369" s="120"/>
      <c r="IGN369" s="120"/>
      <c r="IGO369" s="120"/>
      <c r="IGP369" s="120"/>
      <c r="IGQ369" s="120"/>
      <c r="IGR369" s="120"/>
      <c r="IGS369" s="120"/>
      <c r="IGT369" s="120"/>
      <c r="IGU369" s="120"/>
      <c r="IGV369" s="120"/>
      <c r="IGW369" s="120"/>
      <c r="IGX369" s="120"/>
      <c r="IGY369" s="120"/>
      <c r="IGZ369" s="120"/>
      <c r="IHA369" s="120"/>
      <c r="IHB369" s="120"/>
      <c r="IHC369" s="120"/>
      <c r="IHD369" s="120"/>
      <c r="IHE369" s="120"/>
      <c r="IHF369" s="120"/>
      <c r="IHG369" s="120"/>
      <c r="IHH369" s="120"/>
      <c r="IHI369" s="120"/>
      <c r="IHJ369" s="120"/>
      <c r="IHK369" s="120"/>
      <c r="IHL369" s="120"/>
      <c r="IHM369" s="120"/>
      <c r="IHN369" s="120"/>
      <c r="IHO369" s="120"/>
      <c r="IHP369" s="120"/>
      <c r="IHQ369" s="120"/>
      <c r="IHR369" s="120"/>
      <c r="IHS369" s="120"/>
      <c r="IHT369" s="120"/>
      <c r="IHU369" s="120"/>
      <c r="IHV369" s="120"/>
      <c r="IHW369" s="120"/>
      <c r="IHX369" s="120"/>
      <c r="IHY369" s="120"/>
      <c r="IHZ369" s="120"/>
      <c r="IIA369" s="120"/>
      <c r="IIB369" s="120"/>
      <c r="IIC369" s="120"/>
      <c r="IID369" s="120"/>
      <c r="IIE369" s="120"/>
      <c r="IIF369" s="120"/>
      <c r="IIG369" s="120"/>
      <c r="IIH369" s="120"/>
      <c r="III369" s="120"/>
      <c r="IIJ369" s="120"/>
      <c r="IIK369" s="120"/>
      <c r="IIL369" s="120"/>
      <c r="IIM369" s="120"/>
      <c r="IIN369" s="120"/>
      <c r="IIO369" s="120"/>
      <c r="IIP369" s="120"/>
      <c r="IIQ369" s="120"/>
      <c r="IIR369" s="120"/>
      <c r="IIS369" s="120"/>
      <c r="IIT369" s="120"/>
      <c r="IIU369" s="120"/>
      <c r="IIV369" s="120"/>
      <c r="IIW369" s="120"/>
      <c r="IIX369" s="120"/>
      <c r="IIY369" s="120"/>
      <c r="IIZ369" s="120"/>
      <c r="IJA369" s="120"/>
      <c r="IJB369" s="120"/>
      <c r="IJC369" s="120"/>
      <c r="IJD369" s="120"/>
      <c r="IJE369" s="120"/>
      <c r="IJF369" s="120"/>
      <c r="IJG369" s="120"/>
      <c r="IJH369" s="120"/>
      <c r="IJI369" s="120"/>
      <c r="IJJ369" s="120"/>
      <c r="IJK369" s="120"/>
      <c r="IJL369" s="120"/>
      <c r="IJM369" s="120"/>
      <c r="IJN369" s="120"/>
      <c r="IJO369" s="120"/>
      <c r="IJP369" s="120"/>
      <c r="IJQ369" s="120"/>
      <c r="IJR369" s="120"/>
      <c r="IJS369" s="120"/>
      <c r="IJT369" s="120"/>
      <c r="IJU369" s="120"/>
      <c r="IJV369" s="120"/>
      <c r="IJW369" s="120"/>
      <c r="IJX369" s="120"/>
      <c r="IJY369" s="120"/>
      <c r="IJZ369" s="120"/>
      <c r="IKA369" s="120"/>
      <c r="IKB369" s="120"/>
      <c r="IKC369" s="120"/>
      <c r="IKD369" s="120"/>
      <c r="IKE369" s="120"/>
      <c r="IKF369" s="120"/>
      <c r="IKG369" s="120"/>
      <c r="IKH369" s="120"/>
      <c r="IKI369" s="120"/>
      <c r="IKJ369" s="120"/>
      <c r="IKK369" s="120"/>
      <c r="IKL369" s="120"/>
      <c r="IKM369" s="120"/>
      <c r="IKN369" s="120"/>
      <c r="IKO369" s="120"/>
      <c r="IKP369" s="120"/>
      <c r="IKQ369" s="120"/>
      <c r="IKR369" s="120"/>
      <c r="IKS369" s="120"/>
      <c r="IKT369" s="120"/>
      <c r="IKU369" s="120"/>
      <c r="IKV369" s="120"/>
      <c r="IKW369" s="120"/>
      <c r="IKX369" s="120"/>
      <c r="IKY369" s="120"/>
      <c r="IKZ369" s="120"/>
      <c r="ILA369" s="120"/>
      <c r="ILB369" s="120"/>
      <c r="ILC369" s="120"/>
      <c r="ILD369" s="120"/>
      <c r="ILE369" s="120"/>
      <c r="ILF369" s="120"/>
      <c r="ILG369" s="120"/>
      <c r="ILH369" s="120"/>
      <c r="ILI369" s="120"/>
      <c r="ILJ369" s="120"/>
      <c r="ILK369" s="120"/>
      <c r="ILL369" s="120"/>
      <c r="ILM369" s="120"/>
      <c r="ILN369" s="120"/>
      <c r="ILO369" s="120"/>
      <c r="ILP369" s="120"/>
      <c r="ILQ369" s="120"/>
      <c r="ILR369" s="120"/>
      <c r="ILS369" s="120"/>
      <c r="ILT369" s="120"/>
      <c r="ILU369" s="120"/>
      <c r="ILV369" s="120"/>
      <c r="ILW369" s="120"/>
      <c r="ILX369" s="120"/>
      <c r="ILY369" s="120"/>
      <c r="ILZ369" s="120"/>
      <c r="IMA369" s="120"/>
      <c r="IMB369" s="120"/>
      <c r="IMC369" s="120"/>
      <c r="IMD369" s="120"/>
      <c r="IME369" s="120"/>
      <c r="IMF369" s="120"/>
      <c r="IMG369" s="120"/>
      <c r="IMH369" s="120"/>
      <c r="IMI369" s="120"/>
      <c r="IMJ369" s="120"/>
      <c r="IMK369" s="120"/>
      <c r="IML369" s="120"/>
      <c r="IMM369" s="120"/>
      <c r="IMN369" s="120"/>
      <c r="IMO369" s="120"/>
      <c r="IMP369" s="120"/>
      <c r="IMQ369" s="120"/>
      <c r="IMR369" s="120"/>
      <c r="IMS369" s="120"/>
      <c r="IMT369" s="120"/>
      <c r="IMU369" s="120"/>
      <c r="IMV369" s="120"/>
      <c r="IMW369" s="120"/>
      <c r="IMX369" s="120"/>
      <c r="IMY369" s="120"/>
      <c r="IMZ369" s="120"/>
      <c r="INA369" s="120"/>
      <c r="INB369" s="120"/>
      <c r="INC369" s="120"/>
      <c r="IND369" s="120"/>
      <c r="INE369" s="120"/>
      <c r="INF369" s="120"/>
      <c r="ING369" s="120"/>
      <c r="INH369" s="120"/>
      <c r="INI369" s="120"/>
      <c r="INJ369" s="120"/>
      <c r="INK369" s="120"/>
      <c r="INL369" s="120"/>
      <c r="INM369" s="120"/>
      <c r="INN369" s="120"/>
      <c r="INO369" s="120"/>
      <c r="INP369" s="120"/>
      <c r="INQ369" s="120"/>
      <c r="INR369" s="120"/>
      <c r="INS369" s="120"/>
      <c r="INT369" s="120"/>
      <c r="INU369" s="120"/>
      <c r="INV369" s="120"/>
      <c r="INW369" s="120"/>
      <c r="INX369" s="120"/>
      <c r="INY369" s="120"/>
      <c r="INZ369" s="120"/>
      <c r="IOA369" s="120"/>
      <c r="IOB369" s="120"/>
      <c r="IOC369" s="120"/>
      <c r="IOD369" s="120"/>
      <c r="IOE369" s="120"/>
      <c r="IOF369" s="120"/>
      <c r="IOG369" s="120"/>
      <c r="IOH369" s="120"/>
      <c r="IOI369" s="120"/>
      <c r="IOJ369" s="120"/>
      <c r="IOK369" s="120"/>
      <c r="IOL369" s="120"/>
      <c r="IOM369" s="120"/>
      <c r="ION369" s="120"/>
      <c r="IOO369" s="120"/>
      <c r="IOP369" s="120"/>
      <c r="IOQ369" s="120"/>
      <c r="IOR369" s="120"/>
      <c r="IOS369" s="120"/>
      <c r="IOT369" s="120"/>
      <c r="IOU369" s="120"/>
      <c r="IOV369" s="120"/>
      <c r="IOW369" s="120"/>
      <c r="IOX369" s="120"/>
      <c r="IOY369" s="120"/>
      <c r="IOZ369" s="120"/>
      <c r="IPA369" s="120"/>
      <c r="IPB369" s="120"/>
      <c r="IPC369" s="120"/>
      <c r="IPD369" s="120"/>
      <c r="IPE369" s="120"/>
      <c r="IPF369" s="120"/>
      <c r="IPG369" s="120"/>
      <c r="IPH369" s="120"/>
      <c r="IPI369" s="120"/>
      <c r="IPJ369" s="120"/>
      <c r="IPK369" s="120"/>
      <c r="IPL369" s="120"/>
      <c r="IPM369" s="120"/>
      <c r="IPN369" s="120"/>
      <c r="IPO369" s="120"/>
      <c r="IPP369" s="120"/>
      <c r="IPQ369" s="120"/>
      <c r="IPR369" s="120"/>
      <c r="IPS369" s="120"/>
      <c r="IPT369" s="120"/>
      <c r="IPU369" s="120"/>
      <c r="IPV369" s="120"/>
      <c r="IPW369" s="120"/>
      <c r="IPX369" s="120"/>
      <c r="IPY369" s="120"/>
      <c r="IPZ369" s="120"/>
      <c r="IQA369" s="120"/>
      <c r="IQB369" s="120"/>
      <c r="IQC369" s="120"/>
      <c r="IQD369" s="120"/>
      <c r="IQE369" s="120"/>
      <c r="IQF369" s="120"/>
      <c r="IQG369" s="120"/>
      <c r="IQH369" s="120"/>
      <c r="IQI369" s="120"/>
      <c r="IQJ369" s="120"/>
      <c r="IQK369" s="120"/>
      <c r="IQL369" s="120"/>
      <c r="IQM369" s="120"/>
      <c r="IQN369" s="120"/>
      <c r="IQO369" s="120"/>
      <c r="IQP369" s="120"/>
      <c r="IQQ369" s="120"/>
      <c r="IQR369" s="120"/>
      <c r="IQS369" s="120"/>
      <c r="IQT369" s="120"/>
      <c r="IQU369" s="120"/>
      <c r="IQV369" s="120"/>
      <c r="IQW369" s="120"/>
      <c r="IQX369" s="120"/>
      <c r="IQY369" s="120"/>
      <c r="IQZ369" s="120"/>
      <c r="IRA369" s="120"/>
      <c r="IRB369" s="120"/>
      <c r="IRC369" s="120"/>
      <c r="IRD369" s="120"/>
      <c r="IRE369" s="120"/>
      <c r="IRF369" s="120"/>
      <c r="IRG369" s="120"/>
      <c r="IRH369" s="120"/>
      <c r="IRI369" s="120"/>
      <c r="IRJ369" s="120"/>
      <c r="IRK369" s="120"/>
      <c r="IRL369" s="120"/>
      <c r="IRM369" s="120"/>
      <c r="IRN369" s="120"/>
      <c r="IRO369" s="120"/>
      <c r="IRP369" s="120"/>
      <c r="IRQ369" s="120"/>
      <c r="IRR369" s="120"/>
      <c r="IRS369" s="120"/>
      <c r="IRT369" s="120"/>
      <c r="IRU369" s="120"/>
      <c r="IRV369" s="120"/>
      <c r="IRW369" s="120"/>
      <c r="IRX369" s="120"/>
      <c r="IRY369" s="120"/>
      <c r="IRZ369" s="120"/>
      <c r="ISA369" s="120"/>
      <c r="ISB369" s="120"/>
      <c r="ISC369" s="120"/>
      <c r="ISD369" s="120"/>
      <c r="ISE369" s="120"/>
      <c r="ISF369" s="120"/>
      <c r="ISG369" s="120"/>
      <c r="ISH369" s="120"/>
      <c r="ISI369" s="120"/>
      <c r="ISJ369" s="120"/>
      <c r="ISK369" s="120"/>
      <c r="ISL369" s="120"/>
      <c r="ISM369" s="120"/>
      <c r="ISN369" s="120"/>
      <c r="ISO369" s="120"/>
      <c r="ISP369" s="120"/>
      <c r="ISQ369" s="120"/>
      <c r="ISR369" s="120"/>
      <c r="ISS369" s="120"/>
      <c r="IST369" s="120"/>
      <c r="ISU369" s="120"/>
      <c r="ISV369" s="120"/>
      <c r="ISW369" s="120"/>
      <c r="ISX369" s="120"/>
      <c r="ISY369" s="120"/>
      <c r="ISZ369" s="120"/>
      <c r="ITA369" s="120"/>
      <c r="ITB369" s="120"/>
      <c r="ITC369" s="120"/>
      <c r="ITD369" s="120"/>
      <c r="ITE369" s="120"/>
      <c r="ITF369" s="120"/>
      <c r="ITG369" s="120"/>
      <c r="ITH369" s="120"/>
      <c r="ITI369" s="120"/>
      <c r="ITJ369" s="120"/>
      <c r="ITK369" s="120"/>
      <c r="ITL369" s="120"/>
      <c r="ITM369" s="120"/>
      <c r="ITN369" s="120"/>
      <c r="ITO369" s="120"/>
      <c r="ITP369" s="120"/>
      <c r="ITQ369" s="120"/>
      <c r="ITR369" s="120"/>
      <c r="ITS369" s="120"/>
      <c r="ITT369" s="120"/>
      <c r="ITU369" s="120"/>
      <c r="ITV369" s="120"/>
      <c r="ITW369" s="120"/>
      <c r="ITX369" s="120"/>
      <c r="ITY369" s="120"/>
      <c r="ITZ369" s="120"/>
      <c r="IUA369" s="120"/>
      <c r="IUB369" s="120"/>
      <c r="IUC369" s="120"/>
      <c r="IUD369" s="120"/>
      <c r="IUE369" s="120"/>
      <c r="IUF369" s="120"/>
      <c r="IUG369" s="120"/>
      <c r="IUH369" s="120"/>
      <c r="IUI369" s="120"/>
      <c r="IUJ369" s="120"/>
      <c r="IUK369" s="120"/>
      <c r="IUL369" s="120"/>
      <c r="IUM369" s="120"/>
      <c r="IUN369" s="120"/>
      <c r="IUO369" s="120"/>
      <c r="IUP369" s="120"/>
      <c r="IUQ369" s="120"/>
      <c r="IUR369" s="120"/>
      <c r="IUS369" s="120"/>
      <c r="IUT369" s="120"/>
      <c r="IUU369" s="120"/>
      <c r="IUV369" s="120"/>
      <c r="IUW369" s="120"/>
      <c r="IUX369" s="120"/>
      <c r="IUY369" s="120"/>
      <c r="IUZ369" s="120"/>
      <c r="IVA369" s="120"/>
      <c r="IVB369" s="120"/>
      <c r="IVC369" s="120"/>
      <c r="IVD369" s="120"/>
      <c r="IVE369" s="120"/>
      <c r="IVF369" s="120"/>
      <c r="IVG369" s="120"/>
      <c r="IVH369" s="120"/>
      <c r="IVI369" s="120"/>
      <c r="IVJ369" s="120"/>
      <c r="IVK369" s="120"/>
      <c r="IVL369" s="120"/>
      <c r="IVM369" s="120"/>
      <c r="IVN369" s="120"/>
      <c r="IVO369" s="120"/>
      <c r="IVP369" s="120"/>
      <c r="IVQ369" s="120"/>
      <c r="IVR369" s="120"/>
      <c r="IVS369" s="120"/>
      <c r="IVT369" s="120"/>
      <c r="IVU369" s="120"/>
      <c r="IVV369" s="120"/>
      <c r="IVW369" s="120"/>
      <c r="IVX369" s="120"/>
      <c r="IVY369" s="120"/>
      <c r="IVZ369" s="120"/>
      <c r="IWA369" s="120"/>
      <c r="IWB369" s="120"/>
      <c r="IWC369" s="120"/>
      <c r="IWD369" s="120"/>
      <c r="IWE369" s="120"/>
      <c r="IWF369" s="120"/>
      <c r="IWG369" s="120"/>
      <c r="IWH369" s="120"/>
      <c r="IWI369" s="120"/>
      <c r="IWJ369" s="120"/>
      <c r="IWK369" s="120"/>
      <c r="IWL369" s="120"/>
      <c r="IWM369" s="120"/>
      <c r="IWN369" s="120"/>
      <c r="IWO369" s="120"/>
      <c r="IWP369" s="120"/>
      <c r="IWQ369" s="120"/>
      <c r="IWR369" s="120"/>
      <c r="IWS369" s="120"/>
      <c r="IWT369" s="120"/>
      <c r="IWU369" s="120"/>
      <c r="IWV369" s="120"/>
      <c r="IWW369" s="120"/>
      <c r="IWX369" s="120"/>
      <c r="IWY369" s="120"/>
      <c r="IWZ369" s="120"/>
      <c r="IXA369" s="120"/>
      <c r="IXB369" s="120"/>
      <c r="IXC369" s="120"/>
      <c r="IXD369" s="120"/>
      <c r="IXE369" s="120"/>
      <c r="IXF369" s="120"/>
      <c r="IXG369" s="120"/>
      <c r="IXH369" s="120"/>
      <c r="IXI369" s="120"/>
      <c r="IXJ369" s="120"/>
      <c r="IXK369" s="120"/>
      <c r="IXL369" s="120"/>
      <c r="IXM369" s="120"/>
      <c r="IXN369" s="120"/>
      <c r="IXO369" s="120"/>
      <c r="IXP369" s="120"/>
      <c r="IXQ369" s="120"/>
      <c r="IXR369" s="120"/>
      <c r="IXS369" s="120"/>
      <c r="IXT369" s="120"/>
      <c r="IXU369" s="120"/>
      <c r="IXV369" s="120"/>
      <c r="IXW369" s="120"/>
      <c r="IXX369" s="120"/>
      <c r="IXY369" s="120"/>
      <c r="IXZ369" s="120"/>
      <c r="IYA369" s="120"/>
      <c r="IYB369" s="120"/>
      <c r="IYC369" s="120"/>
      <c r="IYD369" s="120"/>
      <c r="IYE369" s="120"/>
      <c r="IYF369" s="120"/>
      <c r="IYG369" s="120"/>
      <c r="IYH369" s="120"/>
      <c r="IYI369" s="120"/>
      <c r="IYJ369" s="120"/>
      <c r="IYK369" s="120"/>
      <c r="IYL369" s="120"/>
      <c r="IYM369" s="120"/>
      <c r="IYN369" s="120"/>
      <c r="IYO369" s="120"/>
      <c r="IYP369" s="120"/>
      <c r="IYQ369" s="120"/>
      <c r="IYR369" s="120"/>
      <c r="IYS369" s="120"/>
      <c r="IYT369" s="120"/>
      <c r="IYU369" s="120"/>
      <c r="IYV369" s="120"/>
      <c r="IYW369" s="120"/>
      <c r="IYX369" s="120"/>
      <c r="IYY369" s="120"/>
      <c r="IYZ369" s="120"/>
      <c r="IZA369" s="120"/>
      <c r="IZB369" s="120"/>
      <c r="IZC369" s="120"/>
      <c r="IZD369" s="120"/>
      <c r="IZE369" s="120"/>
      <c r="IZF369" s="120"/>
      <c r="IZG369" s="120"/>
      <c r="IZH369" s="120"/>
      <c r="IZI369" s="120"/>
      <c r="IZJ369" s="120"/>
      <c r="IZK369" s="120"/>
      <c r="IZL369" s="120"/>
      <c r="IZM369" s="120"/>
      <c r="IZN369" s="120"/>
      <c r="IZO369" s="120"/>
      <c r="IZP369" s="120"/>
      <c r="IZQ369" s="120"/>
      <c r="IZR369" s="120"/>
      <c r="IZS369" s="120"/>
      <c r="IZT369" s="120"/>
      <c r="IZU369" s="120"/>
      <c r="IZV369" s="120"/>
      <c r="IZW369" s="120"/>
      <c r="IZX369" s="120"/>
      <c r="IZY369" s="120"/>
      <c r="IZZ369" s="120"/>
      <c r="JAA369" s="120"/>
      <c r="JAB369" s="120"/>
      <c r="JAC369" s="120"/>
      <c r="JAD369" s="120"/>
      <c r="JAE369" s="120"/>
      <c r="JAF369" s="120"/>
      <c r="JAG369" s="120"/>
      <c r="JAH369" s="120"/>
      <c r="JAI369" s="120"/>
      <c r="JAJ369" s="120"/>
      <c r="JAK369" s="120"/>
      <c r="JAL369" s="120"/>
      <c r="JAM369" s="120"/>
      <c r="JAN369" s="120"/>
      <c r="JAO369" s="120"/>
      <c r="JAP369" s="120"/>
      <c r="JAQ369" s="120"/>
      <c r="JAR369" s="120"/>
      <c r="JAS369" s="120"/>
      <c r="JAT369" s="120"/>
      <c r="JAU369" s="120"/>
      <c r="JAV369" s="120"/>
      <c r="JAW369" s="120"/>
      <c r="JAX369" s="120"/>
      <c r="JAY369" s="120"/>
      <c r="JAZ369" s="120"/>
      <c r="JBA369" s="120"/>
      <c r="JBB369" s="120"/>
      <c r="JBC369" s="120"/>
      <c r="JBD369" s="120"/>
      <c r="JBE369" s="120"/>
      <c r="JBF369" s="120"/>
      <c r="JBG369" s="120"/>
      <c r="JBH369" s="120"/>
      <c r="JBI369" s="120"/>
      <c r="JBJ369" s="120"/>
      <c r="JBK369" s="120"/>
      <c r="JBL369" s="120"/>
      <c r="JBM369" s="120"/>
      <c r="JBN369" s="120"/>
      <c r="JBO369" s="120"/>
      <c r="JBP369" s="120"/>
      <c r="JBQ369" s="120"/>
      <c r="JBR369" s="120"/>
      <c r="JBS369" s="120"/>
      <c r="JBT369" s="120"/>
      <c r="JBU369" s="120"/>
      <c r="JBV369" s="120"/>
      <c r="JBW369" s="120"/>
      <c r="JBX369" s="120"/>
      <c r="JBY369" s="120"/>
      <c r="JBZ369" s="120"/>
      <c r="JCA369" s="120"/>
      <c r="JCB369" s="120"/>
      <c r="JCC369" s="120"/>
      <c r="JCD369" s="120"/>
      <c r="JCE369" s="120"/>
      <c r="JCF369" s="120"/>
      <c r="JCG369" s="120"/>
      <c r="JCH369" s="120"/>
      <c r="JCI369" s="120"/>
      <c r="JCJ369" s="120"/>
      <c r="JCK369" s="120"/>
      <c r="JCL369" s="120"/>
      <c r="JCM369" s="120"/>
      <c r="JCN369" s="120"/>
      <c r="JCO369" s="120"/>
      <c r="JCP369" s="120"/>
      <c r="JCQ369" s="120"/>
      <c r="JCR369" s="120"/>
      <c r="JCS369" s="120"/>
      <c r="JCT369" s="120"/>
      <c r="JCU369" s="120"/>
      <c r="JCV369" s="120"/>
      <c r="JCW369" s="120"/>
      <c r="JCX369" s="120"/>
      <c r="JCY369" s="120"/>
      <c r="JCZ369" s="120"/>
      <c r="JDA369" s="120"/>
      <c r="JDB369" s="120"/>
      <c r="JDC369" s="120"/>
      <c r="JDD369" s="120"/>
      <c r="JDE369" s="120"/>
      <c r="JDF369" s="120"/>
      <c r="JDG369" s="120"/>
      <c r="JDH369" s="120"/>
      <c r="JDI369" s="120"/>
      <c r="JDJ369" s="120"/>
      <c r="JDK369" s="120"/>
      <c r="JDL369" s="120"/>
      <c r="JDM369" s="120"/>
      <c r="JDN369" s="120"/>
      <c r="JDO369" s="120"/>
      <c r="JDP369" s="120"/>
      <c r="JDQ369" s="120"/>
      <c r="JDR369" s="120"/>
      <c r="JDS369" s="120"/>
      <c r="JDT369" s="120"/>
      <c r="JDU369" s="120"/>
      <c r="JDV369" s="120"/>
      <c r="JDW369" s="120"/>
      <c r="JDX369" s="120"/>
      <c r="JDY369" s="120"/>
      <c r="JDZ369" s="120"/>
      <c r="JEA369" s="120"/>
      <c r="JEB369" s="120"/>
      <c r="JEC369" s="120"/>
      <c r="JED369" s="120"/>
      <c r="JEE369" s="120"/>
      <c r="JEF369" s="120"/>
      <c r="JEG369" s="120"/>
      <c r="JEH369" s="120"/>
      <c r="JEI369" s="120"/>
      <c r="JEJ369" s="120"/>
      <c r="JEK369" s="120"/>
      <c r="JEL369" s="120"/>
      <c r="JEM369" s="120"/>
      <c r="JEN369" s="120"/>
      <c r="JEO369" s="120"/>
      <c r="JEP369" s="120"/>
      <c r="JEQ369" s="120"/>
      <c r="JER369" s="120"/>
      <c r="JES369" s="120"/>
      <c r="JET369" s="120"/>
      <c r="JEU369" s="120"/>
      <c r="JEV369" s="120"/>
      <c r="JEW369" s="120"/>
      <c r="JEX369" s="120"/>
      <c r="JEY369" s="120"/>
      <c r="JEZ369" s="120"/>
      <c r="JFA369" s="120"/>
      <c r="JFB369" s="120"/>
      <c r="JFC369" s="120"/>
      <c r="JFD369" s="120"/>
      <c r="JFE369" s="120"/>
      <c r="JFF369" s="120"/>
      <c r="JFG369" s="120"/>
      <c r="JFH369" s="120"/>
      <c r="JFI369" s="120"/>
      <c r="JFJ369" s="120"/>
      <c r="JFK369" s="120"/>
      <c r="JFL369" s="120"/>
      <c r="JFM369" s="120"/>
      <c r="JFN369" s="120"/>
      <c r="JFO369" s="120"/>
      <c r="JFP369" s="120"/>
      <c r="JFQ369" s="120"/>
      <c r="JFR369" s="120"/>
      <c r="JFS369" s="120"/>
      <c r="JFT369" s="120"/>
      <c r="JFU369" s="120"/>
      <c r="JFV369" s="120"/>
      <c r="JFW369" s="120"/>
      <c r="JFX369" s="120"/>
      <c r="JFY369" s="120"/>
      <c r="JFZ369" s="120"/>
      <c r="JGA369" s="120"/>
      <c r="JGB369" s="120"/>
      <c r="JGC369" s="120"/>
      <c r="JGD369" s="120"/>
      <c r="JGE369" s="120"/>
      <c r="JGF369" s="120"/>
      <c r="JGG369" s="120"/>
      <c r="JGH369" s="120"/>
      <c r="JGI369" s="120"/>
      <c r="JGJ369" s="120"/>
      <c r="JGK369" s="120"/>
      <c r="JGL369" s="120"/>
      <c r="JGM369" s="120"/>
      <c r="JGN369" s="120"/>
      <c r="JGO369" s="120"/>
      <c r="JGP369" s="120"/>
      <c r="JGQ369" s="120"/>
      <c r="JGR369" s="120"/>
      <c r="JGS369" s="120"/>
      <c r="JGT369" s="120"/>
      <c r="JGU369" s="120"/>
      <c r="JGV369" s="120"/>
      <c r="JGW369" s="120"/>
      <c r="JGX369" s="120"/>
      <c r="JGY369" s="120"/>
      <c r="JGZ369" s="120"/>
      <c r="JHA369" s="120"/>
      <c r="JHB369" s="120"/>
      <c r="JHC369" s="120"/>
      <c r="JHD369" s="120"/>
      <c r="JHE369" s="120"/>
      <c r="JHF369" s="120"/>
      <c r="JHG369" s="120"/>
      <c r="JHH369" s="120"/>
      <c r="JHI369" s="120"/>
      <c r="JHJ369" s="120"/>
      <c r="JHK369" s="120"/>
      <c r="JHL369" s="120"/>
      <c r="JHM369" s="120"/>
      <c r="JHN369" s="120"/>
      <c r="JHO369" s="120"/>
      <c r="JHP369" s="120"/>
      <c r="JHQ369" s="120"/>
      <c r="JHR369" s="120"/>
      <c r="JHS369" s="120"/>
      <c r="JHT369" s="120"/>
      <c r="JHU369" s="120"/>
      <c r="JHV369" s="120"/>
      <c r="JHW369" s="120"/>
      <c r="JHX369" s="120"/>
      <c r="JHY369" s="120"/>
      <c r="JHZ369" s="120"/>
      <c r="JIA369" s="120"/>
      <c r="JIB369" s="120"/>
      <c r="JIC369" s="120"/>
      <c r="JID369" s="120"/>
      <c r="JIE369" s="120"/>
      <c r="JIF369" s="120"/>
      <c r="JIG369" s="120"/>
      <c r="JIH369" s="120"/>
      <c r="JII369" s="120"/>
      <c r="JIJ369" s="120"/>
      <c r="JIK369" s="120"/>
      <c r="JIL369" s="120"/>
      <c r="JIM369" s="120"/>
      <c r="JIN369" s="120"/>
      <c r="JIO369" s="120"/>
      <c r="JIP369" s="120"/>
      <c r="JIQ369" s="120"/>
      <c r="JIR369" s="120"/>
      <c r="JIS369" s="120"/>
      <c r="JIT369" s="120"/>
      <c r="JIU369" s="120"/>
      <c r="JIV369" s="120"/>
      <c r="JIW369" s="120"/>
      <c r="JIX369" s="120"/>
      <c r="JIY369" s="120"/>
      <c r="JIZ369" s="120"/>
      <c r="JJA369" s="120"/>
      <c r="JJB369" s="120"/>
      <c r="JJC369" s="120"/>
      <c r="JJD369" s="120"/>
      <c r="JJE369" s="120"/>
      <c r="JJF369" s="120"/>
      <c r="JJG369" s="120"/>
      <c r="JJH369" s="120"/>
      <c r="JJI369" s="120"/>
      <c r="JJJ369" s="120"/>
      <c r="JJK369" s="120"/>
      <c r="JJL369" s="120"/>
      <c r="JJM369" s="120"/>
      <c r="JJN369" s="120"/>
      <c r="JJO369" s="120"/>
      <c r="JJP369" s="120"/>
      <c r="JJQ369" s="120"/>
      <c r="JJR369" s="120"/>
      <c r="JJS369" s="120"/>
      <c r="JJT369" s="120"/>
      <c r="JJU369" s="120"/>
      <c r="JJV369" s="120"/>
      <c r="JJW369" s="120"/>
      <c r="JJX369" s="120"/>
      <c r="JJY369" s="120"/>
      <c r="JJZ369" s="120"/>
      <c r="JKA369" s="120"/>
      <c r="JKB369" s="120"/>
      <c r="JKC369" s="120"/>
      <c r="JKD369" s="120"/>
      <c r="JKE369" s="120"/>
      <c r="JKF369" s="120"/>
      <c r="JKG369" s="120"/>
      <c r="JKH369" s="120"/>
      <c r="JKI369" s="120"/>
      <c r="JKJ369" s="120"/>
      <c r="JKK369" s="120"/>
      <c r="JKL369" s="120"/>
      <c r="JKM369" s="120"/>
      <c r="JKN369" s="120"/>
      <c r="JKO369" s="120"/>
      <c r="JKP369" s="120"/>
      <c r="JKQ369" s="120"/>
      <c r="JKR369" s="120"/>
      <c r="JKS369" s="120"/>
      <c r="JKT369" s="120"/>
      <c r="JKU369" s="120"/>
      <c r="JKV369" s="120"/>
      <c r="JKW369" s="120"/>
      <c r="JKX369" s="120"/>
      <c r="JKY369" s="120"/>
      <c r="JKZ369" s="120"/>
      <c r="JLA369" s="120"/>
      <c r="JLB369" s="120"/>
      <c r="JLC369" s="120"/>
      <c r="JLD369" s="120"/>
      <c r="JLE369" s="120"/>
      <c r="JLF369" s="120"/>
      <c r="JLG369" s="120"/>
      <c r="JLH369" s="120"/>
      <c r="JLI369" s="120"/>
      <c r="JLJ369" s="120"/>
      <c r="JLK369" s="120"/>
      <c r="JLL369" s="120"/>
      <c r="JLM369" s="120"/>
      <c r="JLN369" s="120"/>
      <c r="JLO369" s="120"/>
      <c r="JLP369" s="120"/>
      <c r="JLQ369" s="120"/>
      <c r="JLR369" s="120"/>
      <c r="JLS369" s="120"/>
      <c r="JLT369" s="120"/>
      <c r="JLU369" s="120"/>
      <c r="JLV369" s="120"/>
      <c r="JLW369" s="120"/>
      <c r="JLX369" s="120"/>
      <c r="JLY369" s="120"/>
      <c r="JLZ369" s="120"/>
      <c r="JMA369" s="120"/>
      <c r="JMB369" s="120"/>
      <c r="JMC369" s="120"/>
      <c r="JMD369" s="120"/>
      <c r="JME369" s="120"/>
      <c r="JMF369" s="120"/>
      <c r="JMG369" s="120"/>
      <c r="JMH369" s="120"/>
      <c r="JMI369" s="120"/>
      <c r="JMJ369" s="120"/>
      <c r="JMK369" s="120"/>
      <c r="JML369" s="120"/>
      <c r="JMM369" s="120"/>
      <c r="JMN369" s="120"/>
      <c r="JMO369" s="120"/>
      <c r="JMP369" s="120"/>
      <c r="JMQ369" s="120"/>
      <c r="JMR369" s="120"/>
      <c r="JMS369" s="120"/>
      <c r="JMT369" s="120"/>
      <c r="JMU369" s="120"/>
      <c r="JMV369" s="120"/>
      <c r="JMW369" s="120"/>
      <c r="JMX369" s="120"/>
      <c r="JMY369" s="120"/>
      <c r="JMZ369" s="120"/>
      <c r="JNA369" s="120"/>
      <c r="JNB369" s="120"/>
      <c r="JNC369" s="120"/>
      <c r="JND369" s="120"/>
      <c r="JNE369" s="120"/>
      <c r="JNF369" s="120"/>
      <c r="JNG369" s="120"/>
      <c r="JNH369" s="120"/>
      <c r="JNI369" s="120"/>
      <c r="JNJ369" s="120"/>
      <c r="JNK369" s="120"/>
      <c r="JNL369" s="120"/>
      <c r="JNM369" s="120"/>
      <c r="JNN369" s="120"/>
      <c r="JNO369" s="120"/>
      <c r="JNP369" s="120"/>
      <c r="JNQ369" s="120"/>
      <c r="JNR369" s="120"/>
      <c r="JNS369" s="120"/>
      <c r="JNT369" s="120"/>
      <c r="JNU369" s="120"/>
      <c r="JNV369" s="120"/>
      <c r="JNW369" s="120"/>
      <c r="JNX369" s="120"/>
      <c r="JNY369" s="120"/>
      <c r="JNZ369" s="120"/>
      <c r="JOA369" s="120"/>
      <c r="JOB369" s="120"/>
      <c r="JOC369" s="120"/>
      <c r="JOD369" s="120"/>
      <c r="JOE369" s="120"/>
      <c r="JOF369" s="120"/>
      <c r="JOG369" s="120"/>
      <c r="JOH369" s="120"/>
      <c r="JOI369" s="120"/>
      <c r="JOJ369" s="120"/>
      <c r="JOK369" s="120"/>
      <c r="JOL369" s="120"/>
      <c r="JOM369" s="120"/>
      <c r="JON369" s="120"/>
      <c r="JOO369" s="120"/>
      <c r="JOP369" s="120"/>
      <c r="JOQ369" s="120"/>
      <c r="JOR369" s="120"/>
      <c r="JOS369" s="120"/>
      <c r="JOT369" s="120"/>
      <c r="JOU369" s="120"/>
      <c r="JOV369" s="120"/>
      <c r="JOW369" s="120"/>
      <c r="JOX369" s="120"/>
      <c r="JOY369" s="120"/>
      <c r="JOZ369" s="120"/>
      <c r="JPA369" s="120"/>
      <c r="JPB369" s="120"/>
      <c r="JPC369" s="120"/>
      <c r="JPD369" s="120"/>
      <c r="JPE369" s="120"/>
      <c r="JPF369" s="120"/>
      <c r="JPG369" s="120"/>
      <c r="JPH369" s="120"/>
      <c r="JPI369" s="120"/>
      <c r="JPJ369" s="120"/>
      <c r="JPK369" s="120"/>
      <c r="JPL369" s="120"/>
      <c r="JPM369" s="120"/>
      <c r="JPN369" s="120"/>
      <c r="JPO369" s="120"/>
      <c r="JPP369" s="120"/>
      <c r="JPQ369" s="120"/>
      <c r="JPR369" s="120"/>
      <c r="JPS369" s="120"/>
      <c r="JPT369" s="120"/>
      <c r="JPU369" s="120"/>
      <c r="JPV369" s="120"/>
      <c r="JPW369" s="120"/>
      <c r="JPX369" s="120"/>
      <c r="JPY369" s="120"/>
      <c r="JPZ369" s="120"/>
      <c r="JQA369" s="120"/>
      <c r="JQB369" s="120"/>
      <c r="JQC369" s="120"/>
      <c r="JQD369" s="120"/>
      <c r="JQE369" s="120"/>
      <c r="JQF369" s="120"/>
      <c r="JQG369" s="120"/>
      <c r="JQH369" s="120"/>
      <c r="JQI369" s="120"/>
      <c r="JQJ369" s="120"/>
      <c r="JQK369" s="120"/>
      <c r="JQL369" s="120"/>
      <c r="JQM369" s="120"/>
      <c r="JQN369" s="120"/>
      <c r="JQO369" s="120"/>
      <c r="JQP369" s="120"/>
      <c r="JQQ369" s="120"/>
      <c r="JQR369" s="120"/>
      <c r="JQS369" s="120"/>
      <c r="JQT369" s="120"/>
      <c r="JQU369" s="120"/>
      <c r="JQV369" s="120"/>
      <c r="JQW369" s="120"/>
      <c r="JQX369" s="120"/>
      <c r="JQY369" s="120"/>
      <c r="JQZ369" s="120"/>
      <c r="JRA369" s="120"/>
      <c r="JRB369" s="120"/>
      <c r="JRC369" s="120"/>
      <c r="JRD369" s="120"/>
      <c r="JRE369" s="120"/>
      <c r="JRF369" s="120"/>
      <c r="JRG369" s="120"/>
      <c r="JRH369" s="120"/>
      <c r="JRI369" s="120"/>
      <c r="JRJ369" s="120"/>
      <c r="JRK369" s="120"/>
      <c r="JRL369" s="120"/>
      <c r="JRM369" s="120"/>
      <c r="JRN369" s="120"/>
      <c r="JRO369" s="120"/>
      <c r="JRP369" s="120"/>
      <c r="JRQ369" s="120"/>
      <c r="JRR369" s="120"/>
      <c r="JRS369" s="120"/>
      <c r="JRT369" s="120"/>
      <c r="JRU369" s="120"/>
      <c r="JRV369" s="120"/>
      <c r="JRW369" s="120"/>
      <c r="JRX369" s="120"/>
      <c r="JRY369" s="120"/>
      <c r="JRZ369" s="120"/>
      <c r="JSA369" s="120"/>
      <c r="JSB369" s="120"/>
      <c r="JSC369" s="120"/>
      <c r="JSD369" s="120"/>
      <c r="JSE369" s="120"/>
      <c r="JSF369" s="120"/>
      <c r="JSG369" s="120"/>
      <c r="JSH369" s="120"/>
      <c r="JSI369" s="120"/>
      <c r="JSJ369" s="120"/>
      <c r="JSK369" s="120"/>
      <c r="JSL369" s="120"/>
      <c r="JSM369" s="120"/>
      <c r="JSN369" s="120"/>
      <c r="JSO369" s="120"/>
      <c r="JSP369" s="120"/>
      <c r="JSQ369" s="120"/>
      <c r="JSR369" s="120"/>
      <c r="JSS369" s="120"/>
      <c r="JST369" s="120"/>
      <c r="JSU369" s="120"/>
      <c r="JSV369" s="120"/>
      <c r="JSW369" s="120"/>
      <c r="JSX369" s="120"/>
      <c r="JSY369" s="120"/>
      <c r="JSZ369" s="120"/>
      <c r="JTA369" s="120"/>
      <c r="JTB369" s="120"/>
      <c r="JTC369" s="120"/>
      <c r="JTD369" s="120"/>
      <c r="JTE369" s="120"/>
      <c r="JTF369" s="120"/>
      <c r="JTG369" s="120"/>
      <c r="JTH369" s="120"/>
      <c r="JTI369" s="120"/>
      <c r="JTJ369" s="120"/>
      <c r="JTK369" s="120"/>
      <c r="JTL369" s="120"/>
      <c r="JTM369" s="120"/>
      <c r="JTN369" s="120"/>
      <c r="JTO369" s="120"/>
      <c r="JTP369" s="120"/>
      <c r="JTQ369" s="120"/>
      <c r="JTR369" s="120"/>
      <c r="JTS369" s="120"/>
      <c r="JTT369" s="120"/>
      <c r="JTU369" s="120"/>
      <c r="JTV369" s="120"/>
      <c r="JTW369" s="120"/>
      <c r="JTX369" s="120"/>
      <c r="JTY369" s="120"/>
      <c r="JTZ369" s="120"/>
      <c r="JUA369" s="120"/>
      <c r="JUB369" s="120"/>
      <c r="JUC369" s="120"/>
      <c r="JUD369" s="120"/>
      <c r="JUE369" s="120"/>
      <c r="JUF369" s="120"/>
      <c r="JUG369" s="120"/>
      <c r="JUH369" s="120"/>
      <c r="JUI369" s="120"/>
      <c r="JUJ369" s="120"/>
      <c r="JUK369" s="120"/>
      <c r="JUL369" s="120"/>
      <c r="JUM369" s="120"/>
      <c r="JUN369" s="120"/>
      <c r="JUO369" s="120"/>
      <c r="JUP369" s="120"/>
      <c r="JUQ369" s="120"/>
      <c r="JUR369" s="120"/>
      <c r="JUS369" s="120"/>
      <c r="JUT369" s="120"/>
      <c r="JUU369" s="120"/>
      <c r="JUV369" s="120"/>
      <c r="JUW369" s="120"/>
      <c r="JUX369" s="120"/>
      <c r="JUY369" s="120"/>
      <c r="JUZ369" s="120"/>
      <c r="JVA369" s="120"/>
      <c r="JVB369" s="120"/>
      <c r="JVC369" s="120"/>
      <c r="JVD369" s="120"/>
      <c r="JVE369" s="120"/>
      <c r="JVF369" s="120"/>
      <c r="JVG369" s="120"/>
      <c r="JVH369" s="120"/>
      <c r="JVI369" s="120"/>
      <c r="JVJ369" s="120"/>
      <c r="JVK369" s="120"/>
      <c r="JVL369" s="120"/>
      <c r="JVM369" s="120"/>
      <c r="JVN369" s="120"/>
      <c r="JVO369" s="120"/>
      <c r="JVP369" s="120"/>
      <c r="JVQ369" s="120"/>
      <c r="JVR369" s="120"/>
      <c r="JVS369" s="120"/>
      <c r="JVT369" s="120"/>
      <c r="JVU369" s="120"/>
      <c r="JVV369" s="120"/>
      <c r="JVW369" s="120"/>
      <c r="JVX369" s="120"/>
      <c r="JVY369" s="120"/>
      <c r="JVZ369" s="120"/>
      <c r="JWA369" s="120"/>
      <c r="JWB369" s="120"/>
      <c r="JWC369" s="120"/>
      <c r="JWD369" s="120"/>
      <c r="JWE369" s="120"/>
      <c r="JWF369" s="120"/>
      <c r="JWG369" s="120"/>
      <c r="JWH369" s="120"/>
      <c r="JWI369" s="120"/>
      <c r="JWJ369" s="120"/>
      <c r="JWK369" s="120"/>
      <c r="JWL369" s="120"/>
      <c r="JWM369" s="120"/>
      <c r="JWN369" s="120"/>
      <c r="JWO369" s="120"/>
      <c r="JWP369" s="120"/>
      <c r="JWQ369" s="120"/>
      <c r="JWR369" s="120"/>
      <c r="JWS369" s="120"/>
      <c r="JWT369" s="120"/>
      <c r="JWU369" s="120"/>
      <c r="JWV369" s="120"/>
      <c r="JWW369" s="120"/>
      <c r="JWX369" s="120"/>
      <c r="JWY369" s="120"/>
      <c r="JWZ369" s="120"/>
      <c r="JXA369" s="120"/>
      <c r="JXB369" s="120"/>
      <c r="JXC369" s="120"/>
      <c r="JXD369" s="120"/>
      <c r="JXE369" s="120"/>
      <c r="JXF369" s="120"/>
      <c r="JXG369" s="120"/>
      <c r="JXH369" s="120"/>
      <c r="JXI369" s="120"/>
      <c r="JXJ369" s="120"/>
      <c r="JXK369" s="120"/>
      <c r="JXL369" s="120"/>
      <c r="JXM369" s="120"/>
      <c r="JXN369" s="120"/>
      <c r="JXO369" s="120"/>
      <c r="JXP369" s="120"/>
      <c r="JXQ369" s="120"/>
      <c r="JXR369" s="120"/>
      <c r="JXS369" s="120"/>
      <c r="JXT369" s="120"/>
      <c r="JXU369" s="120"/>
      <c r="JXV369" s="120"/>
      <c r="JXW369" s="120"/>
      <c r="JXX369" s="120"/>
      <c r="JXY369" s="120"/>
      <c r="JXZ369" s="120"/>
      <c r="JYA369" s="120"/>
      <c r="JYB369" s="120"/>
      <c r="JYC369" s="120"/>
      <c r="JYD369" s="120"/>
      <c r="JYE369" s="120"/>
      <c r="JYF369" s="120"/>
      <c r="JYG369" s="120"/>
      <c r="JYH369" s="120"/>
      <c r="JYI369" s="120"/>
      <c r="JYJ369" s="120"/>
      <c r="JYK369" s="120"/>
      <c r="JYL369" s="120"/>
      <c r="JYM369" s="120"/>
      <c r="JYN369" s="120"/>
      <c r="JYO369" s="120"/>
      <c r="JYP369" s="120"/>
      <c r="JYQ369" s="120"/>
      <c r="JYR369" s="120"/>
      <c r="JYS369" s="120"/>
      <c r="JYT369" s="120"/>
      <c r="JYU369" s="120"/>
      <c r="JYV369" s="120"/>
      <c r="JYW369" s="120"/>
      <c r="JYX369" s="120"/>
      <c r="JYY369" s="120"/>
      <c r="JYZ369" s="120"/>
      <c r="JZA369" s="120"/>
      <c r="JZB369" s="120"/>
      <c r="JZC369" s="120"/>
      <c r="JZD369" s="120"/>
      <c r="JZE369" s="120"/>
      <c r="JZF369" s="120"/>
      <c r="JZG369" s="120"/>
      <c r="JZH369" s="120"/>
      <c r="JZI369" s="120"/>
      <c r="JZJ369" s="120"/>
      <c r="JZK369" s="120"/>
      <c r="JZL369" s="120"/>
      <c r="JZM369" s="120"/>
      <c r="JZN369" s="120"/>
      <c r="JZO369" s="120"/>
      <c r="JZP369" s="120"/>
      <c r="JZQ369" s="120"/>
      <c r="JZR369" s="120"/>
      <c r="JZS369" s="120"/>
      <c r="JZT369" s="120"/>
      <c r="JZU369" s="120"/>
      <c r="JZV369" s="120"/>
      <c r="JZW369" s="120"/>
      <c r="JZX369" s="120"/>
      <c r="JZY369" s="120"/>
      <c r="JZZ369" s="120"/>
      <c r="KAA369" s="120"/>
      <c r="KAB369" s="120"/>
      <c r="KAC369" s="120"/>
      <c r="KAD369" s="120"/>
      <c r="KAE369" s="120"/>
      <c r="KAF369" s="120"/>
      <c r="KAG369" s="120"/>
      <c r="KAH369" s="120"/>
      <c r="KAI369" s="120"/>
      <c r="KAJ369" s="120"/>
      <c r="KAK369" s="120"/>
      <c r="KAL369" s="120"/>
      <c r="KAM369" s="120"/>
      <c r="KAN369" s="120"/>
      <c r="KAO369" s="120"/>
      <c r="KAP369" s="120"/>
      <c r="KAQ369" s="120"/>
      <c r="KAR369" s="120"/>
      <c r="KAS369" s="120"/>
      <c r="KAT369" s="120"/>
      <c r="KAU369" s="120"/>
      <c r="KAV369" s="120"/>
      <c r="KAW369" s="120"/>
      <c r="KAX369" s="120"/>
      <c r="KAY369" s="120"/>
      <c r="KAZ369" s="120"/>
      <c r="KBA369" s="120"/>
      <c r="KBB369" s="120"/>
      <c r="KBC369" s="120"/>
      <c r="KBD369" s="120"/>
      <c r="KBE369" s="120"/>
      <c r="KBF369" s="120"/>
      <c r="KBG369" s="120"/>
      <c r="KBH369" s="120"/>
      <c r="KBI369" s="120"/>
      <c r="KBJ369" s="120"/>
      <c r="KBK369" s="120"/>
      <c r="KBL369" s="120"/>
      <c r="KBM369" s="120"/>
      <c r="KBN369" s="120"/>
      <c r="KBO369" s="120"/>
      <c r="KBP369" s="120"/>
      <c r="KBQ369" s="120"/>
      <c r="KBR369" s="120"/>
      <c r="KBS369" s="120"/>
      <c r="KBT369" s="120"/>
      <c r="KBU369" s="120"/>
      <c r="KBV369" s="120"/>
      <c r="KBW369" s="120"/>
      <c r="KBX369" s="120"/>
      <c r="KBY369" s="120"/>
      <c r="KBZ369" s="120"/>
      <c r="KCA369" s="120"/>
      <c r="KCB369" s="120"/>
      <c r="KCC369" s="120"/>
      <c r="KCD369" s="120"/>
      <c r="KCE369" s="120"/>
      <c r="KCF369" s="120"/>
      <c r="KCG369" s="120"/>
      <c r="KCH369" s="120"/>
      <c r="KCI369" s="120"/>
      <c r="KCJ369" s="120"/>
      <c r="KCK369" s="120"/>
      <c r="KCL369" s="120"/>
      <c r="KCM369" s="120"/>
      <c r="KCN369" s="120"/>
      <c r="KCO369" s="120"/>
      <c r="KCP369" s="120"/>
      <c r="KCQ369" s="120"/>
      <c r="KCR369" s="120"/>
      <c r="KCS369" s="120"/>
      <c r="KCT369" s="120"/>
      <c r="KCU369" s="120"/>
      <c r="KCV369" s="120"/>
      <c r="KCW369" s="120"/>
      <c r="KCX369" s="120"/>
      <c r="KCY369" s="120"/>
      <c r="KCZ369" s="120"/>
      <c r="KDA369" s="120"/>
      <c r="KDB369" s="120"/>
      <c r="KDC369" s="120"/>
      <c r="KDD369" s="120"/>
      <c r="KDE369" s="120"/>
      <c r="KDF369" s="120"/>
      <c r="KDG369" s="120"/>
      <c r="KDH369" s="120"/>
      <c r="KDI369" s="120"/>
      <c r="KDJ369" s="120"/>
      <c r="KDK369" s="120"/>
      <c r="KDL369" s="120"/>
      <c r="KDM369" s="120"/>
      <c r="KDN369" s="120"/>
      <c r="KDO369" s="120"/>
      <c r="KDP369" s="120"/>
      <c r="KDQ369" s="120"/>
      <c r="KDR369" s="120"/>
      <c r="KDS369" s="120"/>
      <c r="KDT369" s="120"/>
      <c r="KDU369" s="120"/>
      <c r="KDV369" s="120"/>
      <c r="KDW369" s="120"/>
      <c r="KDX369" s="120"/>
      <c r="KDY369" s="120"/>
      <c r="KDZ369" s="120"/>
      <c r="KEA369" s="120"/>
      <c r="KEB369" s="120"/>
      <c r="KEC369" s="120"/>
      <c r="KED369" s="120"/>
      <c r="KEE369" s="120"/>
      <c r="KEF369" s="120"/>
      <c r="KEG369" s="120"/>
      <c r="KEH369" s="120"/>
      <c r="KEI369" s="120"/>
      <c r="KEJ369" s="120"/>
      <c r="KEK369" s="120"/>
      <c r="KEL369" s="120"/>
      <c r="KEM369" s="120"/>
      <c r="KEN369" s="120"/>
      <c r="KEO369" s="120"/>
      <c r="KEP369" s="120"/>
      <c r="KEQ369" s="120"/>
      <c r="KER369" s="120"/>
      <c r="KES369" s="120"/>
      <c r="KET369" s="120"/>
      <c r="KEU369" s="120"/>
      <c r="KEV369" s="120"/>
      <c r="KEW369" s="120"/>
      <c r="KEX369" s="120"/>
      <c r="KEY369" s="120"/>
      <c r="KEZ369" s="120"/>
      <c r="KFA369" s="120"/>
      <c r="KFB369" s="120"/>
      <c r="KFC369" s="120"/>
      <c r="KFD369" s="120"/>
      <c r="KFE369" s="120"/>
      <c r="KFF369" s="120"/>
      <c r="KFG369" s="120"/>
      <c r="KFH369" s="120"/>
      <c r="KFI369" s="120"/>
      <c r="KFJ369" s="120"/>
      <c r="KFK369" s="120"/>
      <c r="KFL369" s="120"/>
      <c r="KFM369" s="120"/>
      <c r="KFN369" s="120"/>
      <c r="KFO369" s="120"/>
      <c r="KFP369" s="120"/>
      <c r="KFQ369" s="120"/>
      <c r="KFR369" s="120"/>
      <c r="KFS369" s="120"/>
      <c r="KFT369" s="120"/>
      <c r="KFU369" s="120"/>
      <c r="KFV369" s="120"/>
      <c r="KFW369" s="120"/>
      <c r="KFX369" s="120"/>
      <c r="KFY369" s="120"/>
      <c r="KFZ369" s="120"/>
      <c r="KGA369" s="120"/>
      <c r="KGB369" s="120"/>
      <c r="KGC369" s="120"/>
      <c r="KGD369" s="120"/>
      <c r="KGE369" s="120"/>
      <c r="KGF369" s="120"/>
      <c r="KGG369" s="120"/>
      <c r="KGH369" s="120"/>
      <c r="KGI369" s="120"/>
      <c r="KGJ369" s="120"/>
      <c r="KGK369" s="120"/>
      <c r="KGL369" s="120"/>
      <c r="KGM369" s="120"/>
      <c r="KGN369" s="120"/>
      <c r="KGO369" s="120"/>
      <c r="KGP369" s="120"/>
      <c r="KGQ369" s="120"/>
      <c r="KGR369" s="120"/>
      <c r="KGS369" s="120"/>
      <c r="KGT369" s="120"/>
      <c r="KGU369" s="120"/>
      <c r="KGV369" s="120"/>
      <c r="KGW369" s="120"/>
      <c r="KGX369" s="120"/>
      <c r="KGY369" s="120"/>
      <c r="KGZ369" s="120"/>
      <c r="KHA369" s="120"/>
      <c r="KHB369" s="120"/>
      <c r="KHC369" s="120"/>
      <c r="KHD369" s="120"/>
      <c r="KHE369" s="120"/>
      <c r="KHF369" s="120"/>
      <c r="KHG369" s="120"/>
      <c r="KHH369" s="120"/>
      <c r="KHI369" s="120"/>
      <c r="KHJ369" s="120"/>
      <c r="KHK369" s="120"/>
      <c r="KHL369" s="120"/>
      <c r="KHM369" s="120"/>
      <c r="KHN369" s="120"/>
      <c r="KHO369" s="120"/>
      <c r="KHP369" s="120"/>
      <c r="KHQ369" s="120"/>
      <c r="KHR369" s="120"/>
      <c r="KHS369" s="120"/>
      <c r="KHT369" s="120"/>
      <c r="KHU369" s="120"/>
      <c r="KHV369" s="120"/>
      <c r="KHW369" s="120"/>
      <c r="KHX369" s="120"/>
      <c r="KHY369" s="120"/>
      <c r="KHZ369" s="120"/>
      <c r="KIA369" s="120"/>
      <c r="KIB369" s="120"/>
      <c r="KIC369" s="120"/>
      <c r="KID369" s="120"/>
      <c r="KIE369" s="120"/>
      <c r="KIF369" s="120"/>
      <c r="KIG369" s="120"/>
      <c r="KIH369" s="120"/>
      <c r="KII369" s="120"/>
      <c r="KIJ369" s="120"/>
      <c r="KIK369" s="120"/>
      <c r="KIL369" s="120"/>
      <c r="KIM369" s="120"/>
      <c r="KIN369" s="120"/>
      <c r="KIO369" s="120"/>
      <c r="KIP369" s="120"/>
      <c r="KIQ369" s="120"/>
      <c r="KIR369" s="120"/>
      <c r="KIS369" s="120"/>
      <c r="KIT369" s="120"/>
      <c r="KIU369" s="120"/>
      <c r="KIV369" s="120"/>
      <c r="KIW369" s="120"/>
      <c r="KIX369" s="120"/>
      <c r="KIY369" s="120"/>
      <c r="KIZ369" s="120"/>
      <c r="KJA369" s="120"/>
      <c r="KJB369" s="120"/>
      <c r="KJC369" s="120"/>
      <c r="KJD369" s="120"/>
      <c r="KJE369" s="120"/>
      <c r="KJF369" s="120"/>
      <c r="KJG369" s="120"/>
      <c r="KJH369" s="120"/>
      <c r="KJI369" s="120"/>
      <c r="KJJ369" s="120"/>
      <c r="KJK369" s="120"/>
      <c r="KJL369" s="120"/>
      <c r="KJM369" s="120"/>
      <c r="KJN369" s="120"/>
      <c r="KJO369" s="120"/>
      <c r="KJP369" s="120"/>
      <c r="KJQ369" s="120"/>
      <c r="KJR369" s="120"/>
      <c r="KJS369" s="120"/>
      <c r="KJT369" s="120"/>
      <c r="KJU369" s="120"/>
      <c r="KJV369" s="120"/>
      <c r="KJW369" s="120"/>
      <c r="KJX369" s="120"/>
      <c r="KJY369" s="120"/>
      <c r="KJZ369" s="120"/>
      <c r="KKA369" s="120"/>
      <c r="KKB369" s="120"/>
      <c r="KKC369" s="120"/>
      <c r="KKD369" s="120"/>
      <c r="KKE369" s="120"/>
      <c r="KKF369" s="120"/>
      <c r="KKG369" s="120"/>
      <c r="KKH369" s="120"/>
      <c r="KKI369" s="120"/>
      <c r="KKJ369" s="120"/>
      <c r="KKK369" s="120"/>
      <c r="KKL369" s="120"/>
      <c r="KKM369" s="120"/>
      <c r="KKN369" s="120"/>
      <c r="KKO369" s="120"/>
      <c r="KKP369" s="120"/>
      <c r="KKQ369" s="120"/>
      <c r="KKR369" s="120"/>
      <c r="KKS369" s="120"/>
      <c r="KKT369" s="120"/>
      <c r="KKU369" s="120"/>
      <c r="KKV369" s="120"/>
      <c r="KKW369" s="120"/>
      <c r="KKX369" s="120"/>
      <c r="KKY369" s="120"/>
      <c r="KKZ369" s="120"/>
      <c r="KLA369" s="120"/>
      <c r="KLB369" s="120"/>
      <c r="KLC369" s="120"/>
      <c r="KLD369" s="120"/>
      <c r="KLE369" s="120"/>
      <c r="KLF369" s="120"/>
      <c r="KLG369" s="120"/>
      <c r="KLH369" s="120"/>
      <c r="KLI369" s="120"/>
      <c r="KLJ369" s="120"/>
      <c r="KLK369" s="120"/>
      <c r="KLL369" s="120"/>
      <c r="KLM369" s="120"/>
      <c r="KLN369" s="120"/>
      <c r="KLO369" s="120"/>
      <c r="KLP369" s="120"/>
      <c r="KLQ369" s="120"/>
      <c r="KLR369" s="120"/>
      <c r="KLS369" s="120"/>
      <c r="KLT369" s="120"/>
      <c r="KLU369" s="120"/>
      <c r="KLV369" s="120"/>
      <c r="KLW369" s="120"/>
      <c r="KLX369" s="120"/>
      <c r="KLY369" s="120"/>
      <c r="KLZ369" s="120"/>
      <c r="KMA369" s="120"/>
      <c r="KMB369" s="120"/>
      <c r="KMC369" s="120"/>
      <c r="KMD369" s="120"/>
      <c r="KME369" s="120"/>
      <c r="KMF369" s="120"/>
      <c r="KMG369" s="120"/>
      <c r="KMH369" s="120"/>
      <c r="KMI369" s="120"/>
      <c r="KMJ369" s="120"/>
      <c r="KMK369" s="120"/>
      <c r="KML369" s="120"/>
      <c r="KMM369" s="120"/>
      <c r="KMN369" s="120"/>
      <c r="KMO369" s="120"/>
      <c r="KMP369" s="120"/>
      <c r="KMQ369" s="120"/>
      <c r="KMR369" s="120"/>
      <c r="KMS369" s="120"/>
      <c r="KMT369" s="120"/>
      <c r="KMU369" s="120"/>
      <c r="KMV369" s="120"/>
      <c r="KMW369" s="120"/>
      <c r="KMX369" s="120"/>
      <c r="KMY369" s="120"/>
      <c r="KMZ369" s="120"/>
      <c r="KNA369" s="120"/>
      <c r="KNB369" s="120"/>
      <c r="KNC369" s="120"/>
      <c r="KND369" s="120"/>
      <c r="KNE369" s="120"/>
      <c r="KNF369" s="120"/>
      <c r="KNG369" s="120"/>
      <c r="KNH369" s="120"/>
      <c r="KNI369" s="120"/>
      <c r="KNJ369" s="120"/>
      <c r="KNK369" s="120"/>
      <c r="KNL369" s="120"/>
      <c r="KNM369" s="120"/>
      <c r="KNN369" s="120"/>
      <c r="KNO369" s="120"/>
      <c r="KNP369" s="120"/>
      <c r="KNQ369" s="120"/>
      <c r="KNR369" s="120"/>
      <c r="KNS369" s="120"/>
      <c r="KNT369" s="120"/>
      <c r="KNU369" s="120"/>
      <c r="KNV369" s="120"/>
      <c r="KNW369" s="120"/>
      <c r="KNX369" s="120"/>
      <c r="KNY369" s="120"/>
      <c r="KNZ369" s="120"/>
      <c r="KOA369" s="120"/>
      <c r="KOB369" s="120"/>
      <c r="KOC369" s="120"/>
      <c r="KOD369" s="120"/>
      <c r="KOE369" s="120"/>
      <c r="KOF369" s="120"/>
      <c r="KOG369" s="120"/>
      <c r="KOH369" s="120"/>
      <c r="KOI369" s="120"/>
      <c r="KOJ369" s="120"/>
      <c r="KOK369" s="120"/>
      <c r="KOL369" s="120"/>
      <c r="KOM369" s="120"/>
      <c r="KON369" s="120"/>
      <c r="KOO369" s="120"/>
      <c r="KOP369" s="120"/>
      <c r="KOQ369" s="120"/>
      <c r="KOR369" s="120"/>
      <c r="KOS369" s="120"/>
      <c r="KOT369" s="120"/>
      <c r="KOU369" s="120"/>
      <c r="KOV369" s="120"/>
      <c r="KOW369" s="120"/>
      <c r="KOX369" s="120"/>
      <c r="KOY369" s="120"/>
      <c r="KOZ369" s="120"/>
      <c r="KPA369" s="120"/>
      <c r="KPB369" s="120"/>
      <c r="KPC369" s="120"/>
      <c r="KPD369" s="120"/>
      <c r="KPE369" s="120"/>
      <c r="KPF369" s="120"/>
      <c r="KPG369" s="120"/>
      <c r="KPH369" s="120"/>
      <c r="KPI369" s="120"/>
      <c r="KPJ369" s="120"/>
      <c r="KPK369" s="120"/>
      <c r="KPL369" s="120"/>
      <c r="KPM369" s="120"/>
      <c r="KPN369" s="120"/>
      <c r="KPO369" s="120"/>
      <c r="KPP369" s="120"/>
      <c r="KPQ369" s="120"/>
      <c r="KPR369" s="120"/>
      <c r="KPS369" s="120"/>
      <c r="KPT369" s="120"/>
      <c r="KPU369" s="120"/>
      <c r="KPV369" s="120"/>
      <c r="KPW369" s="120"/>
      <c r="KPX369" s="120"/>
      <c r="KPY369" s="120"/>
      <c r="KPZ369" s="120"/>
      <c r="KQA369" s="120"/>
      <c r="KQB369" s="120"/>
      <c r="KQC369" s="120"/>
      <c r="KQD369" s="120"/>
      <c r="KQE369" s="120"/>
      <c r="KQF369" s="120"/>
      <c r="KQG369" s="120"/>
      <c r="KQH369" s="120"/>
      <c r="KQI369" s="120"/>
      <c r="KQJ369" s="120"/>
      <c r="KQK369" s="120"/>
      <c r="KQL369" s="120"/>
      <c r="KQM369" s="120"/>
      <c r="KQN369" s="120"/>
      <c r="KQO369" s="120"/>
      <c r="KQP369" s="120"/>
      <c r="KQQ369" s="120"/>
      <c r="KQR369" s="120"/>
      <c r="KQS369" s="120"/>
      <c r="KQT369" s="120"/>
      <c r="KQU369" s="120"/>
      <c r="KQV369" s="120"/>
      <c r="KQW369" s="120"/>
      <c r="KQX369" s="120"/>
      <c r="KQY369" s="120"/>
      <c r="KQZ369" s="120"/>
      <c r="KRA369" s="120"/>
      <c r="KRB369" s="120"/>
      <c r="KRC369" s="120"/>
      <c r="KRD369" s="120"/>
      <c r="KRE369" s="120"/>
      <c r="KRF369" s="120"/>
      <c r="KRG369" s="120"/>
      <c r="KRH369" s="120"/>
      <c r="KRI369" s="120"/>
      <c r="KRJ369" s="120"/>
      <c r="KRK369" s="120"/>
      <c r="KRL369" s="120"/>
      <c r="KRM369" s="120"/>
      <c r="KRN369" s="120"/>
      <c r="KRO369" s="120"/>
      <c r="KRP369" s="120"/>
      <c r="KRQ369" s="120"/>
      <c r="KRR369" s="120"/>
      <c r="KRS369" s="120"/>
      <c r="KRT369" s="120"/>
      <c r="KRU369" s="120"/>
      <c r="KRV369" s="120"/>
      <c r="KRW369" s="120"/>
      <c r="KRX369" s="120"/>
      <c r="KRY369" s="120"/>
      <c r="KRZ369" s="120"/>
      <c r="KSA369" s="120"/>
      <c r="KSB369" s="120"/>
      <c r="KSC369" s="120"/>
      <c r="KSD369" s="120"/>
      <c r="KSE369" s="120"/>
      <c r="KSF369" s="120"/>
      <c r="KSG369" s="120"/>
      <c r="KSH369" s="120"/>
      <c r="KSI369" s="120"/>
      <c r="KSJ369" s="120"/>
      <c r="KSK369" s="120"/>
      <c r="KSL369" s="120"/>
      <c r="KSM369" s="120"/>
      <c r="KSN369" s="120"/>
      <c r="KSO369" s="120"/>
      <c r="KSP369" s="120"/>
      <c r="KSQ369" s="120"/>
      <c r="KSR369" s="120"/>
      <c r="KSS369" s="120"/>
      <c r="KST369" s="120"/>
      <c r="KSU369" s="120"/>
      <c r="KSV369" s="120"/>
      <c r="KSW369" s="120"/>
      <c r="KSX369" s="120"/>
      <c r="KSY369" s="120"/>
      <c r="KSZ369" s="120"/>
      <c r="KTA369" s="120"/>
      <c r="KTB369" s="120"/>
      <c r="KTC369" s="120"/>
      <c r="KTD369" s="120"/>
      <c r="KTE369" s="120"/>
      <c r="KTF369" s="120"/>
      <c r="KTG369" s="120"/>
      <c r="KTH369" s="120"/>
      <c r="KTI369" s="120"/>
      <c r="KTJ369" s="120"/>
      <c r="KTK369" s="120"/>
      <c r="KTL369" s="120"/>
      <c r="KTM369" s="120"/>
      <c r="KTN369" s="120"/>
      <c r="KTO369" s="120"/>
      <c r="KTP369" s="120"/>
      <c r="KTQ369" s="120"/>
      <c r="KTR369" s="120"/>
      <c r="KTS369" s="120"/>
      <c r="KTT369" s="120"/>
      <c r="KTU369" s="120"/>
      <c r="KTV369" s="120"/>
      <c r="KTW369" s="120"/>
      <c r="KTX369" s="120"/>
      <c r="KTY369" s="120"/>
      <c r="KTZ369" s="120"/>
      <c r="KUA369" s="120"/>
      <c r="KUB369" s="120"/>
      <c r="KUC369" s="120"/>
      <c r="KUD369" s="120"/>
      <c r="KUE369" s="120"/>
      <c r="KUF369" s="120"/>
      <c r="KUG369" s="120"/>
      <c r="KUH369" s="120"/>
      <c r="KUI369" s="120"/>
      <c r="KUJ369" s="120"/>
      <c r="KUK369" s="120"/>
      <c r="KUL369" s="120"/>
      <c r="KUM369" s="120"/>
      <c r="KUN369" s="120"/>
      <c r="KUO369" s="120"/>
      <c r="KUP369" s="120"/>
      <c r="KUQ369" s="120"/>
      <c r="KUR369" s="120"/>
      <c r="KUS369" s="120"/>
      <c r="KUT369" s="120"/>
      <c r="KUU369" s="120"/>
      <c r="KUV369" s="120"/>
      <c r="KUW369" s="120"/>
      <c r="KUX369" s="120"/>
      <c r="KUY369" s="120"/>
      <c r="KUZ369" s="120"/>
      <c r="KVA369" s="120"/>
      <c r="KVB369" s="120"/>
      <c r="KVC369" s="120"/>
      <c r="KVD369" s="120"/>
      <c r="KVE369" s="120"/>
      <c r="KVF369" s="120"/>
      <c r="KVG369" s="120"/>
      <c r="KVH369" s="120"/>
      <c r="KVI369" s="120"/>
      <c r="KVJ369" s="120"/>
      <c r="KVK369" s="120"/>
      <c r="KVL369" s="120"/>
      <c r="KVM369" s="120"/>
      <c r="KVN369" s="120"/>
      <c r="KVO369" s="120"/>
      <c r="KVP369" s="120"/>
      <c r="KVQ369" s="120"/>
      <c r="KVR369" s="120"/>
      <c r="KVS369" s="120"/>
      <c r="KVT369" s="120"/>
      <c r="KVU369" s="120"/>
      <c r="KVV369" s="120"/>
      <c r="KVW369" s="120"/>
      <c r="KVX369" s="120"/>
      <c r="KVY369" s="120"/>
      <c r="KVZ369" s="120"/>
      <c r="KWA369" s="120"/>
      <c r="KWB369" s="120"/>
      <c r="KWC369" s="120"/>
      <c r="KWD369" s="120"/>
      <c r="KWE369" s="120"/>
      <c r="KWF369" s="120"/>
      <c r="KWG369" s="120"/>
      <c r="KWH369" s="120"/>
      <c r="KWI369" s="120"/>
      <c r="KWJ369" s="120"/>
      <c r="KWK369" s="120"/>
      <c r="KWL369" s="120"/>
      <c r="KWM369" s="120"/>
      <c r="KWN369" s="120"/>
      <c r="KWO369" s="120"/>
      <c r="KWP369" s="120"/>
      <c r="KWQ369" s="120"/>
      <c r="KWR369" s="120"/>
      <c r="KWS369" s="120"/>
      <c r="KWT369" s="120"/>
      <c r="KWU369" s="120"/>
      <c r="KWV369" s="120"/>
      <c r="KWW369" s="120"/>
      <c r="KWX369" s="120"/>
      <c r="KWY369" s="120"/>
      <c r="KWZ369" s="120"/>
      <c r="KXA369" s="120"/>
      <c r="KXB369" s="120"/>
      <c r="KXC369" s="120"/>
      <c r="KXD369" s="120"/>
      <c r="KXE369" s="120"/>
      <c r="KXF369" s="120"/>
      <c r="KXG369" s="120"/>
      <c r="KXH369" s="120"/>
      <c r="KXI369" s="120"/>
      <c r="KXJ369" s="120"/>
      <c r="KXK369" s="120"/>
      <c r="KXL369" s="120"/>
      <c r="KXM369" s="120"/>
      <c r="KXN369" s="120"/>
      <c r="KXO369" s="120"/>
      <c r="KXP369" s="120"/>
      <c r="KXQ369" s="120"/>
      <c r="KXR369" s="120"/>
      <c r="KXS369" s="120"/>
      <c r="KXT369" s="120"/>
      <c r="KXU369" s="120"/>
      <c r="KXV369" s="120"/>
      <c r="KXW369" s="120"/>
      <c r="KXX369" s="120"/>
      <c r="KXY369" s="120"/>
      <c r="KXZ369" s="120"/>
      <c r="KYA369" s="120"/>
      <c r="KYB369" s="120"/>
      <c r="KYC369" s="120"/>
      <c r="KYD369" s="120"/>
      <c r="KYE369" s="120"/>
      <c r="KYF369" s="120"/>
      <c r="KYG369" s="120"/>
      <c r="KYH369" s="120"/>
      <c r="KYI369" s="120"/>
      <c r="KYJ369" s="120"/>
      <c r="KYK369" s="120"/>
      <c r="KYL369" s="120"/>
      <c r="KYM369" s="120"/>
      <c r="KYN369" s="120"/>
      <c r="KYO369" s="120"/>
      <c r="KYP369" s="120"/>
      <c r="KYQ369" s="120"/>
      <c r="KYR369" s="120"/>
      <c r="KYS369" s="120"/>
      <c r="KYT369" s="120"/>
      <c r="KYU369" s="120"/>
      <c r="KYV369" s="120"/>
      <c r="KYW369" s="120"/>
      <c r="KYX369" s="120"/>
      <c r="KYY369" s="120"/>
      <c r="KYZ369" s="120"/>
      <c r="KZA369" s="120"/>
      <c r="KZB369" s="120"/>
      <c r="KZC369" s="120"/>
      <c r="KZD369" s="120"/>
      <c r="KZE369" s="120"/>
      <c r="KZF369" s="120"/>
      <c r="KZG369" s="120"/>
      <c r="KZH369" s="120"/>
      <c r="KZI369" s="120"/>
      <c r="KZJ369" s="120"/>
      <c r="KZK369" s="120"/>
      <c r="KZL369" s="120"/>
      <c r="KZM369" s="120"/>
      <c r="KZN369" s="120"/>
      <c r="KZO369" s="120"/>
      <c r="KZP369" s="120"/>
      <c r="KZQ369" s="120"/>
      <c r="KZR369" s="120"/>
      <c r="KZS369" s="120"/>
      <c r="KZT369" s="120"/>
      <c r="KZU369" s="120"/>
      <c r="KZV369" s="120"/>
      <c r="KZW369" s="120"/>
      <c r="KZX369" s="120"/>
      <c r="KZY369" s="120"/>
      <c r="KZZ369" s="120"/>
      <c r="LAA369" s="120"/>
      <c r="LAB369" s="120"/>
      <c r="LAC369" s="120"/>
      <c r="LAD369" s="120"/>
      <c r="LAE369" s="120"/>
      <c r="LAF369" s="120"/>
      <c r="LAG369" s="120"/>
      <c r="LAH369" s="120"/>
      <c r="LAI369" s="120"/>
      <c r="LAJ369" s="120"/>
      <c r="LAK369" s="120"/>
      <c r="LAL369" s="120"/>
      <c r="LAM369" s="120"/>
      <c r="LAN369" s="120"/>
      <c r="LAO369" s="120"/>
      <c r="LAP369" s="120"/>
      <c r="LAQ369" s="120"/>
      <c r="LAR369" s="120"/>
      <c r="LAS369" s="120"/>
      <c r="LAT369" s="120"/>
      <c r="LAU369" s="120"/>
      <c r="LAV369" s="120"/>
      <c r="LAW369" s="120"/>
      <c r="LAX369" s="120"/>
      <c r="LAY369" s="120"/>
      <c r="LAZ369" s="120"/>
      <c r="LBA369" s="120"/>
      <c r="LBB369" s="120"/>
      <c r="LBC369" s="120"/>
      <c r="LBD369" s="120"/>
      <c r="LBE369" s="120"/>
      <c r="LBF369" s="120"/>
      <c r="LBG369" s="120"/>
      <c r="LBH369" s="120"/>
      <c r="LBI369" s="120"/>
      <c r="LBJ369" s="120"/>
      <c r="LBK369" s="120"/>
      <c r="LBL369" s="120"/>
      <c r="LBM369" s="120"/>
      <c r="LBN369" s="120"/>
      <c r="LBO369" s="120"/>
      <c r="LBP369" s="120"/>
      <c r="LBQ369" s="120"/>
      <c r="LBR369" s="120"/>
      <c r="LBS369" s="120"/>
      <c r="LBT369" s="120"/>
      <c r="LBU369" s="120"/>
      <c r="LBV369" s="120"/>
      <c r="LBW369" s="120"/>
      <c r="LBX369" s="120"/>
      <c r="LBY369" s="120"/>
      <c r="LBZ369" s="120"/>
      <c r="LCA369" s="120"/>
      <c r="LCB369" s="120"/>
      <c r="LCC369" s="120"/>
      <c r="LCD369" s="120"/>
      <c r="LCE369" s="120"/>
      <c r="LCF369" s="120"/>
      <c r="LCG369" s="120"/>
      <c r="LCH369" s="120"/>
      <c r="LCI369" s="120"/>
      <c r="LCJ369" s="120"/>
      <c r="LCK369" s="120"/>
      <c r="LCL369" s="120"/>
      <c r="LCM369" s="120"/>
      <c r="LCN369" s="120"/>
      <c r="LCO369" s="120"/>
      <c r="LCP369" s="120"/>
      <c r="LCQ369" s="120"/>
      <c r="LCR369" s="120"/>
      <c r="LCS369" s="120"/>
      <c r="LCT369" s="120"/>
      <c r="LCU369" s="120"/>
      <c r="LCV369" s="120"/>
      <c r="LCW369" s="120"/>
      <c r="LCX369" s="120"/>
      <c r="LCY369" s="120"/>
      <c r="LCZ369" s="120"/>
      <c r="LDA369" s="120"/>
      <c r="LDB369" s="120"/>
      <c r="LDC369" s="120"/>
      <c r="LDD369" s="120"/>
      <c r="LDE369" s="120"/>
      <c r="LDF369" s="120"/>
      <c r="LDG369" s="120"/>
      <c r="LDH369" s="120"/>
      <c r="LDI369" s="120"/>
      <c r="LDJ369" s="120"/>
      <c r="LDK369" s="120"/>
      <c r="LDL369" s="120"/>
      <c r="LDM369" s="120"/>
      <c r="LDN369" s="120"/>
      <c r="LDO369" s="120"/>
      <c r="LDP369" s="120"/>
      <c r="LDQ369" s="120"/>
      <c r="LDR369" s="120"/>
      <c r="LDS369" s="120"/>
      <c r="LDT369" s="120"/>
      <c r="LDU369" s="120"/>
      <c r="LDV369" s="120"/>
      <c r="LDW369" s="120"/>
      <c r="LDX369" s="120"/>
      <c r="LDY369" s="120"/>
      <c r="LDZ369" s="120"/>
      <c r="LEA369" s="120"/>
      <c r="LEB369" s="120"/>
      <c r="LEC369" s="120"/>
      <c r="LED369" s="120"/>
      <c r="LEE369" s="120"/>
      <c r="LEF369" s="120"/>
      <c r="LEG369" s="120"/>
      <c r="LEH369" s="120"/>
      <c r="LEI369" s="120"/>
      <c r="LEJ369" s="120"/>
      <c r="LEK369" s="120"/>
      <c r="LEL369" s="120"/>
      <c r="LEM369" s="120"/>
      <c r="LEN369" s="120"/>
      <c r="LEO369" s="120"/>
      <c r="LEP369" s="120"/>
      <c r="LEQ369" s="120"/>
      <c r="LER369" s="120"/>
      <c r="LES369" s="120"/>
      <c r="LET369" s="120"/>
      <c r="LEU369" s="120"/>
      <c r="LEV369" s="120"/>
      <c r="LEW369" s="120"/>
      <c r="LEX369" s="120"/>
      <c r="LEY369" s="120"/>
      <c r="LEZ369" s="120"/>
      <c r="LFA369" s="120"/>
      <c r="LFB369" s="120"/>
      <c r="LFC369" s="120"/>
      <c r="LFD369" s="120"/>
      <c r="LFE369" s="120"/>
      <c r="LFF369" s="120"/>
      <c r="LFG369" s="120"/>
      <c r="LFH369" s="120"/>
      <c r="LFI369" s="120"/>
      <c r="LFJ369" s="120"/>
      <c r="LFK369" s="120"/>
      <c r="LFL369" s="120"/>
      <c r="LFM369" s="120"/>
      <c r="LFN369" s="120"/>
      <c r="LFO369" s="120"/>
      <c r="LFP369" s="120"/>
      <c r="LFQ369" s="120"/>
      <c r="LFR369" s="120"/>
      <c r="LFS369" s="120"/>
      <c r="LFT369" s="120"/>
      <c r="LFU369" s="120"/>
      <c r="LFV369" s="120"/>
      <c r="LFW369" s="120"/>
      <c r="LFX369" s="120"/>
      <c r="LFY369" s="120"/>
      <c r="LFZ369" s="120"/>
      <c r="LGA369" s="120"/>
      <c r="LGB369" s="120"/>
      <c r="LGC369" s="120"/>
      <c r="LGD369" s="120"/>
      <c r="LGE369" s="120"/>
      <c r="LGF369" s="120"/>
      <c r="LGG369" s="120"/>
      <c r="LGH369" s="120"/>
      <c r="LGI369" s="120"/>
      <c r="LGJ369" s="120"/>
      <c r="LGK369" s="120"/>
      <c r="LGL369" s="120"/>
      <c r="LGM369" s="120"/>
      <c r="LGN369" s="120"/>
      <c r="LGO369" s="120"/>
      <c r="LGP369" s="120"/>
      <c r="LGQ369" s="120"/>
      <c r="LGR369" s="120"/>
      <c r="LGS369" s="120"/>
      <c r="LGT369" s="120"/>
      <c r="LGU369" s="120"/>
      <c r="LGV369" s="120"/>
      <c r="LGW369" s="120"/>
      <c r="LGX369" s="120"/>
      <c r="LGY369" s="120"/>
      <c r="LGZ369" s="120"/>
      <c r="LHA369" s="120"/>
      <c r="LHB369" s="120"/>
      <c r="LHC369" s="120"/>
      <c r="LHD369" s="120"/>
      <c r="LHE369" s="120"/>
      <c r="LHF369" s="120"/>
      <c r="LHG369" s="120"/>
      <c r="LHH369" s="120"/>
      <c r="LHI369" s="120"/>
      <c r="LHJ369" s="120"/>
      <c r="LHK369" s="120"/>
      <c r="LHL369" s="120"/>
      <c r="LHM369" s="120"/>
      <c r="LHN369" s="120"/>
      <c r="LHO369" s="120"/>
      <c r="LHP369" s="120"/>
      <c r="LHQ369" s="120"/>
      <c r="LHR369" s="120"/>
      <c r="LHS369" s="120"/>
      <c r="LHT369" s="120"/>
      <c r="LHU369" s="120"/>
      <c r="LHV369" s="120"/>
      <c r="LHW369" s="120"/>
      <c r="LHX369" s="120"/>
      <c r="LHY369" s="120"/>
      <c r="LHZ369" s="120"/>
      <c r="LIA369" s="120"/>
      <c r="LIB369" s="120"/>
      <c r="LIC369" s="120"/>
      <c r="LID369" s="120"/>
      <c r="LIE369" s="120"/>
      <c r="LIF369" s="120"/>
      <c r="LIG369" s="120"/>
      <c r="LIH369" s="120"/>
      <c r="LII369" s="120"/>
      <c r="LIJ369" s="120"/>
      <c r="LIK369" s="120"/>
      <c r="LIL369" s="120"/>
      <c r="LIM369" s="120"/>
      <c r="LIN369" s="120"/>
      <c r="LIO369" s="120"/>
      <c r="LIP369" s="120"/>
      <c r="LIQ369" s="120"/>
      <c r="LIR369" s="120"/>
      <c r="LIS369" s="120"/>
      <c r="LIT369" s="120"/>
      <c r="LIU369" s="120"/>
      <c r="LIV369" s="120"/>
      <c r="LIW369" s="120"/>
      <c r="LIX369" s="120"/>
      <c r="LIY369" s="120"/>
      <c r="LIZ369" s="120"/>
      <c r="LJA369" s="120"/>
      <c r="LJB369" s="120"/>
      <c r="LJC369" s="120"/>
      <c r="LJD369" s="120"/>
      <c r="LJE369" s="120"/>
      <c r="LJF369" s="120"/>
      <c r="LJG369" s="120"/>
      <c r="LJH369" s="120"/>
      <c r="LJI369" s="120"/>
      <c r="LJJ369" s="120"/>
      <c r="LJK369" s="120"/>
      <c r="LJL369" s="120"/>
      <c r="LJM369" s="120"/>
      <c r="LJN369" s="120"/>
      <c r="LJO369" s="120"/>
      <c r="LJP369" s="120"/>
      <c r="LJQ369" s="120"/>
      <c r="LJR369" s="120"/>
      <c r="LJS369" s="120"/>
      <c r="LJT369" s="120"/>
      <c r="LJU369" s="120"/>
      <c r="LJV369" s="120"/>
      <c r="LJW369" s="120"/>
      <c r="LJX369" s="120"/>
      <c r="LJY369" s="120"/>
      <c r="LJZ369" s="120"/>
      <c r="LKA369" s="120"/>
      <c r="LKB369" s="120"/>
      <c r="LKC369" s="120"/>
      <c r="LKD369" s="120"/>
      <c r="LKE369" s="120"/>
      <c r="LKF369" s="120"/>
      <c r="LKG369" s="120"/>
      <c r="LKH369" s="120"/>
      <c r="LKI369" s="120"/>
      <c r="LKJ369" s="120"/>
      <c r="LKK369" s="120"/>
      <c r="LKL369" s="120"/>
      <c r="LKM369" s="120"/>
      <c r="LKN369" s="120"/>
      <c r="LKO369" s="120"/>
      <c r="LKP369" s="120"/>
      <c r="LKQ369" s="120"/>
      <c r="LKR369" s="120"/>
      <c r="LKS369" s="120"/>
      <c r="LKT369" s="120"/>
      <c r="LKU369" s="120"/>
      <c r="LKV369" s="120"/>
      <c r="LKW369" s="120"/>
      <c r="LKX369" s="120"/>
      <c r="LKY369" s="120"/>
      <c r="LKZ369" s="120"/>
      <c r="LLA369" s="120"/>
      <c r="LLB369" s="120"/>
      <c r="LLC369" s="120"/>
      <c r="LLD369" s="120"/>
      <c r="LLE369" s="120"/>
      <c r="LLF369" s="120"/>
      <c r="LLG369" s="120"/>
      <c r="LLH369" s="120"/>
      <c r="LLI369" s="120"/>
      <c r="LLJ369" s="120"/>
      <c r="LLK369" s="120"/>
      <c r="LLL369" s="120"/>
      <c r="LLM369" s="120"/>
      <c r="LLN369" s="120"/>
      <c r="LLO369" s="120"/>
      <c r="LLP369" s="120"/>
      <c r="LLQ369" s="120"/>
      <c r="LLR369" s="120"/>
      <c r="LLS369" s="120"/>
      <c r="LLT369" s="120"/>
      <c r="LLU369" s="120"/>
      <c r="LLV369" s="120"/>
      <c r="LLW369" s="120"/>
      <c r="LLX369" s="120"/>
      <c r="LLY369" s="120"/>
      <c r="LLZ369" s="120"/>
      <c r="LMA369" s="120"/>
      <c r="LMB369" s="120"/>
      <c r="LMC369" s="120"/>
      <c r="LMD369" s="120"/>
      <c r="LME369" s="120"/>
      <c r="LMF369" s="120"/>
      <c r="LMG369" s="120"/>
      <c r="LMH369" s="120"/>
      <c r="LMI369" s="120"/>
      <c r="LMJ369" s="120"/>
      <c r="LMK369" s="120"/>
      <c r="LML369" s="120"/>
      <c r="LMM369" s="120"/>
      <c r="LMN369" s="120"/>
      <c r="LMO369" s="120"/>
      <c r="LMP369" s="120"/>
      <c r="LMQ369" s="120"/>
      <c r="LMR369" s="120"/>
      <c r="LMS369" s="120"/>
      <c r="LMT369" s="120"/>
      <c r="LMU369" s="120"/>
      <c r="LMV369" s="120"/>
      <c r="LMW369" s="120"/>
      <c r="LMX369" s="120"/>
      <c r="LMY369" s="120"/>
      <c r="LMZ369" s="120"/>
      <c r="LNA369" s="120"/>
      <c r="LNB369" s="120"/>
      <c r="LNC369" s="120"/>
      <c r="LND369" s="120"/>
      <c r="LNE369" s="120"/>
      <c r="LNF369" s="120"/>
      <c r="LNG369" s="120"/>
      <c r="LNH369" s="120"/>
      <c r="LNI369" s="120"/>
      <c r="LNJ369" s="120"/>
      <c r="LNK369" s="120"/>
      <c r="LNL369" s="120"/>
      <c r="LNM369" s="120"/>
      <c r="LNN369" s="120"/>
      <c r="LNO369" s="120"/>
      <c r="LNP369" s="120"/>
      <c r="LNQ369" s="120"/>
      <c r="LNR369" s="120"/>
      <c r="LNS369" s="120"/>
      <c r="LNT369" s="120"/>
      <c r="LNU369" s="120"/>
      <c r="LNV369" s="120"/>
      <c r="LNW369" s="120"/>
      <c r="LNX369" s="120"/>
      <c r="LNY369" s="120"/>
      <c r="LNZ369" s="120"/>
      <c r="LOA369" s="120"/>
      <c r="LOB369" s="120"/>
      <c r="LOC369" s="120"/>
      <c r="LOD369" s="120"/>
      <c r="LOE369" s="120"/>
      <c r="LOF369" s="120"/>
      <c r="LOG369" s="120"/>
      <c r="LOH369" s="120"/>
      <c r="LOI369" s="120"/>
      <c r="LOJ369" s="120"/>
      <c r="LOK369" s="120"/>
      <c r="LOL369" s="120"/>
      <c r="LOM369" s="120"/>
      <c r="LON369" s="120"/>
      <c r="LOO369" s="120"/>
      <c r="LOP369" s="120"/>
      <c r="LOQ369" s="120"/>
      <c r="LOR369" s="120"/>
      <c r="LOS369" s="120"/>
      <c r="LOT369" s="120"/>
      <c r="LOU369" s="120"/>
      <c r="LOV369" s="120"/>
      <c r="LOW369" s="120"/>
      <c r="LOX369" s="120"/>
      <c r="LOY369" s="120"/>
      <c r="LOZ369" s="120"/>
      <c r="LPA369" s="120"/>
      <c r="LPB369" s="120"/>
      <c r="LPC369" s="120"/>
      <c r="LPD369" s="120"/>
      <c r="LPE369" s="120"/>
      <c r="LPF369" s="120"/>
      <c r="LPG369" s="120"/>
      <c r="LPH369" s="120"/>
      <c r="LPI369" s="120"/>
      <c r="LPJ369" s="120"/>
      <c r="LPK369" s="120"/>
      <c r="LPL369" s="120"/>
      <c r="LPM369" s="120"/>
      <c r="LPN369" s="120"/>
      <c r="LPO369" s="120"/>
      <c r="LPP369" s="120"/>
      <c r="LPQ369" s="120"/>
      <c r="LPR369" s="120"/>
      <c r="LPS369" s="120"/>
      <c r="LPT369" s="120"/>
      <c r="LPU369" s="120"/>
      <c r="LPV369" s="120"/>
      <c r="LPW369" s="120"/>
      <c r="LPX369" s="120"/>
      <c r="LPY369" s="120"/>
      <c r="LPZ369" s="120"/>
      <c r="LQA369" s="120"/>
      <c r="LQB369" s="120"/>
      <c r="LQC369" s="120"/>
      <c r="LQD369" s="120"/>
      <c r="LQE369" s="120"/>
      <c r="LQF369" s="120"/>
      <c r="LQG369" s="120"/>
      <c r="LQH369" s="120"/>
      <c r="LQI369" s="120"/>
      <c r="LQJ369" s="120"/>
      <c r="LQK369" s="120"/>
      <c r="LQL369" s="120"/>
      <c r="LQM369" s="120"/>
      <c r="LQN369" s="120"/>
      <c r="LQO369" s="120"/>
      <c r="LQP369" s="120"/>
      <c r="LQQ369" s="120"/>
      <c r="LQR369" s="120"/>
      <c r="LQS369" s="120"/>
      <c r="LQT369" s="120"/>
      <c r="LQU369" s="120"/>
      <c r="LQV369" s="120"/>
      <c r="LQW369" s="120"/>
      <c r="LQX369" s="120"/>
      <c r="LQY369" s="120"/>
      <c r="LQZ369" s="120"/>
      <c r="LRA369" s="120"/>
      <c r="LRB369" s="120"/>
      <c r="LRC369" s="120"/>
      <c r="LRD369" s="120"/>
      <c r="LRE369" s="120"/>
      <c r="LRF369" s="120"/>
      <c r="LRG369" s="120"/>
      <c r="LRH369" s="120"/>
      <c r="LRI369" s="120"/>
      <c r="LRJ369" s="120"/>
      <c r="LRK369" s="120"/>
      <c r="LRL369" s="120"/>
      <c r="LRM369" s="120"/>
      <c r="LRN369" s="120"/>
      <c r="LRO369" s="120"/>
      <c r="LRP369" s="120"/>
      <c r="LRQ369" s="120"/>
      <c r="LRR369" s="120"/>
      <c r="LRS369" s="120"/>
      <c r="LRT369" s="120"/>
      <c r="LRU369" s="120"/>
      <c r="LRV369" s="120"/>
      <c r="LRW369" s="120"/>
      <c r="LRX369" s="120"/>
      <c r="LRY369" s="120"/>
      <c r="LRZ369" s="120"/>
      <c r="LSA369" s="120"/>
      <c r="LSB369" s="120"/>
      <c r="LSC369" s="120"/>
      <c r="LSD369" s="120"/>
      <c r="LSE369" s="120"/>
      <c r="LSF369" s="120"/>
      <c r="LSG369" s="120"/>
      <c r="LSH369" s="120"/>
      <c r="LSI369" s="120"/>
      <c r="LSJ369" s="120"/>
      <c r="LSK369" s="120"/>
      <c r="LSL369" s="120"/>
      <c r="LSM369" s="120"/>
      <c r="LSN369" s="120"/>
      <c r="LSO369" s="120"/>
      <c r="LSP369" s="120"/>
      <c r="LSQ369" s="120"/>
      <c r="LSR369" s="120"/>
      <c r="LSS369" s="120"/>
      <c r="LST369" s="120"/>
      <c r="LSU369" s="120"/>
      <c r="LSV369" s="120"/>
      <c r="LSW369" s="120"/>
      <c r="LSX369" s="120"/>
      <c r="LSY369" s="120"/>
      <c r="LSZ369" s="120"/>
      <c r="LTA369" s="120"/>
      <c r="LTB369" s="120"/>
      <c r="LTC369" s="120"/>
      <c r="LTD369" s="120"/>
      <c r="LTE369" s="120"/>
      <c r="LTF369" s="120"/>
      <c r="LTG369" s="120"/>
      <c r="LTH369" s="120"/>
      <c r="LTI369" s="120"/>
      <c r="LTJ369" s="120"/>
      <c r="LTK369" s="120"/>
      <c r="LTL369" s="120"/>
      <c r="LTM369" s="120"/>
      <c r="LTN369" s="120"/>
      <c r="LTO369" s="120"/>
      <c r="LTP369" s="120"/>
      <c r="LTQ369" s="120"/>
      <c r="LTR369" s="120"/>
      <c r="LTS369" s="120"/>
      <c r="LTT369" s="120"/>
      <c r="LTU369" s="120"/>
      <c r="LTV369" s="120"/>
      <c r="LTW369" s="120"/>
      <c r="LTX369" s="120"/>
      <c r="LTY369" s="120"/>
      <c r="LTZ369" s="120"/>
      <c r="LUA369" s="120"/>
      <c r="LUB369" s="120"/>
      <c r="LUC369" s="120"/>
      <c r="LUD369" s="120"/>
      <c r="LUE369" s="120"/>
      <c r="LUF369" s="120"/>
      <c r="LUG369" s="120"/>
      <c r="LUH369" s="120"/>
      <c r="LUI369" s="120"/>
      <c r="LUJ369" s="120"/>
      <c r="LUK369" s="120"/>
      <c r="LUL369" s="120"/>
      <c r="LUM369" s="120"/>
      <c r="LUN369" s="120"/>
      <c r="LUO369" s="120"/>
      <c r="LUP369" s="120"/>
      <c r="LUQ369" s="120"/>
      <c r="LUR369" s="120"/>
      <c r="LUS369" s="120"/>
      <c r="LUT369" s="120"/>
      <c r="LUU369" s="120"/>
      <c r="LUV369" s="120"/>
      <c r="LUW369" s="120"/>
      <c r="LUX369" s="120"/>
      <c r="LUY369" s="120"/>
      <c r="LUZ369" s="120"/>
      <c r="LVA369" s="120"/>
      <c r="LVB369" s="120"/>
      <c r="LVC369" s="120"/>
      <c r="LVD369" s="120"/>
      <c r="LVE369" s="120"/>
      <c r="LVF369" s="120"/>
      <c r="LVG369" s="120"/>
      <c r="LVH369" s="120"/>
      <c r="LVI369" s="120"/>
      <c r="LVJ369" s="120"/>
      <c r="LVK369" s="120"/>
      <c r="LVL369" s="120"/>
      <c r="LVM369" s="120"/>
      <c r="LVN369" s="120"/>
      <c r="LVO369" s="120"/>
      <c r="LVP369" s="120"/>
      <c r="LVQ369" s="120"/>
      <c r="LVR369" s="120"/>
      <c r="LVS369" s="120"/>
      <c r="LVT369" s="120"/>
      <c r="LVU369" s="120"/>
      <c r="LVV369" s="120"/>
      <c r="LVW369" s="120"/>
      <c r="LVX369" s="120"/>
      <c r="LVY369" s="120"/>
      <c r="LVZ369" s="120"/>
      <c r="LWA369" s="120"/>
      <c r="LWB369" s="120"/>
      <c r="LWC369" s="120"/>
      <c r="LWD369" s="120"/>
      <c r="LWE369" s="120"/>
      <c r="LWF369" s="120"/>
      <c r="LWG369" s="120"/>
      <c r="LWH369" s="120"/>
      <c r="LWI369" s="120"/>
      <c r="LWJ369" s="120"/>
      <c r="LWK369" s="120"/>
      <c r="LWL369" s="120"/>
      <c r="LWM369" s="120"/>
      <c r="LWN369" s="120"/>
      <c r="LWO369" s="120"/>
      <c r="LWP369" s="120"/>
      <c r="LWQ369" s="120"/>
      <c r="LWR369" s="120"/>
      <c r="LWS369" s="120"/>
      <c r="LWT369" s="120"/>
      <c r="LWU369" s="120"/>
      <c r="LWV369" s="120"/>
      <c r="LWW369" s="120"/>
      <c r="LWX369" s="120"/>
      <c r="LWY369" s="120"/>
      <c r="LWZ369" s="120"/>
      <c r="LXA369" s="120"/>
      <c r="LXB369" s="120"/>
      <c r="LXC369" s="120"/>
      <c r="LXD369" s="120"/>
      <c r="LXE369" s="120"/>
      <c r="LXF369" s="120"/>
      <c r="LXG369" s="120"/>
      <c r="LXH369" s="120"/>
      <c r="LXI369" s="120"/>
      <c r="LXJ369" s="120"/>
      <c r="LXK369" s="120"/>
      <c r="LXL369" s="120"/>
      <c r="LXM369" s="120"/>
      <c r="LXN369" s="120"/>
      <c r="LXO369" s="120"/>
      <c r="LXP369" s="120"/>
      <c r="LXQ369" s="120"/>
      <c r="LXR369" s="120"/>
      <c r="LXS369" s="120"/>
      <c r="LXT369" s="120"/>
      <c r="LXU369" s="120"/>
      <c r="LXV369" s="120"/>
      <c r="LXW369" s="120"/>
      <c r="LXX369" s="120"/>
      <c r="LXY369" s="120"/>
      <c r="LXZ369" s="120"/>
      <c r="LYA369" s="120"/>
      <c r="LYB369" s="120"/>
      <c r="LYC369" s="120"/>
      <c r="LYD369" s="120"/>
      <c r="LYE369" s="120"/>
      <c r="LYF369" s="120"/>
      <c r="LYG369" s="120"/>
      <c r="LYH369" s="120"/>
      <c r="LYI369" s="120"/>
      <c r="LYJ369" s="120"/>
      <c r="LYK369" s="120"/>
      <c r="LYL369" s="120"/>
      <c r="LYM369" s="120"/>
      <c r="LYN369" s="120"/>
      <c r="LYO369" s="120"/>
      <c r="LYP369" s="120"/>
      <c r="LYQ369" s="120"/>
      <c r="LYR369" s="120"/>
      <c r="LYS369" s="120"/>
      <c r="LYT369" s="120"/>
      <c r="LYU369" s="120"/>
      <c r="LYV369" s="120"/>
      <c r="LYW369" s="120"/>
      <c r="LYX369" s="120"/>
      <c r="LYY369" s="120"/>
      <c r="LYZ369" s="120"/>
      <c r="LZA369" s="120"/>
      <c r="LZB369" s="120"/>
      <c r="LZC369" s="120"/>
      <c r="LZD369" s="120"/>
      <c r="LZE369" s="120"/>
      <c r="LZF369" s="120"/>
      <c r="LZG369" s="120"/>
      <c r="LZH369" s="120"/>
      <c r="LZI369" s="120"/>
      <c r="LZJ369" s="120"/>
      <c r="LZK369" s="120"/>
      <c r="LZL369" s="120"/>
      <c r="LZM369" s="120"/>
      <c r="LZN369" s="120"/>
      <c r="LZO369" s="120"/>
      <c r="LZP369" s="120"/>
      <c r="LZQ369" s="120"/>
      <c r="LZR369" s="120"/>
      <c r="LZS369" s="120"/>
      <c r="LZT369" s="120"/>
      <c r="LZU369" s="120"/>
      <c r="LZV369" s="120"/>
      <c r="LZW369" s="120"/>
      <c r="LZX369" s="120"/>
      <c r="LZY369" s="120"/>
      <c r="LZZ369" s="120"/>
      <c r="MAA369" s="120"/>
      <c r="MAB369" s="120"/>
      <c r="MAC369" s="120"/>
      <c r="MAD369" s="120"/>
      <c r="MAE369" s="120"/>
      <c r="MAF369" s="120"/>
      <c r="MAG369" s="120"/>
      <c r="MAH369" s="120"/>
      <c r="MAI369" s="120"/>
      <c r="MAJ369" s="120"/>
      <c r="MAK369" s="120"/>
      <c r="MAL369" s="120"/>
      <c r="MAM369" s="120"/>
      <c r="MAN369" s="120"/>
      <c r="MAO369" s="120"/>
      <c r="MAP369" s="120"/>
      <c r="MAQ369" s="120"/>
      <c r="MAR369" s="120"/>
      <c r="MAS369" s="120"/>
      <c r="MAT369" s="120"/>
      <c r="MAU369" s="120"/>
      <c r="MAV369" s="120"/>
      <c r="MAW369" s="120"/>
      <c r="MAX369" s="120"/>
      <c r="MAY369" s="120"/>
      <c r="MAZ369" s="120"/>
      <c r="MBA369" s="120"/>
      <c r="MBB369" s="120"/>
      <c r="MBC369" s="120"/>
      <c r="MBD369" s="120"/>
      <c r="MBE369" s="120"/>
      <c r="MBF369" s="120"/>
      <c r="MBG369" s="120"/>
      <c r="MBH369" s="120"/>
      <c r="MBI369" s="120"/>
      <c r="MBJ369" s="120"/>
      <c r="MBK369" s="120"/>
      <c r="MBL369" s="120"/>
      <c r="MBM369" s="120"/>
      <c r="MBN369" s="120"/>
      <c r="MBO369" s="120"/>
      <c r="MBP369" s="120"/>
      <c r="MBQ369" s="120"/>
      <c r="MBR369" s="120"/>
      <c r="MBS369" s="120"/>
      <c r="MBT369" s="120"/>
      <c r="MBU369" s="120"/>
      <c r="MBV369" s="120"/>
      <c r="MBW369" s="120"/>
      <c r="MBX369" s="120"/>
      <c r="MBY369" s="120"/>
      <c r="MBZ369" s="120"/>
      <c r="MCA369" s="120"/>
      <c r="MCB369" s="120"/>
      <c r="MCC369" s="120"/>
      <c r="MCD369" s="120"/>
      <c r="MCE369" s="120"/>
      <c r="MCF369" s="120"/>
      <c r="MCG369" s="120"/>
      <c r="MCH369" s="120"/>
      <c r="MCI369" s="120"/>
      <c r="MCJ369" s="120"/>
      <c r="MCK369" s="120"/>
      <c r="MCL369" s="120"/>
      <c r="MCM369" s="120"/>
      <c r="MCN369" s="120"/>
      <c r="MCO369" s="120"/>
      <c r="MCP369" s="120"/>
      <c r="MCQ369" s="120"/>
      <c r="MCR369" s="120"/>
      <c r="MCS369" s="120"/>
      <c r="MCT369" s="120"/>
      <c r="MCU369" s="120"/>
      <c r="MCV369" s="120"/>
      <c r="MCW369" s="120"/>
      <c r="MCX369" s="120"/>
      <c r="MCY369" s="120"/>
      <c r="MCZ369" s="120"/>
      <c r="MDA369" s="120"/>
      <c r="MDB369" s="120"/>
      <c r="MDC369" s="120"/>
      <c r="MDD369" s="120"/>
      <c r="MDE369" s="120"/>
      <c r="MDF369" s="120"/>
      <c r="MDG369" s="120"/>
      <c r="MDH369" s="120"/>
      <c r="MDI369" s="120"/>
      <c r="MDJ369" s="120"/>
      <c r="MDK369" s="120"/>
      <c r="MDL369" s="120"/>
      <c r="MDM369" s="120"/>
      <c r="MDN369" s="120"/>
      <c r="MDO369" s="120"/>
      <c r="MDP369" s="120"/>
      <c r="MDQ369" s="120"/>
      <c r="MDR369" s="120"/>
      <c r="MDS369" s="120"/>
      <c r="MDT369" s="120"/>
      <c r="MDU369" s="120"/>
      <c r="MDV369" s="120"/>
      <c r="MDW369" s="120"/>
      <c r="MDX369" s="120"/>
      <c r="MDY369" s="120"/>
      <c r="MDZ369" s="120"/>
      <c r="MEA369" s="120"/>
      <c r="MEB369" s="120"/>
      <c r="MEC369" s="120"/>
      <c r="MED369" s="120"/>
      <c r="MEE369" s="120"/>
      <c r="MEF369" s="120"/>
      <c r="MEG369" s="120"/>
      <c r="MEH369" s="120"/>
      <c r="MEI369" s="120"/>
      <c r="MEJ369" s="120"/>
      <c r="MEK369" s="120"/>
      <c r="MEL369" s="120"/>
      <c r="MEM369" s="120"/>
      <c r="MEN369" s="120"/>
      <c r="MEO369" s="120"/>
      <c r="MEP369" s="120"/>
      <c r="MEQ369" s="120"/>
      <c r="MER369" s="120"/>
      <c r="MES369" s="120"/>
      <c r="MET369" s="120"/>
      <c r="MEU369" s="120"/>
      <c r="MEV369" s="120"/>
      <c r="MEW369" s="120"/>
      <c r="MEX369" s="120"/>
      <c r="MEY369" s="120"/>
      <c r="MEZ369" s="120"/>
      <c r="MFA369" s="120"/>
      <c r="MFB369" s="120"/>
      <c r="MFC369" s="120"/>
      <c r="MFD369" s="120"/>
      <c r="MFE369" s="120"/>
      <c r="MFF369" s="120"/>
      <c r="MFG369" s="120"/>
      <c r="MFH369" s="120"/>
      <c r="MFI369" s="120"/>
      <c r="MFJ369" s="120"/>
      <c r="MFK369" s="120"/>
      <c r="MFL369" s="120"/>
      <c r="MFM369" s="120"/>
      <c r="MFN369" s="120"/>
      <c r="MFO369" s="120"/>
      <c r="MFP369" s="120"/>
      <c r="MFQ369" s="120"/>
      <c r="MFR369" s="120"/>
      <c r="MFS369" s="120"/>
      <c r="MFT369" s="120"/>
      <c r="MFU369" s="120"/>
      <c r="MFV369" s="120"/>
      <c r="MFW369" s="120"/>
      <c r="MFX369" s="120"/>
      <c r="MFY369" s="120"/>
      <c r="MFZ369" s="120"/>
      <c r="MGA369" s="120"/>
      <c r="MGB369" s="120"/>
      <c r="MGC369" s="120"/>
      <c r="MGD369" s="120"/>
      <c r="MGE369" s="120"/>
      <c r="MGF369" s="120"/>
      <c r="MGG369" s="120"/>
      <c r="MGH369" s="120"/>
      <c r="MGI369" s="120"/>
      <c r="MGJ369" s="120"/>
      <c r="MGK369" s="120"/>
      <c r="MGL369" s="120"/>
      <c r="MGM369" s="120"/>
      <c r="MGN369" s="120"/>
      <c r="MGO369" s="120"/>
      <c r="MGP369" s="120"/>
      <c r="MGQ369" s="120"/>
      <c r="MGR369" s="120"/>
      <c r="MGS369" s="120"/>
      <c r="MGT369" s="120"/>
      <c r="MGU369" s="120"/>
      <c r="MGV369" s="120"/>
      <c r="MGW369" s="120"/>
      <c r="MGX369" s="120"/>
      <c r="MGY369" s="120"/>
      <c r="MGZ369" s="120"/>
      <c r="MHA369" s="120"/>
      <c r="MHB369" s="120"/>
      <c r="MHC369" s="120"/>
      <c r="MHD369" s="120"/>
      <c r="MHE369" s="120"/>
      <c r="MHF369" s="120"/>
      <c r="MHG369" s="120"/>
      <c r="MHH369" s="120"/>
      <c r="MHI369" s="120"/>
      <c r="MHJ369" s="120"/>
      <c r="MHK369" s="120"/>
      <c r="MHL369" s="120"/>
      <c r="MHM369" s="120"/>
      <c r="MHN369" s="120"/>
      <c r="MHO369" s="120"/>
      <c r="MHP369" s="120"/>
      <c r="MHQ369" s="120"/>
      <c r="MHR369" s="120"/>
      <c r="MHS369" s="120"/>
      <c r="MHT369" s="120"/>
      <c r="MHU369" s="120"/>
      <c r="MHV369" s="120"/>
      <c r="MHW369" s="120"/>
      <c r="MHX369" s="120"/>
      <c r="MHY369" s="120"/>
      <c r="MHZ369" s="120"/>
      <c r="MIA369" s="120"/>
      <c r="MIB369" s="120"/>
      <c r="MIC369" s="120"/>
      <c r="MID369" s="120"/>
      <c r="MIE369" s="120"/>
      <c r="MIF369" s="120"/>
      <c r="MIG369" s="120"/>
      <c r="MIH369" s="120"/>
      <c r="MII369" s="120"/>
      <c r="MIJ369" s="120"/>
      <c r="MIK369" s="120"/>
      <c r="MIL369" s="120"/>
      <c r="MIM369" s="120"/>
      <c r="MIN369" s="120"/>
      <c r="MIO369" s="120"/>
      <c r="MIP369" s="120"/>
      <c r="MIQ369" s="120"/>
      <c r="MIR369" s="120"/>
      <c r="MIS369" s="120"/>
      <c r="MIT369" s="120"/>
      <c r="MIU369" s="120"/>
      <c r="MIV369" s="120"/>
      <c r="MIW369" s="120"/>
      <c r="MIX369" s="120"/>
      <c r="MIY369" s="120"/>
      <c r="MIZ369" s="120"/>
      <c r="MJA369" s="120"/>
      <c r="MJB369" s="120"/>
      <c r="MJC369" s="120"/>
      <c r="MJD369" s="120"/>
      <c r="MJE369" s="120"/>
      <c r="MJF369" s="120"/>
      <c r="MJG369" s="120"/>
      <c r="MJH369" s="120"/>
      <c r="MJI369" s="120"/>
      <c r="MJJ369" s="120"/>
      <c r="MJK369" s="120"/>
      <c r="MJL369" s="120"/>
      <c r="MJM369" s="120"/>
      <c r="MJN369" s="120"/>
      <c r="MJO369" s="120"/>
      <c r="MJP369" s="120"/>
      <c r="MJQ369" s="120"/>
      <c r="MJR369" s="120"/>
      <c r="MJS369" s="120"/>
      <c r="MJT369" s="120"/>
      <c r="MJU369" s="120"/>
      <c r="MJV369" s="120"/>
      <c r="MJW369" s="120"/>
      <c r="MJX369" s="120"/>
      <c r="MJY369" s="120"/>
      <c r="MJZ369" s="120"/>
      <c r="MKA369" s="120"/>
      <c r="MKB369" s="120"/>
      <c r="MKC369" s="120"/>
      <c r="MKD369" s="120"/>
      <c r="MKE369" s="120"/>
      <c r="MKF369" s="120"/>
      <c r="MKG369" s="120"/>
      <c r="MKH369" s="120"/>
      <c r="MKI369" s="120"/>
      <c r="MKJ369" s="120"/>
      <c r="MKK369" s="120"/>
      <c r="MKL369" s="120"/>
      <c r="MKM369" s="120"/>
      <c r="MKN369" s="120"/>
      <c r="MKO369" s="120"/>
      <c r="MKP369" s="120"/>
      <c r="MKQ369" s="120"/>
      <c r="MKR369" s="120"/>
      <c r="MKS369" s="120"/>
      <c r="MKT369" s="120"/>
      <c r="MKU369" s="120"/>
      <c r="MKV369" s="120"/>
      <c r="MKW369" s="120"/>
      <c r="MKX369" s="120"/>
      <c r="MKY369" s="120"/>
      <c r="MKZ369" s="120"/>
      <c r="MLA369" s="120"/>
      <c r="MLB369" s="120"/>
      <c r="MLC369" s="120"/>
      <c r="MLD369" s="120"/>
      <c r="MLE369" s="120"/>
      <c r="MLF369" s="120"/>
      <c r="MLG369" s="120"/>
      <c r="MLH369" s="120"/>
      <c r="MLI369" s="120"/>
      <c r="MLJ369" s="120"/>
      <c r="MLK369" s="120"/>
      <c r="MLL369" s="120"/>
      <c r="MLM369" s="120"/>
      <c r="MLN369" s="120"/>
      <c r="MLO369" s="120"/>
      <c r="MLP369" s="120"/>
      <c r="MLQ369" s="120"/>
      <c r="MLR369" s="120"/>
      <c r="MLS369" s="120"/>
      <c r="MLT369" s="120"/>
      <c r="MLU369" s="120"/>
      <c r="MLV369" s="120"/>
      <c r="MLW369" s="120"/>
      <c r="MLX369" s="120"/>
      <c r="MLY369" s="120"/>
      <c r="MLZ369" s="120"/>
      <c r="MMA369" s="120"/>
      <c r="MMB369" s="120"/>
      <c r="MMC369" s="120"/>
      <c r="MMD369" s="120"/>
      <c r="MME369" s="120"/>
      <c r="MMF369" s="120"/>
      <c r="MMG369" s="120"/>
      <c r="MMH369" s="120"/>
      <c r="MMI369" s="120"/>
      <c r="MMJ369" s="120"/>
      <c r="MMK369" s="120"/>
      <c r="MML369" s="120"/>
      <c r="MMM369" s="120"/>
      <c r="MMN369" s="120"/>
      <c r="MMO369" s="120"/>
      <c r="MMP369" s="120"/>
      <c r="MMQ369" s="120"/>
      <c r="MMR369" s="120"/>
      <c r="MMS369" s="120"/>
      <c r="MMT369" s="120"/>
      <c r="MMU369" s="120"/>
      <c r="MMV369" s="120"/>
      <c r="MMW369" s="120"/>
      <c r="MMX369" s="120"/>
      <c r="MMY369" s="120"/>
      <c r="MMZ369" s="120"/>
      <c r="MNA369" s="120"/>
      <c r="MNB369" s="120"/>
      <c r="MNC369" s="120"/>
      <c r="MND369" s="120"/>
      <c r="MNE369" s="120"/>
      <c r="MNF369" s="120"/>
      <c r="MNG369" s="120"/>
      <c r="MNH369" s="120"/>
      <c r="MNI369" s="120"/>
      <c r="MNJ369" s="120"/>
      <c r="MNK369" s="120"/>
      <c r="MNL369" s="120"/>
      <c r="MNM369" s="120"/>
      <c r="MNN369" s="120"/>
      <c r="MNO369" s="120"/>
      <c r="MNP369" s="120"/>
      <c r="MNQ369" s="120"/>
      <c r="MNR369" s="120"/>
      <c r="MNS369" s="120"/>
      <c r="MNT369" s="120"/>
      <c r="MNU369" s="120"/>
      <c r="MNV369" s="120"/>
      <c r="MNW369" s="120"/>
      <c r="MNX369" s="120"/>
      <c r="MNY369" s="120"/>
      <c r="MNZ369" s="120"/>
      <c r="MOA369" s="120"/>
      <c r="MOB369" s="120"/>
      <c r="MOC369" s="120"/>
      <c r="MOD369" s="120"/>
      <c r="MOE369" s="120"/>
      <c r="MOF369" s="120"/>
      <c r="MOG369" s="120"/>
      <c r="MOH369" s="120"/>
      <c r="MOI369" s="120"/>
      <c r="MOJ369" s="120"/>
      <c r="MOK369" s="120"/>
      <c r="MOL369" s="120"/>
      <c r="MOM369" s="120"/>
      <c r="MON369" s="120"/>
      <c r="MOO369" s="120"/>
      <c r="MOP369" s="120"/>
      <c r="MOQ369" s="120"/>
      <c r="MOR369" s="120"/>
      <c r="MOS369" s="120"/>
      <c r="MOT369" s="120"/>
      <c r="MOU369" s="120"/>
      <c r="MOV369" s="120"/>
      <c r="MOW369" s="120"/>
      <c r="MOX369" s="120"/>
      <c r="MOY369" s="120"/>
      <c r="MOZ369" s="120"/>
      <c r="MPA369" s="120"/>
      <c r="MPB369" s="120"/>
      <c r="MPC369" s="120"/>
      <c r="MPD369" s="120"/>
      <c r="MPE369" s="120"/>
      <c r="MPF369" s="120"/>
      <c r="MPG369" s="120"/>
      <c r="MPH369" s="120"/>
      <c r="MPI369" s="120"/>
      <c r="MPJ369" s="120"/>
      <c r="MPK369" s="120"/>
      <c r="MPL369" s="120"/>
      <c r="MPM369" s="120"/>
      <c r="MPN369" s="120"/>
      <c r="MPO369" s="120"/>
      <c r="MPP369" s="120"/>
      <c r="MPQ369" s="120"/>
      <c r="MPR369" s="120"/>
      <c r="MPS369" s="120"/>
      <c r="MPT369" s="120"/>
      <c r="MPU369" s="120"/>
      <c r="MPV369" s="120"/>
      <c r="MPW369" s="120"/>
      <c r="MPX369" s="120"/>
      <c r="MPY369" s="120"/>
      <c r="MPZ369" s="120"/>
      <c r="MQA369" s="120"/>
      <c r="MQB369" s="120"/>
      <c r="MQC369" s="120"/>
      <c r="MQD369" s="120"/>
      <c r="MQE369" s="120"/>
      <c r="MQF369" s="120"/>
      <c r="MQG369" s="120"/>
      <c r="MQH369" s="120"/>
      <c r="MQI369" s="120"/>
      <c r="MQJ369" s="120"/>
      <c r="MQK369" s="120"/>
      <c r="MQL369" s="120"/>
      <c r="MQM369" s="120"/>
      <c r="MQN369" s="120"/>
      <c r="MQO369" s="120"/>
      <c r="MQP369" s="120"/>
      <c r="MQQ369" s="120"/>
      <c r="MQR369" s="120"/>
      <c r="MQS369" s="120"/>
      <c r="MQT369" s="120"/>
      <c r="MQU369" s="120"/>
      <c r="MQV369" s="120"/>
      <c r="MQW369" s="120"/>
      <c r="MQX369" s="120"/>
      <c r="MQY369" s="120"/>
      <c r="MQZ369" s="120"/>
      <c r="MRA369" s="120"/>
      <c r="MRB369" s="120"/>
      <c r="MRC369" s="120"/>
      <c r="MRD369" s="120"/>
      <c r="MRE369" s="120"/>
      <c r="MRF369" s="120"/>
      <c r="MRG369" s="120"/>
      <c r="MRH369" s="120"/>
      <c r="MRI369" s="120"/>
      <c r="MRJ369" s="120"/>
      <c r="MRK369" s="120"/>
      <c r="MRL369" s="120"/>
      <c r="MRM369" s="120"/>
      <c r="MRN369" s="120"/>
      <c r="MRO369" s="120"/>
      <c r="MRP369" s="120"/>
      <c r="MRQ369" s="120"/>
      <c r="MRR369" s="120"/>
      <c r="MRS369" s="120"/>
      <c r="MRT369" s="120"/>
      <c r="MRU369" s="120"/>
      <c r="MRV369" s="120"/>
      <c r="MRW369" s="120"/>
      <c r="MRX369" s="120"/>
      <c r="MRY369" s="120"/>
      <c r="MRZ369" s="120"/>
      <c r="MSA369" s="120"/>
      <c r="MSB369" s="120"/>
      <c r="MSC369" s="120"/>
      <c r="MSD369" s="120"/>
      <c r="MSE369" s="120"/>
      <c r="MSF369" s="120"/>
      <c r="MSG369" s="120"/>
      <c r="MSH369" s="120"/>
      <c r="MSI369" s="120"/>
      <c r="MSJ369" s="120"/>
      <c r="MSK369" s="120"/>
      <c r="MSL369" s="120"/>
      <c r="MSM369" s="120"/>
      <c r="MSN369" s="120"/>
      <c r="MSO369" s="120"/>
      <c r="MSP369" s="120"/>
      <c r="MSQ369" s="120"/>
      <c r="MSR369" s="120"/>
      <c r="MSS369" s="120"/>
      <c r="MST369" s="120"/>
      <c r="MSU369" s="120"/>
      <c r="MSV369" s="120"/>
      <c r="MSW369" s="120"/>
      <c r="MSX369" s="120"/>
      <c r="MSY369" s="120"/>
      <c r="MSZ369" s="120"/>
      <c r="MTA369" s="120"/>
      <c r="MTB369" s="120"/>
      <c r="MTC369" s="120"/>
      <c r="MTD369" s="120"/>
      <c r="MTE369" s="120"/>
      <c r="MTF369" s="120"/>
      <c r="MTG369" s="120"/>
      <c r="MTH369" s="120"/>
      <c r="MTI369" s="120"/>
      <c r="MTJ369" s="120"/>
      <c r="MTK369" s="120"/>
      <c r="MTL369" s="120"/>
      <c r="MTM369" s="120"/>
      <c r="MTN369" s="120"/>
      <c r="MTO369" s="120"/>
      <c r="MTP369" s="120"/>
      <c r="MTQ369" s="120"/>
      <c r="MTR369" s="120"/>
      <c r="MTS369" s="120"/>
      <c r="MTT369" s="120"/>
      <c r="MTU369" s="120"/>
      <c r="MTV369" s="120"/>
      <c r="MTW369" s="120"/>
      <c r="MTX369" s="120"/>
      <c r="MTY369" s="120"/>
      <c r="MTZ369" s="120"/>
      <c r="MUA369" s="120"/>
      <c r="MUB369" s="120"/>
      <c r="MUC369" s="120"/>
      <c r="MUD369" s="120"/>
      <c r="MUE369" s="120"/>
      <c r="MUF369" s="120"/>
      <c r="MUG369" s="120"/>
      <c r="MUH369" s="120"/>
      <c r="MUI369" s="120"/>
      <c r="MUJ369" s="120"/>
      <c r="MUK369" s="120"/>
      <c r="MUL369" s="120"/>
      <c r="MUM369" s="120"/>
      <c r="MUN369" s="120"/>
      <c r="MUO369" s="120"/>
      <c r="MUP369" s="120"/>
      <c r="MUQ369" s="120"/>
      <c r="MUR369" s="120"/>
      <c r="MUS369" s="120"/>
      <c r="MUT369" s="120"/>
      <c r="MUU369" s="120"/>
      <c r="MUV369" s="120"/>
      <c r="MUW369" s="120"/>
      <c r="MUX369" s="120"/>
      <c r="MUY369" s="120"/>
      <c r="MUZ369" s="120"/>
      <c r="MVA369" s="120"/>
      <c r="MVB369" s="120"/>
      <c r="MVC369" s="120"/>
      <c r="MVD369" s="120"/>
      <c r="MVE369" s="120"/>
      <c r="MVF369" s="120"/>
      <c r="MVG369" s="120"/>
      <c r="MVH369" s="120"/>
      <c r="MVI369" s="120"/>
      <c r="MVJ369" s="120"/>
      <c r="MVK369" s="120"/>
      <c r="MVL369" s="120"/>
      <c r="MVM369" s="120"/>
      <c r="MVN369" s="120"/>
      <c r="MVO369" s="120"/>
      <c r="MVP369" s="120"/>
      <c r="MVQ369" s="120"/>
      <c r="MVR369" s="120"/>
      <c r="MVS369" s="120"/>
      <c r="MVT369" s="120"/>
      <c r="MVU369" s="120"/>
      <c r="MVV369" s="120"/>
      <c r="MVW369" s="120"/>
      <c r="MVX369" s="120"/>
      <c r="MVY369" s="120"/>
      <c r="MVZ369" s="120"/>
      <c r="MWA369" s="120"/>
      <c r="MWB369" s="120"/>
      <c r="MWC369" s="120"/>
      <c r="MWD369" s="120"/>
      <c r="MWE369" s="120"/>
      <c r="MWF369" s="120"/>
      <c r="MWG369" s="120"/>
      <c r="MWH369" s="120"/>
      <c r="MWI369" s="120"/>
      <c r="MWJ369" s="120"/>
      <c r="MWK369" s="120"/>
      <c r="MWL369" s="120"/>
      <c r="MWM369" s="120"/>
      <c r="MWN369" s="120"/>
      <c r="MWO369" s="120"/>
      <c r="MWP369" s="120"/>
      <c r="MWQ369" s="120"/>
      <c r="MWR369" s="120"/>
      <c r="MWS369" s="120"/>
      <c r="MWT369" s="120"/>
      <c r="MWU369" s="120"/>
      <c r="MWV369" s="120"/>
      <c r="MWW369" s="120"/>
      <c r="MWX369" s="120"/>
      <c r="MWY369" s="120"/>
      <c r="MWZ369" s="120"/>
      <c r="MXA369" s="120"/>
      <c r="MXB369" s="120"/>
      <c r="MXC369" s="120"/>
      <c r="MXD369" s="120"/>
      <c r="MXE369" s="120"/>
      <c r="MXF369" s="120"/>
      <c r="MXG369" s="120"/>
      <c r="MXH369" s="120"/>
      <c r="MXI369" s="120"/>
      <c r="MXJ369" s="120"/>
      <c r="MXK369" s="120"/>
      <c r="MXL369" s="120"/>
      <c r="MXM369" s="120"/>
      <c r="MXN369" s="120"/>
      <c r="MXO369" s="120"/>
      <c r="MXP369" s="120"/>
      <c r="MXQ369" s="120"/>
      <c r="MXR369" s="120"/>
      <c r="MXS369" s="120"/>
      <c r="MXT369" s="120"/>
      <c r="MXU369" s="120"/>
      <c r="MXV369" s="120"/>
      <c r="MXW369" s="120"/>
      <c r="MXX369" s="120"/>
      <c r="MXY369" s="120"/>
      <c r="MXZ369" s="120"/>
      <c r="MYA369" s="120"/>
      <c r="MYB369" s="120"/>
      <c r="MYC369" s="120"/>
      <c r="MYD369" s="120"/>
      <c r="MYE369" s="120"/>
      <c r="MYF369" s="120"/>
      <c r="MYG369" s="120"/>
      <c r="MYH369" s="120"/>
      <c r="MYI369" s="120"/>
      <c r="MYJ369" s="120"/>
      <c r="MYK369" s="120"/>
      <c r="MYL369" s="120"/>
      <c r="MYM369" s="120"/>
      <c r="MYN369" s="120"/>
      <c r="MYO369" s="120"/>
      <c r="MYP369" s="120"/>
      <c r="MYQ369" s="120"/>
      <c r="MYR369" s="120"/>
      <c r="MYS369" s="120"/>
      <c r="MYT369" s="120"/>
      <c r="MYU369" s="120"/>
      <c r="MYV369" s="120"/>
      <c r="MYW369" s="120"/>
      <c r="MYX369" s="120"/>
      <c r="MYY369" s="120"/>
      <c r="MYZ369" s="120"/>
      <c r="MZA369" s="120"/>
      <c r="MZB369" s="120"/>
      <c r="MZC369" s="120"/>
      <c r="MZD369" s="120"/>
      <c r="MZE369" s="120"/>
      <c r="MZF369" s="120"/>
      <c r="MZG369" s="120"/>
      <c r="MZH369" s="120"/>
      <c r="MZI369" s="120"/>
      <c r="MZJ369" s="120"/>
      <c r="MZK369" s="120"/>
      <c r="MZL369" s="120"/>
      <c r="MZM369" s="120"/>
      <c r="MZN369" s="120"/>
      <c r="MZO369" s="120"/>
      <c r="MZP369" s="120"/>
      <c r="MZQ369" s="120"/>
      <c r="MZR369" s="120"/>
      <c r="MZS369" s="120"/>
      <c r="MZT369" s="120"/>
      <c r="MZU369" s="120"/>
      <c r="MZV369" s="120"/>
      <c r="MZW369" s="120"/>
      <c r="MZX369" s="120"/>
      <c r="MZY369" s="120"/>
      <c r="MZZ369" s="120"/>
      <c r="NAA369" s="120"/>
      <c r="NAB369" s="120"/>
      <c r="NAC369" s="120"/>
      <c r="NAD369" s="120"/>
      <c r="NAE369" s="120"/>
      <c r="NAF369" s="120"/>
      <c r="NAG369" s="120"/>
      <c r="NAH369" s="120"/>
      <c r="NAI369" s="120"/>
      <c r="NAJ369" s="120"/>
      <c r="NAK369" s="120"/>
      <c r="NAL369" s="120"/>
      <c r="NAM369" s="120"/>
      <c r="NAN369" s="120"/>
      <c r="NAO369" s="120"/>
      <c r="NAP369" s="120"/>
      <c r="NAQ369" s="120"/>
      <c r="NAR369" s="120"/>
      <c r="NAS369" s="120"/>
      <c r="NAT369" s="120"/>
      <c r="NAU369" s="120"/>
      <c r="NAV369" s="120"/>
      <c r="NAW369" s="120"/>
      <c r="NAX369" s="120"/>
      <c r="NAY369" s="120"/>
      <c r="NAZ369" s="120"/>
      <c r="NBA369" s="120"/>
      <c r="NBB369" s="120"/>
      <c r="NBC369" s="120"/>
      <c r="NBD369" s="120"/>
      <c r="NBE369" s="120"/>
      <c r="NBF369" s="120"/>
      <c r="NBG369" s="120"/>
      <c r="NBH369" s="120"/>
      <c r="NBI369" s="120"/>
      <c r="NBJ369" s="120"/>
      <c r="NBK369" s="120"/>
      <c r="NBL369" s="120"/>
      <c r="NBM369" s="120"/>
      <c r="NBN369" s="120"/>
      <c r="NBO369" s="120"/>
      <c r="NBP369" s="120"/>
      <c r="NBQ369" s="120"/>
      <c r="NBR369" s="120"/>
      <c r="NBS369" s="120"/>
      <c r="NBT369" s="120"/>
      <c r="NBU369" s="120"/>
      <c r="NBV369" s="120"/>
      <c r="NBW369" s="120"/>
      <c r="NBX369" s="120"/>
      <c r="NBY369" s="120"/>
      <c r="NBZ369" s="120"/>
      <c r="NCA369" s="120"/>
      <c r="NCB369" s="120"/>
      <c r="NCC369" s="120"/>
      <c r="NCD369" s="120"/>
      <c r="NCE369" s="120"/>
      <c r="NCF369" s="120"/>
      <c r="NCG369" s="120"/>
      <c r="NCH369" s="120"/>
      <c r="NCI369" s="120"/>
      <c r="NCJ369" s="120"/>
      <c r="NCK369" s="120"/>
      <c r="NCL369" s="120"/>
      <c r="NCM369" s="120"/>
      <c r="NCN369" s="120"/>
      <c r="NCO369" s="120"/>
      <c r="NCP369" s="120"/>
      <c r="NCQ369" s="120"/>
      <c r="NCR369" s="120"/>
      <c r="NCS369" s="120"/>
      <c r="NCT369" s="120"/>
      <c r="NCU369" s="120"/>
      <c r="NCV369" s="120"/>
      <c r="NCW369" s="120"/>
      <c r="NCX369" s="120"/>
      <c r="NCY369" s="120"/>
      <c r="NCZ369" s="120"/>
      <c r="NDA369" s="120"/>
      <c r="NDB369" s="120"/>
      <c r="NDC369" s="120"/>
      <c r="NDD369" s="120"/>
      <c r="NDE369" s="120"/>
      <c r="NDF369" s="120"/>
      <c r="NDG369" s="120"/>
      <c r="NDH369" s="120"/>
      <c r="NDI369" s="120"/>
      <c r="NDJ369" s="120"/>
      <c r="NDK369" s="120"/>
      <c r="NDL369" s="120"/>
      <c r="NDM369" s="120"/>
      <c r="NDN369" s="120"/>
      <c r="NDO369" s="120"/>
      <c r="NDP369" s="120"/>
      <c r="NDQ369" s="120"/>
      <c r="NDR369" s="120"/>
      <c r="NDS369" s="120"/>
      <c r="NDT369" s="120"/>
      <c r="NDU369" s="120"/>
      <c r="NDV369" s="120"/>
      <c r="NDW369" s="120"/>
      <c r="NDX369" s="120"/>
      <c r="NDY369" s="120"/>
      <c r="NDZ369" s="120"/>
      <c r="NEA369" s="120"/>
      <c r="NEB369" s="120"/>
      <c r="NEC369" s="120"/>
      <c r="NED369" s="120"/>
      <c r="NEE369" s="120"/>
      <c r="NEF369" s="120"/>
      <c r="NEG369" s="120"/>
      <c r="NEH369" s="120"/>
      <c r="NEI369" s="120"/>
      <c r="NEJ369" s="120"/>
      <c r="NEK369" s="120"/>
      <c r="NEL369" s="120"/>
      <c r="NEM369" s="120"/>
      <c r="NEN369" s="120"/>
      <c r="NEO369" s="120"/>
      <c r="NEP369" s="120"/>
      <c r="NEQ369" s="120"/>
      <c r="NER369" s="120"/>
      <c r="NES369" s="120"/>
      <c r="NET369" s="120"/>
      <c r="NEU369" s="120"/>
      <c r="NEV369" s="120"/>
      <c r="NEW369" s="120"/>
      <c r="NEX369" s="120"/>
      <c r="NEY369" s="120"/>
      <c r="NEZ369" s="120"/>
      <c r="NFA369" s="120"/>
      <c r="NFB369" s="120"/>
      <c r="NFC369" s="120"/>
      <c r="NFD369" s="120"/>
      <c r="NFE369" s="120"/>
      <c r="NFF369" s="120"/>
      <c r="NFG369" s="120"/>
      <c r="NFH369" s="120"/>
      <c r="NFI369" s="120"/>
      <c r="NFJ369" s="120"/>
      <c r="NFK369" s="120"/>
      <c r="NFL369" s="120"/>
      <c r="NFM369" s="120"/>
      <c r="NFN369" s="120"/>
      <c r="NFO369" s="120"/>
      <c r="NFP369" s="120"/>
      <c r="NFQ369" s="120"/>
      <c r="NFR369" s="120"/>
      <c r="NFS369" s="120"/>
      <c r="NFT369" s="120"/>
      <c r="NFU369" s="120"/>
      <c r="NFV369" s="120"/>
      <c r="NFW369" s="120"/>
      <c r="NFX369" s="120"/>
      <c r="NFY369" s="120"/>
      <c r="NFZ369" s="120"/>
      <c r="NGA369" s="120"/>
      <c r="NGB369" s="120"/>
      <c r="NGC369" s="120"/>
      <c r="NGD369" s="120"/>
      <c r="NGE369" s="120"/>
      <c r="NGF369" s="120"/>
      <c r="NGG369" s="120"/>
      <c r="NGH369" s="120"/>
      <c r="NGI369" s="120"/>
      <c r="NGJ369" s="120"/>
      <c r="NGK369" s="120"/>
      <c r="NGL369" s="120"/>
      <c r="NGM369" s="120"/>
      <c r="NGN369" s="120"/>
      <c r="NGO369" s="120"/>
      <c r="NGP369" s="120"/>
      <c r="NGQ369" s="120"/>
      <c r="NGR369" s="120"/>
      <c r="NGS369" s="120"/>
      <c r="NGT369" s="120"/>
      <c r="NGU369" s="120"/>
      <c r="NGV369" s="120"/>
      <c r="NGW369" s="120"/>
      <c r="NGX369" s="120"/>
      <c r="NGY369" s="120"/>
      <c r="NGZ369" s="120"/>
      <c r="NHA369" s="120"/>
      <c r="NHB369" s="120"/>
      <c r="NHC369" s="120"/>
      <c r="NHD369" s="120"/>
      <c r="NHE369" s="120"/>
      <c r="NHF369" s="120"/>
      <c r="NHG369" s="120"/>
      <c r="NHH369" s="120"/>
      <c r="NHI369" s="120"/>
      <c r="NHJ369" s="120"/>
      <c r="NHK369" s="120"/>
      <c r="NHL369" s="120"/>
      <c r="NHM369" s="120"/>
      <c r="NHN369" s="120"/>
      <c r="NHO369" s="120"/>
      <c r="NHP369" s="120"/>
      <c r="NHQ369" s="120"/>
      <c r="NHR369" s="120"/>
      <c r="NHS369" s="120"/>
      <c r="NHT369" s="120"/>
      <c r="NHU369" s="120"/>
      <c r="NHV369" s="120"/>
      <c r="NHW369" s="120"/>
      <c r="NHX369" s="120"/>
      <c r="NHY369" s="120"/>
      <c r="NHZ369" s="120"/>
      <c r="NIA369" s="120"/>
      <c r="NIB369" s="120"/>
      <c r="NIC369" s="120"/>
      <c r="NID369" s="120"/>
      <c r="NIE369" s="120"/>
      <c r="NIF369" s="120"/>
      <c r="NIG369" s="120"/>
      <c r="NIH369" s="120"/>
      <c r="NII369" s="120"/>
      <c r="NIJ369" s="120"/>
      <c r="NIK369" s="120"/>
      <c r="NIL369" s="120"/>
      <c r="NIM369" s="120"/>
      <c r="NIN369" s="120"/>
      <c r="NIO369" s="120"/>
      <c r="NIP369" s="120"/>
      <c r="NIQ369" s="120"/>
      <c r="NIR369" s="120"/>
      <c r="NIS369" s="120"/>
      <c r="NIT369" s="120"/>
      <c r="NIU369" s="120"/>
      <c r="NIV369" s="120"/>
      <c r="NIW369" s="120"/>
      <c r="NIX369" s="120"/>
      <c r="NIY369" s="120"/>
      <c r="NIZ369" s="120"/>
      <c r="NJA369" s="120"/>
      <c r="NJB369" s="120"/>
      <c r="NJC369" s="120"/>
      <c r="NJD369" s="120"/>
      <c r="NJE369" s="120"/>
      <c r="NJF369" s="120"/>
      <c r="NJG369" s="120"/>
      <c r="NJH369" s="120"/>
      <c r="NJI369" s="120"/>
      <c r="NJJ369" s="120"/>
      <c r="NJK369" s="120"/>
      <c r="NJL369" s="120"/>
      <c r="NJM369" s="120"/>
      <c r="NJN369" s="120"/>
      <c r="NJO369" s="120"/>
      <c r="NJP369" s="120"/>
      <c r="NJQ369" s="120"/>
      <c r="NJR369" s="120"/>
      <c r="NJS369" s="120"/>
      <c r="NJT369" s="120"/>
      <c r="NJU369" s="120"/>
      <c r="NJV369" s="120"/>
      <c r="NJW369" s="120"/>
      <c r="NJX369" s="120"/>
      <c r="NJY369" s="120"/>
      <c r="NJZ369" s="120"/>
      <c r="NKA369" s="120"/>
      <c r="NKB369" s="120"/>
      <c r="NKC369" s="120"/>
      <c r="NKD369" s="120"/>
      <c r="NKE369" s="120"/>
      <c r="NKF369" s="120"/>
      <c r="NKG369" s="120"/>
      <c r="NKH369" s="120"/>
      <c r="NKI369" s="120"/>
      <c r="NKJ369" s="120"/>
      <c r="NKK369" s="120"/>
      <c r="NKL369" s="120"/>
      <c r="NKM369" s="120"/>
      <c r="NKN369" s="120"/>
      <c r="NKO369" s="120"/>
      <c r="NKP369" s="120"/>
      <c r="NKQ369" s="120"/>
      <c r="NKR369" s="120"/>
      <c r="NKS369" s="120"/>
      <c r="NKT369" s="120"/>
      <c r="NKU369" s="120"/>
      <c r="NKV369" s="120"/>
      <c r="NKW369" s="120"/>
      <c r="NKX369" s="120"/>
      <c r="NKY369" s="120"/>
      <c r="NKZ369" s="120"/>
      <c r="NLA369" s="120"/>
      <c r="NLB369" s="120"/>
      <c r="NLC369" s="120"/>
      <c r="NLD369" s="120"/>
      <c r="NLE369" s="120"/>
      <c r="NLF369" s="120"/>
      <c r="NLG369" s="120"/>
      <c r="NLH369" s="120"/>
      <c r="NLI369" s="120"/>
      <c r="NLJ369" s="120"/>
      <c r="NLK369" s="120"/>
      <c r="NLL369" s="120"/>
      <c r="NLM369" s="120"/>
      <c r="NLN369" s="120"/>
      <c r="NLO369" s="120"/>
      <c r="NLP369" s="120"/>
      <c r="NLQ369" s="120"/>
      <c r="NLR369" s="120"/>
      <c r="NLS369" s="120"/>
      <c r="NLT369" s="120"/>
      <c r="NLU369" s="120"/>
      <c r="NLV369" s="120"/>
      <c r="NLW369" s="120"/>
      <c r="NLX369" s="120"/>
      <c r="NLY369" s="120"/>
      <c r="NLZ369" s="120"/>
      <c r="NMA369" s="120"/>
      <c r="NMB369" s="120"/>
      <c r="NMC369" s="120"/>
      <c r="NMD369" s="120"/>
      <c r="NME369" s="120"/>
      <c r="NMF369" s="120"/>
      <c r="NMG369" s="120"/>
      <c r="NMH369" s="120"/>
      <c r="NMI369" s="120"/>
      <c r="NMJ369" s="120"/>
      <c r="NMK369" s="120"/>
      <c r="NML369" s="120"/>
      <c r="NMM369" s="120"/>
      <c r="NMN369" s="120"/>
      <c r="NMO369" s="120"/>
      <c r="NMP369" s="120"/>
      <c r="NMQ369" s="120"/>
      <c r="NMR369" s="120"/>
      <c r="NMS369" s="120"/>
      <c r="NMT369" s="120"/>
      <c r="NMU369" s="120"/>
      <c r="NMV369" s="120"/>
      <c r="NMW369" s="120"/>
      <c r="NMX369" s="120"/>
      <c r="NMY369" s="120"/>
      <c r="NMZ369" s="120"/>
      <c r="NNA369" s="120"/>
      <c r="NNB369" s="120"/>
      <c r="NNC369" s="120"/>
      <c r="NND369" s="120"/>
      <c r="NNE369" s="120"/>
      <c r="NNF369" s="120"/>
      <c r="NNG369" s="120"/>
      <c r="NNH369" s="120"/>
      <c r="NNI369" s="120"/>
      <c r="NNJ369" s="120"/>
      <c r="NNK369" s="120"/>
      <c r="NNL369" s="120"/>
      <c r="NNM369" s="120"/>
      <c r="NNN369" s="120"/>
      <c r="NNO369" s="120"/>
      <c r="NNP369" s="120"/>
      <c r="NNQ369" s="120"/>
      <c r="NNR369" s="120"/>
      <c r="NNS369" s="120"/>
      <c r="NNT369" s="120"/>
      <c r="NNU369" s="120"/>
      <c r="NNV369" s="120"/>
      <c r="NNW369" s="120"/>
      <c r="NNX369" s="120"/>
      <c r="NNY369" s="120"/>
      <c r="NNZ369" s="120"/>
      <c r="NOA369" s="120"/>
      <c r="NOB369" s="120"/>
      <c r="NOC369" s="120"/>
      <c r="NOD369" s="120"/>
      <c r="NOE369" s="120"/>
      <c r="NOF369" s="120"/>
      <c r="NOG369" s="120"/>
      <c r="NOH369" s="120"/>
      <c r="NOI369" s="120"/>
      <c r="NOJ369" s="120"/>
      <c r="NOK369" s="120"/>
      <c r="NOL369" s="120"/>
      <c r="NOM369" s="120"/>
      <c r="NON369" s="120"/>
      <c r="NOO369" s="120"/>
      <c r="NOP369" s="120"/>
      <c r="NOQ369" s="120"/>
      <c r="NOR369" s="120"/>
      <c r="NOS369" s="120"/>
      <c r="NOT369" s="120"/>
      <c r="NOU369" s="120"/>
      <c r="NOV369" s="120"/>
      <c r="NOW369" s="120"/>
      <c r="NOX369" s="120"/>
      <c r="NOY369" s="120"/>
      <c r="NOZ369" s="120"/>
      <c r="NPA369" s="120"/>
      <c r="NPB369" s="120"/>
      <c r="NPC369" s="120"/>
      <c r="NPD369" s="120"/>
      <c r="NPE369" s="120"/>
      <c r="NPF369" s="120"/>
      <c r="NPG369" s="120"/>
      <c r="NPH369" s="120"/>
      <c r="NPI369" s="120"/>
      <c r="NPJ369" s="120"/>
      <c r="NPK369" s="120"/>
      <c r="NPL369" s="120"/>
      <c r="NPM369" s="120"/>
      <c r="NPN369" s="120"/>
      <c r="NPO369" s="120"/>
      <c r="NPP369" s="120"/>
      <c r="NPQ369" s="120"/>
      <c r="NPR369" s="120"/>
      <c r="NPS369" s="120"/>
      <c r="NPT369" s="120"/>
      <c r="NPU369" s="120"/>
      <c r="NPV369" s="120"/>
      <c r="NPW369" s="120"/>
      <c r="NPX369" s="120"/>
      <c r="NPY369" s="120"/>
      <c r="NPZ369" s="120"/>
      <c r="NQA369" s="120"/>
      <c r="NQB369" s="120"/>
      <c r="NQC369" s="120"/>
      <c r="NQD369" s="120"/>
      <c r="NQE369" s="120"/>
      <c r="NQF369" s="120"/>
      <c r="NQG369" s="120"/>
      <c r="NQH369" s="120"/>
      <c r="NQI369" s="120"/>
      <c r="NQJ369" s="120"/>
      <c r="NQK369" s="120"/>
      <c r="NQL369" s="120"/>
      <c r="NQM369" s="120"/>
      <c r="NQN369" s="120"/>
      <c r="NQO369" s="120"/>
      <c r="NQP369" s="120"/>
      <c r="NQQ369" s="120"/>
      <c r="NQR369" s="120"/>
      <c r="NQS369" s="120"/>
      <c r="NQT369" s="120"/>
      <c r="NQU369" s="120"/>
      <c r="NQV369" s="120"/>
      <c r="NQW369" s="120"/>
      <c r="NQX369" s="120"/>
      <c r="NQY369" s="120"/>
      <c r="NQZ369" s="120"/>
      <c r="NRA369" s="120"/>
      <c r="NRB369" s="120"/>
      <c r="NRC369" s="120"/>
      <c r="NRD369" s="120"/>
      <c r="NRE369" s="120"/>
      <c r="NRF369" s="120"/>
      <c r="NRG369" s="120"/>
      <c r="NRH369" s="120"/>
      <c r="NRI369" s="120"/>
      <c r="NRJ369" s="120"/>
      <c r="NRK369" s="120"/>
      <c r="NRL369" s="120"/>
      <c r="NRM369" s="120"/>
      <c r="NRN369" s="120"/>
      <c r="NRO369" s="120"/>
      <c r="NRP369" s="120"/>
      <c r="NRQ369" s="120"/>
      <c r="NRR369" s="120"/>
      <c r="NRS369" s="120"/>
      <c r="NRT369" s="120"/>
      <c r="NRU369" s="120"/>
      <c r="NRV369" s="120"/>
      <c r="NRW369" s="120"/>
      <c r="NRX369" s="120"/>
      <c r="NRY369" s="120"/>
      <c r="NRZ369" s="120"/>
      <c r="NSA369" s="120"/>
      <c r="NSB369" s="120"/>
      <c r="NSC369" s="120"/>
      <c r="NSD369" s="120"/>
      <c r="NSE369" s="120"/>
      <c r="NSF369" s="120"/>
      <c r="NSG369" s="120"/>
      <c r="NSH369" s="120"/>
      <c r="NSI369" s="120"/>
      <c r="NSJ369" s="120"/>
      <c r="NSK369" s="120"/>
      <c r="NSL369" s="120"/>
      <c r="NSM369" s="120"/>
      <c r="NSN369" s="120"/>
      <c r="NSO369" s="120"/>
      <c r="NSP369" s="120"/>
      <c r="NSQ369" s="120"/>
      <c r="NSR369" s="120"/>
      <c r="NSS369" s="120"/>
      <c r="NST369" s="120"/>
      <c r="NSU369" s="120"/>
      <c r="NSV369" s="120"/>
      <c r="NSW369" s="120"/>
      <c r="NSX369" s="120"/>
      <c r="NSY369" s="120"/>
      <c r="NSZ369" s="120"/>
      <c r="NTA369" s="120"/>
      <c r="NTB369" s="120"/>
      <c r="NTC369" s="120"/>
      <c r="NTD369" s="120"/>
      <c r="NTE369" s="120"/>
      <c r="NTF369" s="120"/>
      <c r="NTG369" s="120"/>
      <c r="NTH369" s="120"/>
      <c r="NTI369" s="120"/>
      <c r="NTJ369" s="120"/>
      <c r="NTK369" s="120"/>
      <c r="NTL369" s="120"/>
      <c r="NTM369" s="120"/>
      <c r="NTN369" s="120"/>
      <c r="NTO369" s="120"/>
      <c r="NTP369" s="120"/>
      <c r="NTQ369" s="120"/>
      <c r="NTR369" s="120"/>
      <c r="NTS369" s="120"/>
      <c r="NTT369" s="120"/>
      <c r="NTU369" s="120"/>
      <c r="NTV369" s="120"/>
      <c r="NTW369" s="120"/>
      <c r="NTX369" s="120"/>
      <c r="NTY369" s="120"/>
      <c r="NTZ369" s="120"/>
      <c r="NUA369" s="120"/>
      <c r="NUB369" s="120"/>
      <c r="NUC369" s="120"/>
      <c r="NUD369" s="120"/>
      <c r="NUE369" s="120"/>
      <c r="NUF369" s="120"/>
      <c r="NUG369" s="120"/>
      <c r="NUH369" s="120"/>
      <c r="NUI369" s="120"/>
      <c r="NUJ369" s="120"/>
      <c r="NUK369" s="120"/>
      <c r="NUL369" s="120"/>
      <c r="NUM369" s="120"/>
      <c r="NUN369" s="120"/>
      <c r="NUO369" s="120"/>
      <c r="NUP369" s="120"/>
      <c r="NUQ369" s="120"/>
      <c r="NUR369" s="120"/>
      <c r="NUS369" s="120"/>
      <c r="NUT369" s="120"/>
      <c r="NUU369" s="120"/>
      <c r="NUV369" s="120"/>
      <c r="NUW369" s="120"/>
      <c r="NUX369" s="120"/>
      <c r="NUY369" s="120"/>
      <c r="NUZ369" s="120"/>
      <c r="NVA369" s="120"/>
      <c r="NVB369" s="120"/>
      <c r="NVC369" s="120"/>
      <c r="NVD369" s="120"/>
      <c r="NVE369" s="120"/>
      <c r="NVF369" s="120"/>
      <c r="NVG369" s="120"/>
      <c r="NVH369" s="120"/>
      <c r="NVI369" s="120"/>
      <c r="NVJ369" s="120"/>
      <c r="NVK369" s="120"/>
      <c r="NVL369" s="120"/>
      <c r="NVM369" s="120"/>
      <c r="NVN369" s="120"/>
      <c r="NVO369" s="120"/>
      <c r="NVP369" s="120"/>
      <c r="NVQ369" s="120"/>
      <c r="NVR369" s="120"/>
      <c r="NVS369" s="120"/>
      <c r="NVT369" s="120"/>
      <c r="NVU369" s="120"/>
      <c r="NVV369" s="120"/>
      <c r="NVW369" s="120"/>
      <c r="NVX369" s="120"/>
      <c r="NVY369" s="120"/>
      <c r="NVZ369" s="120"/>
      <c r="NWA369" s="120"/>
      <c r="NWB369" s="120"/>
      <c r="NWC369" s="120"/>
      <c r="NWD369" s="120"/>
      <c r="NWE369" s="120"/>
      <c r="NWF369" s="120"/>
      <c r="NWG369" s="120"/>
      <c r="NWH369" s="120"/>
      <c r="NWI369" s="120"/>
      <c r="NWJ369" s="120"/>
      <c r="NWK369" s="120"/>
      <c r="NWL369" s="120"/>
      <c r="NWM369" s="120"/>
      <c r="NWN369" s="120"/>
      <c r="NWO369" s="120"/>
      <c r="NWP369" s="120"/>
      <c r="NWQ369" s="120"/>
      <c r="NWR369" s="120"/>
      <c r="NWS369" s="120"/>
      <c r="NWT369" s="120"/>
      <c r="NWU369" s="120"/>
      <c r="NWV369" s="120"/>
      <c r="NWW369" s="120"/>
      <c r="NWX369" s="120"/>
      <c r="NWY369" s="120"/>
      <c r="NWZ369" s="120"/>
      <c r="NXA369" s="120"/>
      <c r="NXB369" s="120"/>
      <c r="NXC369" s="120"/>
      <c r="NXD369" s="120"/>
      <c r="NXE369" s="120"/>
      <c r="NXF369" s="120"/>
      <c r="NXG369" s="120"/>
      <c r="NXH369" s="120"/>
      <c r="NXI369" s="120"/>
      <c r="NXJ369" s="120"/>
      <c r="NXK369" s="120"/>
      <c r="NXL369" s="120"/>
      <c r="NXM369" s="120"/>
      <c r="NXN369" s="120"/>
      <c r="NXO369" s="120"/>
      <c r="NXP369" s="120"/>
      <c r="NXQ369" s="120"/>
      <c r="NXR369" s="120"/>
      <c r="NXS369" s="120"/>
      <c r="NXT369" s="120"/>
      <c r="NXU369" s="120"/>
      <c r="NXV369" s="120"/>
      <c r="NXW369" s="120"/>
      <c r="NXX369" s="120"/>
      <c r="NXY369" s="120"/>
      <c r="NXZ369" s="120"/>
      <c r="NYA369" s="120"/>
      <c r="NYB369" s="120"/>
      <c r="NYC369" s="120"/>
      <c r="NYD369" s="120"/>
      <c r="NYE369" s="120"/>
      <c r="NYF369" s="120"/>
      <c r="NYG369" s="120"/>
      <c r="NYH369" s="120"/>
      <c r="NYI369" s="120"/>
      <c r="NYJ369" s="120"/>
      <c r="NYK369" s="120"/>
      <c r="NYL369" s="120"/>
      <c r="NYM369" s="120"/>
      <c r="NYN369" s="120"/>
      <c r="NYO369" s="120"/>
      <c r="NYP369" s="120"/>
      <c r="NYQ369" s="120"/>
      <c r="NYR369" s="120"/>
      <c r="NYS369" s="120"/>
      <c r="NYT369" s="120"/>
      <c r="NYU369" s="120"/>
      <c r="NYV369" s="120"/>
      <c r="NYW369" s="120"/>
      <c r="NYX369" s="120"/>
      <c r="NYY369" s="120"/>
      <c r="NYZ369" s="120"/>
      <c r="NZA369" s="120"/>
      <c r="NZB369" s="120"/>
      <c r="NZC369" s="120"/>
      <c r="NZD369" s="120"/>
      <c r="NZE369" s="120"/>
      <c r="NZF369" s="120"/>
      <c r="NZG369" s="120"/>
      <c r="NZH369" s="120"/>
      <c r="NZI369" s="120"/>
      <c r="NZJ369" s="120"/>
      <c r="NZK369" s="120"/>
      <c r="NZL369" s="120"/>
      <c r="NZM369" s="120"/>
      <c r="NZN369" s="120"/>
      <c r="NZO369" s="120"/>
      <c r="NZP369" s="120"/>
      <c r="NZQ369" s="120"/>
      <c r="NZR369" s="120"/>
      <c r="NZS369" s="120"/>
      <c r="NZT369" s="120"/>
      <c r="NZU369" s="120"/>
      <c r="NZV369" s="120"/>
      <c r="NZW369" s="120"/>
      <c r="NZX369" s="120"/>
      <c r="NZY369" s="120"/>
      <c r="NZZ369" s="120"/>
      <c r="OAA369" s="120"/>
      <c r="OAB369" s="120"/>
      <c r="OAC369" s="120"/>
      <c r="OAD369" s="120"/>
      <c r="OAE369" s="120"/>
      <c r="OAF369" s="120"/>
      <c r="OAG369" s="120"/>
      <c r="OAH369" s="120"/>
      <c r="OAI369" s="120"/>
      <c r="OAJ369" s="120"/>
      <c r="OAK369" s="120"/>
      <c r="OAL369" s="120"/>
      <c r="OAM369" s="120"/>
      <c r="OAN369" s="120"/>
      <c r="OAO369" s="120"/>
      <c r="OAP369" s="120"/>
      <c r="OAQ369" s="120"/>
      <c r="OAR369" s="120"/>
      <c r="OAS369" s="120"/>
      <c r="OAT369" s="120"/>
      <c r="OAU369" s="120"/>
      <c r="OAV369" s="120"/>
      <c r="OAW369" s="120"/>
      <c r="OAX369" s="120"/>
      <c r="OAY369" s="120"/>
      <c r="OAZ369" s="120"/>
      <c r="OBA369" s="120"/>
      <c r="OBB369" s="120"/>
      <c r="OBC369" s="120"/>
      <c r="OBD369" s="120"/>
      <c r="OBE369" s="120"/>
      <c r="OBF369" s="120"/>
      <c r="OBG369" s="120"/>
      <c r="OBH369" s="120"/>
      <c r="OBI369" s="120"/>
      <c r="OBJ369" s="120"/>
      <c r="OBK369" s="120"/>
      <c r="OBL369" s="120"/>
      <c r="OBM369" s="120"/>
      <c r="OBN369" s="120"/>
      <c r="OBO369" s="120"/>
      <c r="OBP369" s="120"/>
      <c r="OBQ369" s="120"/>
      <c r="OBR369" s="120"/>
      <c r="OBS369" s="120"/>
      <c r="OBT369" s="120"/>
      <c r="OBU369" s="120"/>
      <c r="OBV369" s="120"/>
      <c r="OBW369" s="120"/>
      <c r="OBX369" s="120"/>
      <c r="OBY369" s="120"/>
      <c r="OBZ369" s="120"/>
      <c r="OCA369" s="120"/>
      <c r="OCB369" s="120"/>
      <c r="OCC369" s="120"/>
      <c r="OCD369" s="120"/>
      <c r="OCE369" s="120"/>
      <c r="OCF369" s="120"/>
      <c r="OCG369" s="120"/>
      <c r="OCH369" s="120"/>
      <c r="OCI369" s="120"/>
      <c r="OCJ369" s="120"/>
      <c r="OCK369" s="120"/>
      <c r="OCL369" s="120"/>
      <c r="OCM369" s="120"/>
      <c r="OCN369" s="120"/>
      <c r="OCO369" s="120"/>
      <c r="OCP369" s="120"/>
      <c r="OCQ369" s="120"/>
      <c r="OCR369" s="120"/>
      <c r="OCS369" s="120"/>
      <c r="OCT369" s="120"/>
      <c r="OCU369" s="120"/>
      <c r="OCV369" s="120"/>
      <c r="OCW369" s="120"/>
      <c r="OCX369" s="120"/>
      <c r="OCY369" s="120"/>
      <c r="OCZ369" s="120"/>
      <c r="ODA369" s="120"/>
      <c r="ODB369" s="120"/>
      <c r="ODC369" s="120"/>
      <c r="ODD369" s="120"/>
      <c r="ODE369" s="120"/>
      <c r="ODF369" s="120"/>
      <c r="ODG369" s="120"/>
      <c r="ODH369" s="120"/>
      <c r="ODI369" s="120"/>
      <c r="ODJ369" s="120"/>
      <c r="ODK369" s="120"/>
      <c r="ODL369" s="120"/>
      <c r="ODM369" s="120"/>
      <c r="ODN369" s="120"/>
      <c r="ODO369" s="120"/>
      <c r="ODP369" s="120"/>
      <c r="ODQ369" s="120"/>
      <c r="ODR369" s="120"/>
      <c r="ODS369" s="120"/>
      <c r="ODT369" s="120"/>
      <c r="ODU369" s="120"/>
      <c r="ODV369" s="120"/>
      <c r="ODW369" s="120"/>
      <c r="ODX369" s="120"/>
      <c r="ODY369" s="120"/>
      <c r="ODZ369" s="120"/>
      <c r="OEA369" s="120"/>
      <c r="OEB369" s="120"/>
      <c r="OEC369" s="120"/>
      <c r="OED369" s="120"/>
      <c r="OEE369" s="120"/>
      <c r="OEF369" s="120"/>
      <c r="OEG369" s="120"/>
      <c r="OEH369" s="120"/>
      <c r="OEI369" s="120"/>
      <c r="OEJ369" s="120"/>
      <c r="OEK369" s="120"/>
      <c r="OEL369" s="120"/>
      <c r="OEM369" s="120"/>
      <c r="OEN369" s="120"/>
      <c r="OEO369" s="120"/>
      <c r="OEP369" s="120"/>
      <c r="OEQ369" s="120"/>
      <c r="OER369" s="120"/>
      <c r="OES369" s="120"/>
      <c r="OET369" s="120"/>
      <c r="OEU369" s="120"/>
      <c r="OEV369" s="120"/>
      <c r="OEW369" s="120"/>
      <c r="OEX369" s="120"/>
      <c r="OEY369" s="120"/>
      <c r="OEZ369" s="120"/>
      <c r="OFA369" s="120"/>
      <c r="OFB369" s="120"/>
      <c r="OFC369" s="120"/>
      <c r="OFD369" s="120"/>
      <c r="OFE369" s="120"/>
      <c r="OFF369" s="120"/>
      <c r="OFG369" s="120"/>
      <c r="OFH369" s="120"/>
      <c r="OFI369" s="120"/>
      <c r="OFJ369" s="120"/>
      <c r="OFK369" s="120"/>
      <c r="OFL369" s="120"/>
      <c r="OFM369" s="120"/>
      <c r="OFN369" s="120"/>
      <c r="OFO369" s="120"/>
      <c r="OFP369" s="120"/>
      <c r="OFQ369" s="120"/>
      <c r="OFR369" s="120"/>
      <c r="OFS369" s="120"/>
      <c r="OFT369" s="120"/>
      <c r="OFU369" s="120"/>
      <c r="OFV369" s="120"/>
      <c r="OFW369" s="120"/>
      <c r="OFX369" s="120"/>
      <c r="OFY369" s="120"/>
      <c r="OFZ369" s="120"/>
      <c r="OGA369" s="120"/>
      <c r="OGB369" s="120"/>
      <c r="OGC369" s="120"/>
      <c r="OGD369" s="120"/>
      <c r="OGE369" s="120"/>
      <c r="OGF369" s="120"/>
      <c r="OGG369" s="120"/>
      <c r="OGH369" s="120"/>
      <c r="OGI369" s="120"/>
      <c r="OGJ369" s="120"/>
      <c r="OGK369" s="120"/>
      <c r="OGL369" s="120"/>
      <c r="OGM369" s="120"/>
      <c r="OGN369" s="120"/>
      <c r="OGO369" s="120"/>
      <c r="OGP369" s="120"/>
      <c r="OGQ369" s="120"/>
      <c r="OGR369" s="120"/>
      <c r="OGS369" s="120"/>
      <c r="OGT369" s="120"/>
      <c r="OGU369" s="120"/>
      <c r="OGV369" s="120"/>
      <c r="OGW369" s="120"/>
      <c r="OGX369" s="120"/>
      <c r="OGY369" s="120"/>
      <c r="OGZ369" s="120"/>
      <c r="OHA369" s="120"/>
      <c r="OHB369" s="120"/>
      <c r="OHC369" s="120"/>
      <c r="OHD369" s="120"/>
      <c r="OHE369" s="120"/>
      <c r="OHF369" s="120"/>
      <c r="OHG369" s="120"/>
      <c r="OHH369" s="120"/>
      <c r="OHI369" s="120"/>
      <c r="OHJ369" s="120"/>
      <c r="OHK369" s="120"/>
      <c r="OHL369" s="120"/>
      <c r="OHM369" s="120"/>
      <c r="OHN369" s="120"/>
      <c r="OHO369" s="120"/>
      <c r="OHP369" s="120"/>
      <c r="OHQ369" s="120"/>
      <c r="OHR369" s="120"/>
      <c r="OHS369" s="120"/>
      <c r="OHT369" s="120"/>
      <c r="OHU369" s="120"/>
      <c r="OHV369" s="120"/>
      <c r="OHW369" s="120"/>
      <c r="OHX369" s="120"/>
      <c r="OHY369" s="120"/>
      <c r="OHZ369" s="120"/>
      <c r="OIA369" s="120"/>
      <c r="OIB369" s="120"/>
      <c r="OIC369" s="120"/>
      <c r="OID369" s="120"/>
      <c r="OIE369" s="120"/>
      <c r="OIF369" s="120"/>
      <c r="OIG369" s="120"/>
      <c r="OIH369" s="120"/>
      <c r="OII369" s="120"/>
      <c r="OIJ369" s="120"/>
      <c r="OIK369" s="120"/>
      <c r="OIL369" s="120"/>
      <c r="OIM369" s="120"/>
      <c r="OIN369" s="120"/>
      <c r="OIO369" s="120"/>
      <c r="OIP369" s="120"/>
      <c r="OIQ369" s="120"/>
      <c r="OIR369" s="120"/>
      <c r="OIS369" s="120"/>
      <c r="OIT369" s="120"/>
      <c r="OIU369" s="120"/>
      <c r="OIV369" s="120"/>
      <c r="OIW369" s="120"/>
      <c r="OIX369" s="120"/>
      <c r="OIY369" s="120"/>
      <c r="OIZ369" s="120"/>
      <c r="OJA369" s="120"/>
      <c r="OJB369" s="120"/>
      <c r="OJC369" s="120"/>
      <c r="OJD369" s="120"/>
      <c r="OJE369" s="120"/>
      <c r="OJF369" s="120"/>
      <c r="OJG369" s="120"/>
      <c r="OJH369" s="120"/>
      <c r="OJI369" s="120"/>
      <c r="OJJ369" s="120"/>
      <c r="OJK369" s="120"/>
      <c r="OJL369" s="120"/>
      <c r="OJM369" s="120"/>
      <c r="OJN369" s="120"/>
      <c r="OJO369" s="120"/>
      <c r="OJP369" s="120"/>
      <c r="OJQ369" s="120"/>
      <c r="OJR369" s="120"/>
      <c r="OJS369" s="120"/>
      <c r="OJT369" s="120"/>
      <c r="OJU369" s="120"/>
      <c r="OJV369" s="120"/>
      <c r="OJW369" s="120"/>
      <c r="OJX369" s="120"/>
      <c r="OJY369" s="120"/>
      <c r="OJZ369" s="120"/>
      <c r="OKA369" s="120"/>
      <c r="OKB369" s="120"/>
      <c r="OKC369" s="120"/>
      <c r="OKD369" s="120"/>
      <c r="OKE369" s="120"/>
      <c r="OKF369" s="120"/>
      <c r="OKG369" s="120"/>
      <c r="OKH369" s="120"/>
      <c r="OKI369" s="120"/>
      <c r="OKJ369" s="120"/>
      <c r="OKK369" s="120"/>
      <c r="OKL369" s="120"/>
      <c r="OKM369" s="120"/>
      <c r="OKN369" s="120"/>
      <c r="OKO369" s="120"/>
      <c r="OKP369" s="120"/>
      <c r="OKQ369" s="120"/>
      <c r="OKR369" s="120"/>
      <c r="OKS369" s="120"/>
      <c r="OKT369" s="120"/>
      <c r="OKU369" s="120"/>
      <c r="OKV369" s="120"/>
      <c r="OKW369" s="120"/>
      <c r="OKX369" s="120"/>
      <c r="OKY369" s="120"/>
      <c r="OKZ369" s="120"/>
      <c r="OLA369" s="120"/>
      <c r="OLB369" s="120"/>
      <c r="OLC369" s="120"/>
      <c r="OLD369" s="120"/>
      <c r="OLE369" s="120"/>
      <c r="OLF369" s="120"/>
      <c r="OLG369" s="120"/>
      <c r="OLH369" s="120"/>
      <c r="OLI369" s="120"/>
      <c r="OLJ369" s="120"/>
      <c r="OLK369" s="120"/>
      <c r="OLL369" s="120"/>
      <c r="OLM369" s="120"/>
      <c r="OLN369" s="120"/>
      <c r="OLO369" s="120"/>
      <c r="OLP369" s="120"/>
      <c r="OLQ369" s="120"/>
      <c r="OLR369" s="120"/>
      <c r="OLS369" s="120"/>
      <c r="OLT369" s="120"/>
      <c r="OLU369" s="120"/>
      <c r="OLV369" s="120"/>
      <c r="OLW369" s="120"/>
      <c r="OLX369" s="120"/>
      <c r="OLY369" s="120"/>
      <c r="OLZ369" s="120"/>
      <c r="OMA369" s="120"/>
      <c r="OMB369" s="120"/>
      <c r="OMC369" s="120"/>
      <c r="OMD369" s="120"/>
      <c r="OME369" s="120"/>
      <c r="OMF369" s="120"/>
      <c r="OMG369" s="120"/>
      <c r="OMH369" s="120"/>
      <c r="OMI369" s="120"/>
      <c r="OMJ369" s="120"/>
      <c r="OMK369" s="120"/>
      <c r="OML369" s="120"/>
      <c r="OMM369" s="120"/>
      <c r="OMN369" s="120"/>
      <c r="OMO369" s="120"/>
      <c r="OMP369" s="120"/>
      <c r="OMQ369" s="120"/>
      <c r="OMR369" s="120"/>
      <c r="OMS369" s="120"/>
      <c r="OMT369" s="120"/>
      <c r="OMU369" s="120"/>
      <c r="OMV369" s="120"/>
      <c r="OMW369" s="120"/>
      <c r="OMX369" s="120"/>
      <c r="OMY369" s="120"/>
      <c r="OMZ369" s="120"/>
      <c r="ONA369" s="120"/>
      <c r="ONB369" s="120"/>
      <c r="ONC369" s="120"/>
      <c r="OND369" s="120"/>
      <c r="ONE369" s="120"/>
      <c r="ONF369" s="120"/>
      <c r="ONG369" s="120"/>
      <c r="ONH369" s="120"/>
      <c r="ONI369" s="120"/>
      <c r="ONJ369" s="120"/>
      <c r="ONK369" s="120"/>
      <c r="ONL369" s="120"/>
      <c r="ONM369" s="120"/>
      <c r="ONN369" s="120"/>
      <c r="ONO369" s="120"/>
      <c r="ONP369" s="120"/>
      <c r="ONQ369" s="120"/>
      <c r="ONR369" s="120"/>
      <c r="ONS369" s="120"/>
      <c r="ONT369" s="120"/>
      <c r="ONU369" s="120"/>
      <c r="ONV369" s="120"/>
      <c r="ONW369" s="120"/>
      <c r="ONX369" s="120"/>
      <c r="ONY369" s="120"/>
      <c r="ONZ369" s="120"/>
      <c r="OOA369" s="120"/>
      <c r="OOB369" s="120"/>
      <c r="OOC369" s="120"/>
      <c r="OOD369" s="120"/>
      <c r="OOE369" s="120"/>
      <c r="OOF369" s="120"/>
      <c r="OOG369" s="120"/>
      <c r="OOH369" s="120"/>
      <c r="OOI369" s="120"/>
      <c r="OOJ369" s="120"/>
      <c r="OOK369" s="120"/>
      <c r="OOL369" s="120"/>
      <c r="OOM369" s="120"/>
      <c r="OON369" s="120"/>
      <c r="OOO369" s="120"/>
      <c r="OOP369" s="120"/>
      <c r="OOQ369" s="120"/>
      <c r="OOR369" s="120"/>
      <c r="OOS369" s="120"/>
      <c r="OOT369" s="120"/>
      <c r="OOU369" s="120"/>
      <c r="OOV369" s="120"/>
      <c r="OOW369" s="120"/>
      <c r="OOX369" s="120"/>
      <c r="OOY369" s="120"/>
      <c r="OOZ369" s="120"/>
      <c r="OPA369" s="120"/>
      <c r="OPB369" s="120"/>
      <c r="OPC369" s="120"/>
      <c r="OPD369" s="120"/>
      <c r="OPE369" s="120"/>
      <c r="OPF369" s="120"/>
      <c r="OPG369" s="120"/>
      <c r="OPH369" s="120"/>
      <c r="OPI369" s="120"/>
      <c r="OPJ369" s="120"/>
      <c r="OPK369" s="120"/>
      <c r="OPL369" s="120"/>
      <c r="OPM369" s="120"/>
      <c r="OPN369" s="120"/>
      <c r="OPO369" s="120"/>
      <c r="OPP369" s="120"/>
      <c r="OPQ369" s="120"/>
      <c r="OPR369" s="120"/>
      <c r="OPS369" s="120"/>
      <c r="OPT369" s="120"/>
      <c r="OPU369" s="120"/>
      <c r="OPV369" s="120"/>
      <c r="OPW369" s="120"/>
      <c r="OPX369" s="120"/>
      <c r="OPY369" s="120"/>
      <c r="OPZ369" s="120"/>
      <c r="OQA369" s="120"/>
      <c r="OQB369" s="120"/>
      <c r="OQC369" s="120"/>
      <c r="OQD369" s="120"/>
      <c r="OQE369" s="120"/>
      <c r="OQF369" s="120"/>
      <c r="OQG369" s="120"/>
      <c r="OQH369" s="120"/>
      <c r="OQI369" s="120"/>
      <c r="OQJ369" s="120"/>
      <c r="OQK369" s="120"/>
      <c r="OQL369" s="120"/>
      <c r="OQM369" s="120"/>
      <c r="OQN369" s="120"/>
      <c r="OQO369" s="120"/>
      <c r="OQP369" s="120"/>
      <c r="OQQ369" s="120"/>
      <c r="OQR369" s="120"/>
      <c r="OQS369" s="120"/>
      <c r="OQT369" s="120"/>
      <c r="OQU369" s="120"/>
      <c r="OQV369" s="120"/>
      <c r="OQW369" s="120"/>
      <c r="OQX369" s="120"/>
      <c r="OQY369" s="120"/>
      <c r="OQZ369" s="120"/>
      <c r="ORA369" s="120"/>
      <c r="ORB369" s="120"/>
      <c r="ORC369" s="120"/>
      <c r="ORD369" s="120"/>
      <c r="ORE369" s="120"/>
      <c r="ORF369" s="120"/>
      <c r="ORG369" s="120"/>
      <c r="ORH369" s="120"/>
      <c r="ORI369" s="120"/>
      <c r="ORJ369" s="120"/>
      <c r="ORK369" s="120"/>
      <c r="ORL369" s="120"/>
      <c r="ORM369" s="120"/>
      <c r="ORN369" s="120"/>
      <c r="ORO369" s="120"/>
      <c r="ORP369" s="120"/>
      <c r="ORQ369" s="120"/>
      <c r="ORR369" s="120"/>
      <c r="ORS369" s="120"/>
      <c r="ORT369" s="120"/>
      <c r="ORU369" s="120"/>
      <c r="ORV369" s="120"/>
      <c r="ORW369" s="120"/>
      <c r="ORX369" s="120"/>
      <c r="ORY369" s="120"/>
      <c r="ORZ369" s="120"/>
      <c r="OSA369" s="120"/>
      <c r="OSB369" s="120"/>
      <c r="OSC369" s="120"/>
      <c r="OSD369" s="120"/>
      <c r="OSE369" s="120"/>
      <c r="OSF369" s="120"/>
      <c r="OSG369" s="120"/>
      <c r="OSH369" s="120"/>
      <c r="OSI369" s="120"/>
      <c r="OSJ369" s="120"/>
      <c r="OSK369" s="120"/>
      <c r="OSL369" s="120"/>
      <c r="OSM369" s="120"/>
      <c r="OSN369" s="120"/>
      <c r="OSO369" s="120"/>
      <c r="OSP369" s="120"/>
      <c r="OSQ369" s="120"/>
      <c r="OSR369" s="120"/>
      <c r="OSS369" s="120"/>
      <c r="OST369" s="120"/>
      <c r="OSU369" s="120"/>
      <c r="OSV369" s="120"/>
      <c r="OSW369" s="120"/>
      <c r="OSX369" s="120"/>
      <c r="OSY369" s="120"/>
      <c r="OSZ369" s="120"/>
      <c r="OTA369" s="120"/>
      <c r="OTB369" s="120"/>
      <c r="OTC369" s="120"/>
      <c r="OTD369" s="120"/>
      <c r="OTE369" s="120"/>
      <c r="OTF369" s="120"/>
      <c r="OTG369" s="120"/>
      <c r="OTH369" s="120"/>
      <c r="OTI369" s="120"/>
      <c r="OTJ369" s="120"/>
      <c r="OTK369" s="120"/>
      <c r="OTL369" s="120"/>
      <c r="OTM369" s="120"/>
      <c r="OTN369" s="120"/>
      <c r="OTO369" s="120"/>
      <c r="OTP369" s="120"/>
      <c r="OTQ369" s="120"/>
      <c r="OTR369" s="120"/>
      <c r="OTS369" s="120"/>
      <c r="OTT369" s="120"/>
      <c r="OTU369" s="120"/>
      <c r="OTV369" s="120"/>
      <c r="OTW369" s="120"/>
      <c r="OTX369" s="120"/>
      <c r="OTY369" s="120"/>
      <c r="OTZ369" s="120"/>
      <c r="OUA369" s="120"/>
      <c r="OUB369" s="120"/>
      <c r="OUC369" s="120"/>
      <c r="OUD369" s="120"/>
      <c r="OUE369" s="120"/>
      <c r="OUF369" s="120"/>
      <c r="OUG369" s="120"/>
      <c r="OUH369" s="120"/>
      <c r="OUI369" s="120"/>
      <c r="OUJ369" s="120"/>
      <c r="OUK369" s="120"/>
      <c r="OUL369" s="120"/>
      <c r="OUM369" s="120"/>
      <c r="OUN369" s="120"/>
      <c r="OUO369" s="120"/>
      <c r="OUP369" s="120"/>
      <c r="OUQ369" s="120"/>
      <c r="OUR369" s="120"/>
      <c r="OUS369" s="120"/>
      <c r="OUT369" s="120"/>
      <c r="OUU369" s="120"/>
      <c r="OUV369" s="120"/>
      <c r="OUW369" s="120"/>
      <c r="OUX369" s="120"/>
      <c r="OUY369" s="120"/>
      <c r="OUZ369" s="120"/>
      <c r="OVA369" s="120"/>
      <c r="OVB369" s="120"/>
      <c r="OVC369" s="120"/>
      <c r="OVD369" s="120"/>
      <c r="OVE369" s="120"/>
      <c r="OVF369" s="120"/>
      <c r="OVG369" s="120"/>
      <c r="OVH369" s="120"/>
      <c r="OVI369" s="120"/>
      <c r="OVJ369" s="120"/>
      <c r="OVK369" s="120"/>
      <c r="OVL369" s="120"/>
      <c r="OVM369" s="120"/>
      <c r="OVN369" s="120"/>
      <c r="OVO369" s="120"/>
      <c r="OVP369" s="120"/>
      <c r="OVQ369" s="120"/>
      <c r="OVR369" s="120"/>
      <c r="OVS369" s="120"/>
      <c r="OVT369" s="120"/>
      <c r="OVU369" s="120"/>
      <c r="OVV369" s="120"/>
      <c r="OVW369" s="120"/>
      <c r="OVX369" s="120"/>
      <c r="OVY369" s="120"/>
      <c r="OVZ369" s="120"/>
      <c r="OWA369" s="120"/>
      <c r="OWB369" s="120"/>
      <c r="OWC369" s="120"/>
      <c r="OWD369" s="120"/>
      <c r="OWE369" s="120"/>
      <c r="OWF369" s="120"/>
      <c r="OWG369" s="120"/>
      <c r="OWH369" s="120"/>
      <c r="OWI369" s="120"/>
      <c r="OWJ369" s="120"/>
      <c r="OWK369" s="120"/>
      <c r="OWL369" s="120"/>
      <c r="OWM369" s="120"/>
      <c r="OWN369" s="120"/>
      <c r="OWO369" s="120"/>
      <c r="OWP369" s="120"/>
      <c r="OWQ369" s="120"/>
      <c r="OWR369" s="120"/>
      <c r="OWS369" s="120"/>
      <c r="OWT369" s="120"/>
      <c r="OWU369" s="120"/>
      <c r="OWV369" s="120"/>
      <c r="OWW369" s="120"/>
      <c r="OWX369" s="120"/>
      <c r="OWY369" s="120"/>
      <c r="OWZ369" s="120"/>
      <c r="OXA369" s="120"/>
      <c r="OXB369" s="120"/>
      <c r="OXC369" s="120"/>
      <c r="OXD369" s="120"/>
      <c r="OXE369" s="120"/>
      <c r="OXF369" s="120"/>
      <c r="OXG369" s="120"/>
      <c r="OXH369" s="120"/>
      <c r="OXI369" s="120"/>
      <c r="OXJ369" s="120"/>
      <c r="OXK369" s="120"/>
      <c r="OXL369" s="120"/>
      <c r="OXM369" s="120"/>
      <c r="OXN369" s="120"/>
      <c r="OXO369" s="120"/>
      <c r="OXP369" s="120"/>
      <c r="OXQ369" s="120"/>
      <c r="OXR369" s="120"/>
      <c r="OXS369" s="120"/>
      <c r="OXT369" s="120"/>
      <c r="OXU369" s="120"/>
      <c r="OXV369" s="120"/>
      <c r="OXW369" s="120"/>
      <c r="OXX369" s="120"/>
      <c r="OXY369" s="120"/>
      <c r="OXZ369" s="120"/>
      <c r="OYA369" s="120"/>
      <c r="OYB369" s="120"/>
      <c r="OYC369" s="120"/>
      <c r="OYD369" s="120"/>
      <c r="OYE369" s="120"/>
      <c r="OYF369" s="120"/>
      <c r="OYG369" s="120"/>
      <c r="OYH369" s="120"/>
      <c r="OYI369" s="120"/>
      <c r="OYJ369" s="120"/>
      <c r="OYK369" s="120"/>
      <c r="OYL369" s="120"/>
      <c r="OYM369" s="120"/>
      <c r="OYN369" s="120"/>
      <c r="OYO369" s="120"/>
      <c r="OYP369" s="120"/>
      <c r="OYQ369" s="120"/>
      <c r="OYR369" s="120"/>
      <c r="OYS369" s="120"/>
      <c r="OYT369" s="120"/>
      <c r="OYU369" s="120"/>
      <c r="OYV369" s="120"/>
      <c r="OYW369" s="120"/>
      <c r="OYX369" s="120"/>
      <c r="OYY369" s="120"/>
      <c r="OYZ369" s="120"/>
      <c r="OZA369" s="120"/>
      <c r="OZB369" s="120"/>
      <c r="OZC369" s="120"/>
      <c r="OZD369" s="120"/>
      <c r="OZE369" s="120"/>
      <c r="OZF369" s="120"/>
      <c r="OZG369" s="120"/>
      <c r="OZH369" s="120"/>
      <c r="OZI369" s="120"/>
      <c r="OZJ369" s="120"/>
      <c r="OZK369" s="120"/>
      <c r="OZL369" s="120"/>
      <c r="OZM369" s="120"/>
      <c r="OZN369" s="120"/>
      <c r="OZO369" s="120"/>
      <c r="OZP369" s="120"/>
      <c r="OZQ369" s="120"/>
      <c r="OZR369" s="120"/>
      <c r="OZS369" s="120"/>
      <c r="OZT369" s="120"/>
      <c r="OZU369" s="120"/>
      <c r="OZV369" s="120"/>
      <c r="OZW369" s="120"/>
      <c r="OZX369" s="120"/>
      <c r="OZY369" s="120"/>
      <c r="OZZ369" s="120"/>
      <c r="PAA369" s="120"/>
      <c r="PAB369" s="120"/>
      <c r="PAC369" s="120"/>
      <c r="PAD369" s="120"/>
      <c r="PAE369" s="120"/>
      <c r="PAF369" s="120"/>
      <c r="PAG369" s="120"/>
      <c r="PAH369" s="120"/>
      <c r="PAI369" s="120"/>
      <c r="PAJ369" s="120"/>
      <c r="PAK369" s="120"/>
      <c r="PAL369" s="120"/>
      <c r="PAM369" s="120"/>
      <c r="PAN369" s="120"/>
      <c r="PAO369" s="120"/>
      <c r="PAP369" s="120"/>
      <c r="PAQ369" s="120"/>
      <c r="PAR369" s="120"/>
      <c r="PAS369" s="120"/>
      <c r="PAT369" s="120"/>
      <c r="PAU369" s="120"/>
      <c r="PAV369" s="120"/>
      <c r="PAW369" s="120"/>
      <c r="PAX369" s="120"/>
      <c r="PAY369" s="120"/>
      <c r="PAZ369" s="120"/>
      <c r="PBA369" s="120"/>
      <c r="PBB369" s="120"/>
      <c r="PBC369" s="120"/>
      <c r="PBD369" s="120"/>
      <c r="PBE369" s="120"/>
      <c r="PBF369" s="120"/>
      <c r="PBG369" s="120"/>
      <c r="PBH369" s="120"/>
      <c r="PBI369" s="120"/>
      <c r="PBJ369" s="120"/>
      <c r="PBK369" s="120"/>
      <c r="PBL369" s="120"/>
      <c r="PBM369" s="120"/>
      <c r="PBN369" s="120"/>
      <c r="PBO369" s="120"/>
      <c r="PBP369" s="120"/>
      <c r="PBQ369" s="120"/>
      <c r="PBR369" s="120"/>
      <c r="PBS369" s="120"/>
      <c r="PBT369" s="120"/>
      <c r="PBU369" s="120"/>
      <c r="PBV369" s="120"/>
      <c r="PBW369" s="120"/>
      <c r="PBX369" s="120"/>
      <c r="PBY369" s="120"/>
      <c r="PBZ369" s="120"/>
      <c r="PCA369" s="120"/>
      <c r="PCB369" s="120"/>
      <c r="PCC369" s="120"/>
      <c r="PCD369" s="120"/>
      <c r="PCE369" s="120"/>
      <c r="PCF369" s="120"/>
      <c r="PCG369" s="120"/>
      <c r="PCH369" s="120"/>
      <c r="PCI369" s="120"/>
      <c r="PCJ369" s="120"/>
      <c r="PCK369" s="120"/>
      <c r="PCL369" s="120"/>
      <c r="PCM369" s="120"/>
      <c r="PCN369" s="120"/>
      <c r="PCO369" s="120"/>
      <c r="PCP369" s="120"/>
      <c r="PCQ369" s="120"/>
      <c r="PCR369" s="120"/>
      <c r="PCS369" s="120"/>
      <c r="PCT369" s="120"/>
      <c r="PCU369" s="120"/>
      <c r="PCV369" s="120"/>
      <c r="PCW369" s="120"/>
      <c r="PCX369" s="120"/>
      <c r="PCY369" s="120"/>
      <c r="PCZ369" s="120"/>
      <c r="PDA369" s="120"/>
      <c r="PDB369" s="120"/>
      <c r="PDC369" s="120"/>
      <c r="PDD369" s="120"/>
      <c r="PDE369" s="120"/>
      <c r="PDF369" s="120"/>
      <c r="PDG369" s="120"/>
      <c r="PDH369" s="120"/>
      <c r="PDI369" s="120"/>
      <c r="PDJ369" s="120"/>
      <c r="PDK369" s="120"/>
      <c r="PDL369" s="120"/>
      <c r="PDM369" s="120"/>
      <c r="PDN369" s="120"/>
      <c r="PDO369" s="120"/>
      <c r="PDP369" s="120"/>
      <c r="PDQ369" s="120"/>
      <c r="PDR369" s="120"/>
      <c r="PDS369" s="120"/>
      <c r="PDT369" s="120"/>
      <c r="PDU369" s="120"/>
      <c r="PDV369" s="120"/>
      <c r="PDW369" s="120"/>
      <c r="PDX369" s="120"/>
      <c r="PDY369" s="120"/>
      <c r="PDZ369" s="120"/>
      <c r="PEA369" s="120"/>
      <c r="PEB369" s="120"/>
      <c r="PEC369" s="120"/>
      <c r="PED369" s="120"/>
      <c r="PEE369" s="120"/>
      <c r="PEF369" s="120"/>
      <c r="PEG369" s="120"/>
      <c r="PEH369" s="120"/>
      <c r="PEI369" s="120"/>
      <c r="PEJ369" s="120"/>
      <c r="PEK369" s="120"/>
      <c r="PEL369" s="120"/>
      <c r="PEM369" s="120"/>
      <c r="PEN369" s="120"/>
      <c r="PEO369" s="120"/>
      <c r="PEP369" s="120"/>
      <c r="PEQ369" s="120"/>
      <c r="PER369" s="120"/>
      <c r="PES369" s="120"/>
      <c r="PET369" s="120"/>
      <c r="PEU369" s="120"/>
      <c r="PEV369" s="120"/>
      <c r="PEW369" s="120"/>
      <c r="PEX369" s="120"/>
      <c r="PEY369" s="120"/>
      <c r="PEZ369" s="120"/>
      <c r="PFA369" s="120"/>
      <c r="PFB369" s="120"/>
      <c r="PFC369" s="120"/>
      <c r="PFD369" s="120"/>
      <c r="PFE369" s="120"/>
      <c r="PFF369" s="120"/>
      <c r="PFG369" s="120"/>
      <c r="PFH369" s="120"/>
      <c r="PFI369" s="120"/>
      <c r="PFJ369" s="120"/>
      <c r="PFK369" s="120"/>
      <c r="PFL369" s="120"/>
      <c r="PFM369" s="120"/>
      <c r="PFN369" s="120"/>
      <c r="PFO369" s="120"/>
      <c r="PFP369" s="120"/>
      <c r="PFQ369" s="120"/>
      <c r="PFR369" s="120"/>
      <c r="PFS369" s="120"/>
      <c r="PFT369" s="120"/>
      <c r="PFU369" s="120"/>
      <c r="PFV369" s="120"/>
      <c r="PFW369" s="120"/>
      <c r="PFX369" s="120"/>
      <c r="PFY369" s="120"/>
      <c r="PFZ369" s="120"/>
      <c r="PGA369" s="120"/>
      <c r="PGB369" s="120"/>
      <c r="PGC369" s="120"/>
      <c r="PGD369" s="120"/>
      <c r="PGE369" s="120"/>
      <c r="PGF369" s="120"/>
      <c r="PGG369" s="120"/>
      <c r="PGH369" s="120"/>
      <c r="PGI369" s="120"/>
      <c r="PGJ369" s="120"/>
      <c r="PGK369" s="120"/>
      <c r="PGL369" s="120"/>
      <c r="PGM369" s="120"/>
      <c r="PGN369" s="120"/>
      <c r="PGO369" s="120"/>
      <c r="PGP369" s="120"/>
      <c r="PGQ369" s="120"/>
      <c r="PGR369" s="120"/>
      <c r="PGS369" s="120"/>
      <c r="PGT369" s="120"/>
      <c r="PGU369" s="120"/>
      <c r="PGV369" s="120"/>
      <c r="PGW369" s="120"/>
      <c r="PGX369" s="120"/>
      <c r="PGY369" s="120"/>
      <c r="PGZ369" s="120"/>
      <c r="PHA369" s="120"/>
      <c r="PHB369" s="120"/>
      <c r="PHC369" s="120"/>
      <c r="PHD369" s="120"/>
      <c r="PHE369" s="120"/>
      <c r="PHF369" s="120"/>
      <c r="PHG369" s="120"/>
      <c r="PHH369" s="120"/>
      <c r="PHI369" s="120"/>
      <c r="PHJ369" s="120"/>
      <c r="PHK369" s="120"/>
      <c r="PHL369" s="120"/>
      <c r="PHM369" s="120"/>
      <c r="PHN369" s="120"/>
      <c r="PHO369" s="120"/>
      <c r="PHP369" s="120"/>
      <c r="PHQ369" s="120"/>
      <c r="PHR369" s="120"/>
      <c r="PHS369" s="120"/>
      <c r="PHT369" s="120"/>
      <c r="PHU369" s="120"/>
      <c r="PHV369" s="120"/>
      <c r="PHW369" s="120"/>
      <c r="PHX369" s="120"/>
      <c r="PHY369" s="120"/>
      <c r="PHZ369" s="120"/>
      <c r="PIA369" s="120"/>
      <c r="PIB369" s="120"/>
      <c r="PIC369" s="120"/>
      <c r="PID369" s="120"/>
      <c r="PIE369" s="120"/>
      <c r="PIF369" s="120"/>
      <c r="PIG369" s="120"/>
      <c r="PIH369" s="120"/>
      <c r="PII369" s="120"/>
      <c r="PIJ369" s="120"/>
      <c r="PIK369" s="120"/>
      <c r="PIL369" s="120"/>
      <c r="PIM369" s="120"/>
      <c r="PIN369" s="120"/>
      <c r="PIO369" s="120"/>
      <c r="PIP369" s="120"/>
      <c r="PIQ369" s="120"/>
      <c r="PIR369" s="120"/>
      <c r="PIS369" s="120"/>
      <c r="PIT369" s="120"/>
      <c r="PIU369" s="120"/>
      <c r="PIV369" s="120"/>
      <c r="PIW369" s="120"/>
      <c r="PIX369" s="120"/>
      <c r="PIY369" s="120"/>
      <c r="PIZ369" s="120"/>
      <c r="PJA369" s="120"/>
      <c r="PJB369" s="120"/>
      <c r="PJC369" s="120"/>
      <c r="PJD369" s="120"/>
      <c r="PJE369" s="120"/>
      <c r="PJF369" s="120"/>
      <c r="PJG369" s="120"/>
      <c r="PJH369" s="120"/>
      <c r="PJI369" s="120"/>
      <c r="PJJ369" s="120"/>
      <c r="PJK369" s="120"/>
      <c r="PJL369" s="120"/>
      <c r="PJM369" s="120"/>
      <c r="PJN369" s="120"/>
      <c r="PJO369" s="120"/>
      <c r="PJP369" s="120"/>
      <c r="PJQ369" s="120"/>
      <c r="PJR369" s="120"/>
      <c r="PJS369" s="120"/>
      <c r="PJT369" s="120"/>
      <c r="PJU369" s="120"/>
      <c r="PJV369" s="120"/>
      <c r="PJW369" s="120"/>
      <c r="PJX369" s="120"/>
      <c r="PJY369" s="120"/>
      <c r="PJZ369" s="120"/>
      <c r="PKA369" s="120"/>
      <c r="PKB369" s="120"/>
      <c r="PKC369" s="120"/>
      <c r="PKD369" s="120"/>
      <c r="PKE369" s="120"/>
      <c r="PKF369" s="120"/>
      <c r="PKG369" s="120"/>
      <c r="PKH369" s="120"/>
      <c r="PKI369" s="120"/>
      <c r="PKJ369" s="120"/>
      <c r="PKK369" s="120"/>
      <c r="PKL369" s="120"/>
      <c r="PKM369" s="120"/>
      <c r="PKN369" s="120"/>
      <c r="PKO369" s="120"/>
      <c r="PKP369" s="120"/>
      <c r="PKQ369" s="120"/>
      <c r="PKR369" s="120"/>
      <c r="PKS369" s="120"/>
      <c r="PKT369" s="120"/>
      <c r="PKU369" s="120"/>
      <c r="PKV369" s="120"/>
      <c r="PKW369" s="120"/>
      <c r="PKX369" s="120"/>
      <c r="PKY369" s="120"/>
      <c r="PKZ369" s="120"/>
      <c r="PLA369" s="120"/>
      <c r="PLB369" s="120"/>
      <c r="PLC369" s="120"/>
      <c r="PLD369" s="120"/>
      <c r="PLE369" s="120"/>
      <c r="PLF369" s="120"/>
      <c r="PLG369" s="120"/>
      <c r="PLH369" s="120"/>
      <c r="PLI369" s="120"/>
      <c r="PLJ369" s="120"/>
      <c r="PLK369" s="120"/>
      <c r="PLL369" s="120"/>
      <c r="PLM369" s="120"/>
      <c r="PLN369" s="120"/>
      <c r="PLO369" s="120"/>
      <c r="PLP369" s="120"/>
      <c r="PLQ369" s="120"/>
      <c r="PLR369" s="120"/>
      <c r="PLS369" s="120"/>
      <c r="PLT369" s="120"/>
      <c r="PLU369" s="120"/>
      <c r="PLV369" s="120"/>
      <c r="PLW369" s="120"/>
      <c r="PLX369" s="120"/>
      <c r="PLY369" s="120"/>
      <c r="PLZ369" s="120"/>
      <c r="PMA369" s="120"/>
      <c r="PMB369" s="120"/>
      <c r="PMC369" s="120"/>
      <c r="PMD369" s="120"/>
      <c r="PME369" s="120"/>
      <c r="PMF369" s="120"/>
      <c r="PMG369" s="120"/>
      <c r="PMH369" s="120"/>
      <c r="PMI369" s="120"/>
      <c r="PMJ369" s="120"/>
      <c r="PMK369" s="120"/>
      <c r="PML369" s="120"/>
      <c r="PMM369" s="120"/>
      <c r="PMN369" s="120"/>
      <c r="PMO369" s="120"/>
      <c r="PMP369" s="120"/>
      <c r="PMQ369" s="120"/>
      <c r="PMR369" s="120"/>
      <c r="PMS369" s="120"/>
      <c r="PMT369" s="120"/>
      <c r="PMU369" s="120"/>
      <c r="PMV369" s="120"/>
      <c r="PMW369" s="120"/>
      <c r="PMX369" s="120"/>
      <c r="PMY369" s="120"/>
      <c r="PMZ369" s="120"/>
      <c r="PNA369" s="120"/>
      <c r="PNB369" s="120"/>
      <c r="PNC369" s="120"/>
      <c r="PND369" s="120"/>
      <c r="PNE369" s="120"/>
      <c r="PNF369" s="120"/>
      <c r="PNG369" s="120"/>
      <c r="PNH369" s="120"/>
      <c r="PNI369" s="120"/>
      <c r="PNJ369" s="120"/>
      <c r="PNK369" s="120"/>
      <c r="PNL369" s="120"/>
      <c r="PNM369" s="120"/>
      <c r="PNN369" s="120"/>
      <c r="PNO369" s="120"/>
      <c r="PNP369" s="120"/>
      <c r="PNQ369" s="120"/>
      <c r="PNR369" s="120"/>
      <c r="PNS369" s="120"/>
      <c r="PNT369" s="120"/>
      <c r="PNU369" s="120"/>
      <c r="PNV369" s="120"/>
      <c r="PNW369" s="120"/>
      <c r="PNX369" s="120"/>
      <c r="PNY369" s="120"/>
      <c r="PNZ369" s="120"/>
      <c r="POA369" s="120"/>
      <c r="POB369" s="120"/>
      <c r="POC369" s="120"/>
      <c r="POD369" s="120"/>
      <c r="POE369" s="120"/>
      <c r="POF369" s="120"/>
      <c r="POG369" s="120"/>
      <c r="POH369" s="120"/>
      <c r="POI369" s="120"/>
      <c r="POJ369" s="120"/>
      <c r="POK369" s="120"/>
      <c r="POL369" s="120"/>
      <c r="POM369" s="120"/>
      <c r="PON369" s="120"/>
      <c r="POO369" s="120"/>
      <c r="POP369" s="120"/>
      <c r="POQ369" s="120"/>
      <c r="POR369" s="120"/>
      <c r="POS369" s="120"/>
      <c r="POT369" s="120"/>
      <c r="POU369" s="120"/>
      <c r="POV369" s="120"/>
      <c r="POW369" s="120"/>
      <c r="POX369" s="120"/>
      <c r="POY369" s="120"/>
      <c r="POZ369" s="120"/>
      <c r="PPA369" s="120"/>
      <c r="PPB369" s="120"/>
      <c r="PPC369" s="120"/>
      <c r="PPD369" s="120"/>
      <c r="PPE369" s="120"/>
      <c r="PPF369" s="120"/>
      <c r="PPG369" s="120"/>
      <c r="PPH369" s="120"/>
      <c r="PPI369" s="120"/>
      <c r="PPJ369" s="120"/>
      <c r="PPK369" s="120"/>
      <c r="PPL369" s="120"/>
      <c r="PPM369" s="120"/>
      <c r="PPN369" s="120"/>
      <c r="PPO369" s="120"/>
      <c r="PPP369" s="120"/>
      <c r="PPQ369" s="120"/>
      <c r="PPR369" s="120"/>
      <c r="PPS369" s="120"/>
      <c r="PPT369" s="120"/>
      <c r="PPU369" s="120"/>
      <c r="PPV369" s="120"/>
      <c r="PPW369" s="120"/>
      <c r="PPX369" s="120"/>
      <c r="PPY369" s="120"/>
      <c r="PPZ369" s="120"/>
      <c r="PQA369" s="120"/>
      <c r="PQB369" s="120"/>
      <c r="PQC369" s="120"/>
      <c r="PQD369" s="120"/>
      <c r="PQE369" s="120"/>
      <c r="PQF369" s="120"/>
      <c r="PQG369" s="120"/>
      <c r="PQH369" s="120"/>
      <c r="PQI369" s="120"/>
      <c r="PQJ369" s="120"/>
      <c r="PQK369" s="120"/>
      <c r="PQL369" s="120"/>
      <c r="PQM369" s="120"/>
      <c r="PQN369" s="120"/>
      <c r="PQO369" s="120"/>
      <c r="PQP369" s="120"/>
      <c r="PQQ369" s="120"/>
      <c r="PQR369" s="120"/>
      <c r="PQS369" s="120"/>
      <c r="PQT369" s="120"/>
      <c r="PQU369" s="120"/>
      <c r="PQV369" s="120"/>
      <c r="PQW369" s="120"/>
      <c r="PQX369" s="120"/>
      <c r="PQY369" s="120"/>
      <c r="PQZ369" s="120"/>
      <c r="PRA369" s="120"/>
      <c r="PRB369" s="120"/>
      <c r="PRC369" s="120"/>
      <c r="PRD369" s="120"/>
      <c r="PRE369" s="120"/>
      <c r="PRF369" s="120"/>
      <c r="PRG369" s="120"/>
      <c r="PRH369" s="120"/>
      <c r="PRI369" s="120"/>
      <c r="PRJ369" s="120"/>
      <c r="PRK369" s="120"/>
      <c r="PRL369" s="120"/>
      <c r="PRM369" s="120"/>
      <c r="PRN369" s="120"/>
      <c r="PRO369" s="120"/>
      <c r="PRP369" s="120"/>
      <c r="PRQ369" s="120"/>
      <c r="PRR369" s="120"/>
      <c r="PRS369" s="120"/>
      <c r="PRT369" s="120"/>
      <c r="PRU369" s="120"/>
      <c r="PRV369" s="120"/>
      <c r="PRW369" s="120"/>
      <c r="PRX369" s="120"/>
      <c r="PRY369" s="120"/>
      <c r="PRZ369" s="120"/>
      <c r="PSA369" s="120"/>
      <c r="PSB369" s="120"/>
      <c r="PSC369" s="120"/>
      <c r="PSD369" s="120"/>
      <c r="PSE369" s="120"/>
      <c r="PSF369" s="120"/>
      <c r="PSG369" s="120"/>
      <c r="PSH369" s="120"/>
      <c r="PSI369" s="120"/>
      <c r="PSJ369" s="120"/>
      <c r="PSK369" s="120"/>
      <c r="PSL369" s="120"/>
      <c r="PSM369" s="120"/>
      <c r="PSN369" s="120"/>
      <c r="PSO369" s="120"/>
      <c r="PSP369" s="120"/>
      <c r="PSQ369" s="120"/>
      <c r="PSR369" s="120"/>
      <c r="PSS369" s="120"/>
      <c r="PST369" s="120"/>
      <c r="PSU369" s="120"/>
      <c r="PSV369" s="120"/>
      <c r="PSW369" s="120"/>
      <c r="PSX369" s="120"/>
      <c r="PSY369" s="120"/>
      <c r="PSZ369" s="120"/>
      <c r="PTA369" s="120"/>
      <c r="PTB369" s="120"/>
      <c r="PTC369" s="120"/>
      <c r="PTD369" s="120"/>
      <c r="PTE369" s="120"/>
      <c r="PTF369" s="120"/>
      <c r="PTG369" s="120"/>
      <c r="PTH369" s="120"/>
      <c r="PTI369" s="120"/>
      <c r="PTJ369" s="120"/>
      <c r="PTK369" s="120"/>
      <c r="PTL369" s="120"/>
      <c r="PTM369" s="120"/>
      <c r="PTN369" s="120"/>
      <c r="PTO369" s="120"/>
      <c r="PTP369" s="120"/>
      <c r="PTQ369" s="120"/>
      <c r="PTR369" s="120"/>
      <c r="PTS369" s="120"/>
      <c r="PTT369" s="120"/>
      <c r="PTU369" s="120"/>
      <c r="PTV369" s="120"/>
      <c r="PTW369" s="120"/>
      <c r="PTX369" s="120"/>
      <c r="PTY369" s="120"/>
      <c r="PTZ369" s="120"/>
      <c r="PUA369" s="120"/>
      <c r="PUB369" s="120"/>
      <c r="PUC369" s="120"/>
      <c r="PUD369" s="120"/>
      <c r="PUE369" s="120"/>
      <c r="PUF369" s="120"/>
      <c r="PUG369" s="120"/>
      <c r="PUH369" s="120"/>
      <c r="PUI369" s="120"/>
      <c r="PUJ369" s="120"/>
      <c r="PUK369" s="120"/>
      <c r="PUL369" s="120"/>
      <c r="PUM369" s="120"/>
      <c r="PUN369" s="120"/>
      <c r="PUO369" s="120"/>
      <c r="PUP369" s="120"/>
      <c r="PUQ369" s="120"/>
      <c r="PUR369" s="120"/>
      <c r="PUS369" s="120"/>
      <c r="PUT369" s="120"/>
      <c r="PUU369" s="120"/>
      <c r="PUV369" s="120"/>
      <c r="PUW369" s="120"/>
      <c r="PUX369" s="120"/>
      <c r="PUY369" s="120"/>
      <c r="PUZ369" s="120"/>
      <c r="PVA369" s="120"/>
      <c r="PVB369" s="120"/>
      <c r="PVC369" s="120"/>
      <c r="PVD369" s="120"/>
      <c r="PVE369" s="120"/>
      <c r="PVF369" s="120"/>
      <c r="PVG369" s="120"/>
      <c r="PVH369" s="120"/>
      <c r="PVI369" s="120"/>
      <c r="PVJ369" s="120"/>
      <c r="PVK369" s="120"/>
      <c r="PVL369" s="120"/>
      <c r="PVM369" s="120"/>
      <c r="PVN369" s="120"/>
      <c r="PVO369" s="120"/>
      <c r="PVP369" s="120"/>
      <c r="PVQ369" s="120"/>
      <c r="PVR369" s="120"/>
      <c r="PVS369" s="120"/>
      <c r="PVT369" s="120"/>
      <c r="PVU369" s="120"/>
      <c r="PVV369" s="120"/>
      <c r="PVW369" s="120"/>
      <c r="PVX369" s="120"/>
      <c r="PVY369" s="120"/>
      <c r="PVZ369" s="120"/>
      <c r="PWA369" s="120"/>
      <c r="PWB369" s="120"/>
      <c r="PWC369" s="120"/>
      <c r="PWD369" s="120"/>
      <c r="PWE369" s="120"/>
      <c r="PWF369" s="120"/>
      <c r="PWG369" s="120"/>
      <c r="PWH369" s="120"/>
      <c r="PWI369" s="120"/>
      <c r="PWJ369" s="120"/>
      <c r="PWK369" s="120"/>
      <c r="PWL369" s="120"/>
      <c r="PWM369" s="120"/>
      <c r="PWN369" s="120"/>
      <c r="PWO369" s="120"/>
      <c r="PWP369" s="120"/>
      <c r="PWQ369" s="120"/>
      <c r="PWR369" s="120"/>
      <c r="PWS369" s="120"/>
      <c r="PWT369" s="120"/>
      <c r="PWU369" s="120"/>
      <c r="PWV369" s="120"/>
      <c r="PWW369" s="120"/>
      <c r="PWX369" s="120"/>
      <c r="PWY369" s="120"/>
      <c r="PWZ369" s="120"/>
      <c r="PXA369" s="120"/>
      <c r="PXB369" s="120"/>
      <c r="PXC369" s="120"/>
      <c r="PXD369" s="120"/>
      <c r="PXE369" s="120"/>
      <c r="PXF369" s="120"/>
      <c r="PXG369" s="120"/>
      <c r="PXH369" s="120"/>
      <c r="PXI369" s="120"/>
      <c r="PXJ369" s="120"/>
      <c r="PXK369" s="120"/>
      <c r="PXL369" s="120"/>
      <c r="PXM369" s="120"/>
      <c r="PXN369" s="120"/>
      <c r="PXO369" s="120"/>
      <c r="PXP369" s="120"/>
      <c r="PXQ369" s="120"/>
      <c r="PXR369" s="120"/>
      <c r="PXS369" s="120"/>
      <c r="PXT369" s="120"/>
      <c r="PXU369" s="120"/>
      <c r="PXV369" s="120"/>
      <c r="PXW369" s="120"/>
      <c r="PXX369" s="120"/>
      <c r="PXY369" s="120"/>
      <c r="PXZ369" s="120"/>
      <c r="PYA369" s="120"/>
      <c r="PYB369" s="120"/>
      <c r="PYC369" s="120"/>
      <c r="PYD369" s="120"/>
      <c r="PYE369" s="120"/>
      <c r="PYF369" s="120"/>
      <c r="PYG369" s="120"/>
      <c r="PYH369" s="120"/>
      <c r="PYI369" s="120"/>
      <c r="PYJ369" s="120"/>
      <c r="PYK369" s="120"/>
      <c r="PYL369" s="120"/>
      <c r="PYM369" s="120"/>
      <c r="PYN369" s="120"/>
      <c r="PYO369" s="120"/>
      <c r="PYP369" s="120"/>
      <c r="PYQ369" s="120"/>
      <c r="PYR369" s="120"/>
      <c r="PYS369" s="120"/>
      <c r="PYT369" s="120"/>
      <c r="PYU369" s="120"/>
      <c r="PYV369" s="120"/>
      <c r="PYW369" s="120"/>
      <c r="PYX369" s="120"/>
      <c r="PYY369" s="120"/>
      <c r="PYZ369" s="120"/>
      <c r="PZA369" s="120"/>
      <c r="PZB369" s="120"/>
      <c r="PZC369" s="120"/>
      <c r="PZD369" s="120"/>
      <c r="PZE369" s="120"/>
      <c r="PZF369" s="120"/>
      <c r="PZG369" s="120"/>
      <c r="PZH369" s="120"/>
      <c r="PZI369" s="120"/>
      <c r="PZJ369" s="120"/>
      <c r="PZK369" s="120"/>
      <c r="PZL369" s="120"/>
      <c r="PZM369" s="120"/>
      <c r="PZN369" s="120"/>
      <c r="PZO369" s="120"/>
      <c r="PZP369" s="120"/>
      <c r="PZQ369" s="120"/>
      <c r="PZR369" s="120"/>
      <c r="PZS369" s="120"/>
      <c r="PZT369" s="120"/>
      <c r="PZU369" s="120"/>
      <c r="PZV369" s="120"/>
      <c r="PZW369" s="120"/>
      <c r="PZX369" s="120"/>
      <c r="PZY369" s="120"/>
      <c r="PZZ369" s="120"/>
      <c r="QAA369" s="120"/>
      <c r="QAB369" s="120"/>
      <c r="QAC369" s="120"/>
      <c r="QAD369" s="120"/>
      <c r="QAE369" s="120"/>
      <c r="QAF369" s="120"/>
      <c r="QAG369" s="120"/>
      <c r="QAH369" s="120"/>
      <c r="QAI369" s="120"/>
      <c r="QAJ369" s="120"/>
      <c r="QAK369" s="120"/>
      <c r="QAL369" s="120"/>
      <c r="QAM369" s="120"/>
      <c r="QAN369" s="120"/>
      <c r="QAO369" s="120"/>
      <c r="QAP369" s="120"/>
      <c r="QAQ369" s="120"/>
      <c r="QAR369" s="120"/>
      <c r="QAS369" s="120"/>
      <c r="QAT369" s="120"/>
      <c r="QAU369" s="120"/>
      <c r="QAV369" s="120"/>
      <c r="QAW369" s="120"/>
      <c r="QAX369" s="120"/>
      <c r="QAY369" s="120"/>
      <c r="QAZ369" s="120"/>
      <c r="QBA369" s="120"/>
      <c r="QBB369" s="120"/>
      <c r="QBC369" s="120"/>
      <c r="QBD369" s="120"/>
      <c r="QBE369" s="120"/>
      <c r="QBF369" s="120"/>
      <c r="QBG369" s="120"/>
      <c r="QBH369" s="120"/>
      <c r="QBI369" s="120"/>
      <c r="QBJ369" s="120"/>
      <c r="QBK369" s="120"/>
      <c r="QBL369" s="120"/>
      <c r="QBM369" s="120"/>
      <c r="QBN369" s="120"/>
      <c r="QBO369" s="120"/>
      <c r="QBP369" s="120"/>
      <c r="QBQ369" s="120"/>
      <c r="QBR369" s="120"/>
      <c r="QBS369" s="120"/>
      <c r="QBT369" s="120"/>
      <c r="QBU369" s="120"/>
      <c r="QBV369" s="120"/>
      <c r="QBW369" s="120"/>
      <c r="QBX369" s="120"/>
      <c r="QBY369" s="120"/>
      <c r="QBZ369" s="120"/>
      <c r="QCA369" s="120"/>
      <c r="QCB369" s="120"/>
      <c r="QCC369" s="120"/>
      <c r="QCD369" s="120"/>
      <c r="QCE369" s="120"/>
      <c r="QCF369" s="120"/>
      <c r="QCG369" s="120"/>
      <c r="QCH369" s="120"/>
      <c r="QCI369" s="120"/>
      <c r="QCJ369" s="120"/>
      <c r="QCK369" s="120"/>
      <c r="QCL369" s="120"/>
      <c r="QCM369" s="120"/>
      <c r="QCN369" s="120"/>
      <c r="QCO369" s="120"/>
      <c r="QCP369" s="120"/>
      <c r="QCQ369" s="120"/>
      <c r="QCR369" s="120"/>
      <c r="QCS369" s="120"/>
      <c r="QCT369" s="120"/>
      <c r="QCU369" s="120"/>
      <c r="QCV369" s="120"/>
      <c r="QCW369" s="120"/>
      <c r="QCX369" s="120"/>
      <c r="QCY369" s="120"/>
      <c r="QCZ369" s="120"/>
      <c r="QDA369" s="120"/>
      <c r="QDB369" s="120"/>
      <c r="QDC369" s="120"/>
      <c r="QDD369" s="120"/>
      <c r="QDE369" s="120"/>
      <c r="QDF369" s="120"/>
      <c r="QDG369" s="120"/>
      <c r="QDH369" s="120"/>
      <c r="QDI369" s="120"/>
      <c r="QDJ369" s="120"/>
      <c r="QDK369" s="120"/>
      <c r="QDL369" s="120"/>
      <c r="QDM369" s="120"/>
      <c r="QDN369" s="120"/>
      <c r="QDO369" s="120"/>
      <c r="QDP369" s="120"/>
      <c r="QDQ369" s="120"/>
      <c r="QDR369" s="120"/>
      <c r="QDS369" s="120"/>
      <c r="QDT369" s="120"/>
      <c r="QDU369" s="120"/>
      <c r="QDV369" s="120"/>
      <c r="QDW369" s="120"/>
      <c r="QDX369" s="120"/>
      <c r="QDY369" s="120"/>
      <c r="QDZ369" s="120"/>
      <c r="QEA369" s="120"/>
      <c r="QEB369" s="120"/>
      <c r="QEC369" s="120"/>
      <c r="QED369" s="120"/>
      <c r="QEE369" s="120"/>
      <c r="QEF369" s="120"/>
      <c r="QEG369" s="120"/>
      <c r="QEH369" s="120"/>
      <c r="QEI369" s="120"/>
      <c r="QEJ369" s="120"/>
      <c r="QEK369" s="120"/>
      <c r="QEL369" s="120"/>
      <c r="QEM369" s="120"/>
      <c r="QEN369" s="120"/>
      <c r="QEO369" s="120"/>
      <c r="QEP369" s="120"/>
      <c r="QEQ369" s="120"/>
      <c r="QER369" s="120"/>
      <c r="QES369" s="120"/>
      <c r="QET369" s="120"/>
      <c r="QEU369" s="120"/>
      <c r="QEV369" s="120"/>
      <c r="QEW369" s="120"/>
      <c r="QEX369" s="120"/>
      <c r="QEY369" s="120"/>
      <c r="QEZ369" s="120"/>
      <c r="QFA369" s="120"/>
      <c r="QFB369" s="120"/>
      <c r="QFC369" s="120"/>
      <c r="QFD369" s="120"/>
      <c r="QFE369" s="120"/>
      <c r="QFF369" s="120"/>
      <c r="QFG369" s="120"/>
      <c r="QFH369" s="120"/>
      <c r="QFI369" s="120"/>
      <c r="QFJ369" s="120"/>
      <c r="QFK369" s="120"/>
      <c r="QFL369" s="120"/>
      <c r="QFM369" s="120"/>
      <c r="QFN369" s="120"/>
      <c r="QFO369" s="120"/>
      <c r="QFP369" s="120"/>
      <c r="QFQ369" s="120"/>
      <c r="QFR369" s="120"/>
      <c r="QFS369" s="120"/>
      <c r="QFT369" s="120"/>
      <c r="QFU369" s="120"/>
      <c r="QFV369" s="120"/>
      <c r="QFW369" s="120"/>
      <c r="QFX369" s="120"/>
      <c r="QFY369" s="120"/>
      <c r="QFZ369" s="120"/>
      <c r="QGA369" s="120"/>
      <c r="QGB369" s="120"/>
      <c r="QGC369" s="120"/>
      <c r="QGD369" s="120"/>
      <c r="QGE369" s="120"/>
      <c r="QGF369" s="120"/>
      <c r="QGG369" s="120"/>
      <c r="QGH369" s="120"/>
      <c r="QGI369" s="120"/>
      <c r="QGJ369" s="120"/>
      <c r="QGK369" s="120"/>
      <c r="QGL369" s="120"/>
      <c r="QGM369" s="120"/>
      <c r="QGN369" s="120"/>
      <c r="QGO369" s="120"/>
      <c r="QGP369" s="120"/>
      <c r="QGQ369" s="120"/>
      <c r="QGR369" s="120"/>
      <c r="QGS369" s="120"/>
      <c r="QGT369" s="120"/>
      <c r="QGU369" s="120"/>
      <c r="QGV369" s="120"/>
      <c r="QGW369" s="120"/>
      <c r="QGX369" s="120"/>
      <c r="QGY369" s="120"/>
      <c r="QGZ369" s="120"/>
      <c r="QHA369" s="120"/>
      <c r="QHB369" s="120"/>
      <c r="QHC369" s="120"/>
      <c r="QHD369" s="120"/>
      <c r="QHE369" s="120"/>
      <c r="QHF369" s="120"/>
      <c r="QHG369" s="120"/>
      <c r="QHH369" s="120"/>
      <c r="QHI369" s="120"/>
      <c r="QHJ369" s="120"/>
      <c r="QHK369" s="120"/>
      <c r="QHL369" s="120"/>
      <c r="QHM369" s="120"/>
      <c r="QHN369" s="120"/>
      <c r="QHO369" s="120"/>
      <c r="QHP369" s="120"/>
      <c r="QHQ369" s="120"/>
      <c r="QHR369" s="120"/>
      <c r="QHS369" s="120"/>
      <c r="QHT369" s="120"/>
      <c r="QHU369" s="120"/>
      <c r="QHV369" s="120"/>
      <c r="QHW369" s="120"/>
      <c r="QHX369" s="120"/>
      <c r="QHY369" s="120"/>
      <c r="QHZ369" s="120"/>
      <c r="QIA369" s="120"/>
      <c r="QIB369" s="120"/>
      <c r="QIC369" s="120"/>
      <c r="QID369" s="120"/>
      <c r="QIE369" s="120"/>
      <c r="QIF369" s="120"/>
      <c r="QIG369" s="120"/>
      <c r="QIH369" s="120"/>
      <c r="QII369" s="120"/>
      <c r="QIJ369" s="120"/>
      <c r="QIK369" s="120"/>
      <c r="QIL369" s="120"/>
      <c r="QIM369" s="120"/>
      <c r="QIN369" s="120"/>
      <c r="QIO369" s="120"/>
      <c r="QIP369" s="120"/>
      <c r="QIQ369" s="120"/>
      <c r="QIR369" s="120"/>
      <c r="QIS369" s="120"/>
      <c r="QIT369" s="120"/>
      <c r="QIU369" s="120"/>
      <c r="QIV369" s="120"/>
      <c r="QIW369" s="120"/>
      <c r="QIX369" s="120"/>
      <c r="QIY369" s="120"/>
      <c r="QIZ369" s="120"/>
      <c r="QJA369" s="120"/>
      <c r="QJB369" s="120"/>
      <c r="QJC369" s="120"/>
      <c r="QJD369" s="120"/>
      <c r="QJE369" s="120"/>
      <c r="QJF369" s="120"/>
      <c r="QJG369" s="120"/>
      <c r="QJH369" s="120"/>
      <c r="QJI369" s="120"/>
      <c r="QJJ369" s="120"/>
      <c r="QJK369" s="120"/>
      <c r="QJL369" s="120"/>
      <c r="QJM369" s="120"/>
      <c r="QJN369" s="120"/>
      <c r="QJO369" s="120"/>
      <c r="QJP369" s="120"/>
      <c r="QJQ369" s="120"/>
      <c r="QJR369" s="120"/>
      <c r="QJS369" s="120"/>
      <c r="QJT369" s="120"/>
      <c r="QJU369" s="120"/>
      <c r="QJV369" s="120"/>
      <c r="QJW369" s="120"/>
      <c r="QJX369" s="120"/>
      <c r="QJY369" s="120"/>
      <c r="QJZ369" s="120"/>
      <c r="QKA369" s="120"/>
      <c r="QKB369" s="120"/>
      <c r="QKC369" s="120"/>
      <c r="QKD369" s="120"/>
      <c r="QKE369" s="120"/>
      <c r="QKF369" s="120"/>
      <c r="QKG369" s="120"/>
      <c r="QKH369" s="120"/>
      <c r="QKI369" s="120"/>
      <c r="QKJ369" s="120"/>
      <c r="QKK369" s="120"/>
      <c r="QKL369" s="120"/>
      <c r="QKM369" s="120"/>
      <c r="QKN369" s="120"/>
      <c r="QKO369" s="120"/>
      <c r="QKP369" s="120"/>
      <c r="QKQ369" s="120"/>
      <c r="QKR369" s="120"/>
      <c r="QKS369" s="120"/>
      <c r="QKT369" s="120"/>
      <c r="QKU369" s="120"/>
      <c r="QKV369" s="120"/>
      <c r="QKW369" s="120"/>
      <c r="QKX369" s="120"/>
      <c r="QKY369" s="120"/>
      <c r="QKZ369" s="120"/>
      <c r="QLA369" s="120"/>
      <c r="QLB369" s="120"/>
      <c r="QLC369" s="120"/>
      <c r="QLD369" s="120"/>
      <c r="QLE369" s="120"/>
      <c r="QLF369" s="120"/>
      <c r="QLG369" s="120"/>
      <c r="QLH369" s="120"/>
      <c r="QLI369" s="120"/>
      <c r="QLJ369" s="120"/>
      <c r="QLK369" s="120"/>
      <c r="QLL369" s="120"/>
      <c r="QLM369" s="120"/>
      <c r="QLN369" s="120"/>
      <c r="QLO369" s="120"/>
      <c r="QLP369" s="120"/>
      <c r="QLQ369" s="120"/>
      <c r="QLR369" s="120"/>
      <c r="QLS369" s="120"/>
      <c r="QLT369" s="120"/>
      <c r="QLU369" s="120"/>
      <c r="QLV369" s="120"/>
      <c r="QLW369" s="120"/>
      <c r="QLX369" s="120"/>
      <c r="QLY369" s="120"/>
      <c r="QLZ369" s="120"/>
      <c r="QMA369" s="120"/>
      <c r="QMB369" s="120"/>
      <c r="QMC369" s="120"/>
      <c r="QMD369" s="120"/>
      <c r="QME369" s="120"/>
      <c r="QMF369" s="120"/>
      <c r="QMG369" s="120"/>
      <c r="QMH369" s="120"/>
      <c r="QMI369" s="120"/>
      <c r="QMJ369" s="120"/>
      <c r="QMK369" s="120"/>
      <c r="QML369" s="120"/>
      <c r="QMM369" s="120"/>
      <c r="QMN369" s="120"/>
      <c r="QMO369" s="120"/>
      <c r="QMP369" s="120"/>
      <c r="QMQ369" s="120"/>
      <c r="QMR369" s="120"/>
      <c r="QMS369" s="120"/>
      <c r="QMT369" s="120"/>
      <c r="QMU369" s="120"/>
      <c r="QMV369" s="120"/>
      <c r="QMW369" s="120"/>
      <c r="QMX369" s="120"/>
      <c r="QMY369" s="120"/>
      <c r="QMZ369" s="120"/>
      <c r="QNA369" s="120"/>
      <c r="QNB369" s="120"/>
      <c r="QNC369" s="120"/>
      <c r="QND369" s="120"/>
      <c r="QNE369" s="120"/>
      <c r="QNF369" s="120"/>
      <c r="QNG369" s="120"/>
      <c r="QNH369" s="120"/>
      <c r="QNI369" s="120"/>
      <c r="QNJ369" s="120"/>
      <c r="QNK369" s="120"/>
      <c r="QNL369" s="120"/>
      <c r="QNM369" s="120"/>
      <c r="QNN369" s="120"/>
      <c r="QNO369" s="120"/>
      <c r="QNP369" s="120"/>
      <c r="QNQ369" s="120"/>
      <c r="QNR369" s="120"/>
      <c r="QNS369" s="120"/>
      <c r="QNT369" s="120"/>
      <c r="QNU369" s="120"/>
      <c r="QNV369" s="120"/>
      <c r="QNW369" s="120"/>
      <c r="QNX369" s="120"/>
      <c r="QNY369" s="120"/>
      <c r="QNZ369" s="120"/>
      <c r="QOA369" s="120"/>
      <c r="QOB369" s="120"/>
      <c r="QOC369" s="120"/>
      <c r="QOD369" s="120"/>
      <c r="QOE369" s="120"/>
      <c r="QOF369" s="120"/>
      <c r="QOG369" s="120"/>
      <c r="QOH369" s="120"/>
      <c r="QOI369" s="120"/>
      <c r="QOJ369" s="120"/>
      <c r="QOK369" s="120"/>
      <c r="QOL369" s="120"/>
      <c r="QOM369" s="120"/>
      <c r="QON369" s="120"/>
      <c r="QOO369" s="120"/>
      <c r="QOP369" s="120"/>
      <c r="QOQ369" s="120"/>
      <c r="QOR369" s="120"/>
      <c r="QOS369" s="120"/>
      <c r="QOT369" s="120"/>
      <c r="QOU369" s="120"/>
      <c r="QOV369" s="120"/>
      <c r="QOW369" s="120"/>
      <c r="QOX369" s="120"/>
      <c r="QOY369" s="120"/>
      <c r="QOZ369" s="120"/>
      <c r="QPA369" s="120"/>
      <c r="QPB369" s="120"/>
      <c r="QPC369" s="120"/>
      <c r="QPD369" s="120"/>
      <c r="QPE369" s="120"/>
      <c r="QPF369" s="120"/>
      <c r="QPG369" s="120"/>
      <c r="QPH369" s="120"/>
      <c r="QPI369" s="120"/>
      <c r="QPJ369" s="120"/>
      <c r="QPK369" s="120"/>
      <c r="QPL369" s="120"/>
      <c r="QPM369" s="120"/>
      <c r="QPN369" s="120"/>
      <c r="QPO369" s="120"/>
      <c r="QPP369" s="120"/>
      <c r="QPQ369" s="120"/>
      <c r="QPR369" s="120"/>
      <c r="QPS369" s="120"/>
      <c r="QPT369" s="120"/>
      <c r="QPU369" s="120"/>
      <c r="QPV369" s="120"/>
      <c r="QPW369" s="120"/>
      <c r="QPX369" s="120"/>
      <c r="QPY369" s="120"/>
      <c r="QPZ369" s="120"/>
      <c r="QQA369" s="120"/>
      <c r="QQB369" s="120"/>
      <c r="QQC369" s="120"/>
      <c r="QQD369" s="120"/>
      <c r="QQE369" s="120"/>
      <c r="QQF369" s="120"/>
      <c r="QQG369" s="120"/>
      <c r="QQH369" s="120"/>
      <c r="QQI369" s="120"/>
      <c r="QQJ369" s="120"/>
      <c r="QQK369" s="120"/>
      <c r="QQL369" s="120"/>
      <c r="QQM369" s="120"/>
      <c r="QQN369" s="120"/>
      <c r="QQO369" s="120"/>
      <c r="QQP369" s="120"/>
      <c r="QQQ369" s="120"/>
      <c r="QQR369" s="120"/>
      <c r="QQS369" s="120"/>
      <c r="QQT369" s="120"/>
      <c r="QQU369" s="120"/>
      <c r="QQV369" s="120"/>
      <c r="QQW369" s="120"/>
      <c r="QQX369" s="120"/>
      <c r="QQY369" s="120"/>
      <c r="QQZ369" s="120"/>
      <c r="QRA369" s="120"/>
      <c r="QRB369" s="120"/>
      <c r="QRC369" s="120"/>
      <c r="QRD369" s="120"/>
      <c r="QRE369" s="120"/>
      <c r="QRF369" s="120"/>
      <c r="QRG369" s="120"/>
      <c r="QRH369" s="120"/>
      <c r="QRI369" s="120"/>
      <c r="QRJ369" s="120"/>
      <c r="QRK369" s="120"/>
      <c r="QRL369" s="120"/>
      <c r="QRM369" s="120"/>
      <c r="QRN369" s="120"/>
      <c r="QRO369" s="120"/>
      <c r="QRP369" s="120"/>
      <c r="QRQ369" s="120"/>
      <c r="QRR369" s="120"/>
      <c r="QRS369" s="120"/>
      <c r="QRT369" s="120"/>
      <c r="QRU369" s="120"/>
      <c r="QRV369" s="120"/>
      <c r="QRW369" s="120"/>
      <c r="QRX369" s="120"/>
      <c r="QRY369" s="120"/>
      <c r="QRZ369" s="120"/>
      <c r="QSA369" s="120"/>
      <c r="QSB369" s="120"/>
      <c r="QSC369" s="120"/>
      <c r="QSD369" s="120"/>
      <c r="QSE369" s="120"/>
      <c r="QSF369" s="120"/>
      <c r="QSG369" s="120"/>
      <c r="QSH369" s="120"/>
      <c r="QSI369" s="120"/>
      <c r="QSJ369" s="120"/>
      <c r="QSK369" s="120"/>
      <c r="QSL369" s="120"/>
      <c r="QSM369" s="120"/>
      <c r="QSN369" s="120"/>
      <c r="QSO369" s="120"/>
      <c r="QSP369" s="120"/>
      <c r="QSQ369" s="120"/>
      <c r="QSR369" s="120"/>
      <c r="QSS369" s="120"/>
      <c r="QST369" s="120"/>
      <c r="QSU369" s="120"/>
      <c r="QSV369" s="120"/>
      <c r="QSW369" s="120"/>
      <c r="QSX369" s="120"/>
      <c r="QSY369" s="120"/>
      <c r="QSZ369" s="120"/>
      <c r="QTA369" s="120"/>
      <c r="QTB369" s="120"/>
      <c r="QTC369" s="120"/>
      <c r="QTD369" s="120"/>
      <c r="QTE369" s="120"/>
      <c r="QTF369" s="120"/>
      <c r="QTG369" s="120"/>
      <c r="QTH369" s="120"/>
      <c r="QTI369" s="120"/>
      <c r="QTJ369" s="120"/>
      <c r="QTK369" s="120"/>
      <c r="QTL369" s="120"/>
      <c r="QTM369" s="120"/>
      <c r="QTN369" s="120"/>
      <c r="QTO369" s="120"/>
      <c r="QTP369" s="120"/>
      <c r="QTQ369" s="120"/>
      <c r="QTR369" s="120"/>
      <c r="QTS369" s="120"/>
      <c r="QTT369" s="120"/>
      <c r="QTU369" s="120"/>
      <c r="QTV369" s="120"/>
      <c r="QTW369" s="120"/>
      <c r="QTX369" s="120"/>
      <c r="QTY369" s="120"/>
      <c r="QTZ369" s="120"/>
      <c r="QUA369" s="120"/>
      <c r="QUB369" s="120"/>
      <c r="QUC369" s="120"/>
      <c r="QUD369" s="120"/>
      <c r="QUE369" s="120"/>
      <c r="QUF369" s="120"/>
      <c r="QUG369" s="120"/>
      <c r="QUH369" s="120"/>
      <c r="QUI369" s="120"/>
      <c r="QUJ369" s="120"/>
      <c r="QUK369" s="120"/>
      <c r="QUL369" s="120"/>
      <c r="QUM369" s="120"/>
      <c r="QUN369" s="120"/>
      <c r="QUO369" s="120"/>
      <c r="QUP369" s="120"/>
      <c r="QUQ369" s="120"/>
      <c r="QUR369" s="120"/>
      <c r="QUS369" s="120"/>
      <c r="QUT369" s="120"/>
      <c r="QUU369" s="120"/>
      <c r="QUV369" s="120"/>
      <c r="QUW369" s="120"/>
      <c r="QUX369" s="120"/>
      <c r="QUY369" s="120"/>
      <c r="QUZ369" s="120"/>
      <c r="QVA369" s="120"/>
      <c r="QVB369" s="120"/>
      <c r="QVC369" s="120"/>
      <c r="QVD369" s="120"/>
      <c r="QVE369" s="120"/>
      <c r="QVF369" s="120"/>
      <c r="QVG369" s="120"/>
      <c r="QVH369" s="120"/>
      <c r="QVI369" s="120"/>
      <c r="QVJ369" s="120"/>
      <c r="QVK369" s="120"/>
      <c r="QVL369" s="120"/>
      <c r="QVM369" s="120"/>
      <c r="QVN369" s="120"/>
      <c r="QVO369" s="120"/>
      <c r="QVP369" s="120"/>
      <c r="QVQ369" s="120"/>
      <c r="QVR369" s="120"/>
      <c r="QVS369" s="120"/>
      <c r="QVT369" s="120"/>
      <c r="QVU369" s="120"/>
      <c r="QVV369" s="120"/>
      <c r="QVW369" s="120"/>
      <c r="QVX369" s="120"/>
      <c r="QVY369" s="120"/>
      <c r="QVZ369" s="120"/>
      <c r="QWA369" s="120"/>
      <c r="QWB369" s="120"/>
      <c r="QWC369" s="120"/>
      <c r="QWD369" s="120"/>
      <c r="QWE369" s="120"/>
      <c r="QWF369" s="120"/>
      <c r="QWG369" s="120"/>
      <c r="QWH369" s="120"/>
      <c r="QWI369" s="120"/>
      <c r="QWJ369" s="120"/>
      <c r="QWK369" s="120"/>
      <c r="QWL369" s="120"/>
      <c r="QWM369" s="120"/>
      <c r="QWN369" s="120"/>
      <c r="QWO369" s="120"/>
      <c r="QWP369" s="120"/>
      <c r="QWQ369" s="120"/>
      <c r="QWR369" s="120"/>
      <c r="QWS369" s="120"/>
      <c r="QWT369" s="120"/>
      <c r="QWU369" s="120"/>
      <c r="QWV369" s="120"/>
      <c r="QWW369" s="120"/>
      <c r="QWX369" s="120"/>
      <c r="QWY369" s="120"/>
      <c r="QWZ369" s="120"/>
      <c r="QXA369" s="120"/>
      <c r="QXB369" s="120"/>
      <c r="QXC369" s="120"/>
      <c r="QXD369" s="120"/>
      <c r="QXE369" s="120"/>
      <c r="QXF369" s="120"/>
      <c r="QXG369" s="120"/>
      <c r="QXH369" s="120"/>
      <c r="QXI369" s="120"/>
      <c r="QXJ369" s="120"/>
      <c r="QXK369" s="120"/>
      <c r="QXL369" s="120"/>
      <c r="QXM369" s="120"/>
      <c r="QXN369" s="120"/>
      <c r="QXO369" s="120"/>
      <c r="QXP369" s="120"/>
      <c r="QXQ369" s="120"/>
      <c r="QXR369" s="120"/>
      <c r="QXS369" s="120"/>
      <c r="QXT369" s="120"/>
      <c r="QXU369" s="120"/>
      <c r="QXV369" s="120"/>
      <c r="QXW369" s="120"/>
      <c r="QXX369" s="120"/>
      <c r="QXY369" s="120"/>
      <c r="QXZ369" s="120"/>
      <c r="QYA369" s="120"/>
      <c r="QYB369" s="120"/>
      <c r="QYC369" s="120"/>
      <c r="QYD369" s="120"/>
      <c r="QYE369" s="120"/>
      <c r="QYF369" s="120"/>
      <c r="QYG369" s="120"/>
      <c r="QYH369" s="120"/>
      <c r="QYI369" s="120"/>
      <c r="QYJ369" s="120"/>
      <c r="QYK369" s="120"/>
      <c r="QYL369" s="120"/>
      <c r="QYM369" s="120"/>
      <c r="QYN369" s="120"/>
      <c r="QYO369" s="120"/>
      <c r="QYP369" s="120"/>
      <c r="QYQ369" s="120"/>
      <c r="QYR369" s="120"/>
      <c r="QYS369" s="120"/>
      <c r="QYT369" s="120"/>
      <c r="QYU369" s="120"/>
      <c r="QYV369" s="120"/>
      <c r="QYW369" s="120"/>
      <c r="QYX369" s="120"/>
      <c r="QYY369" s="120"/>
      <c r="QYZ369" s="120"/>
      <c r="QZA369" s="120"/>
      <c r="QZB369" s="120"/>
      <c r="QZC369" s="120"/>
      <c r="QZD369" s="120"/>
      <c r="QZE369" s="120"/>
      <c r="QZF369" s="120"/>
      <c r="QZG369" s="120"/>
      <c r="QZH369" s="120"/>
      <c r="QZI369" s="120"/>
      <c r="QZJ369" s="120"/>
      <c r="QZK369" s="120"/>
      <c r="QZL369" s="120"/>
      <c r="QZM369" s="120"/>
      <c r="QZN369" s="120"/>
      <c r="QZO369" s="120"/>
      <c r="QZP369" s="120"/>
      <c r="QZQ369" s="120"/>
      <c r="QZR369" s="120"/>
      <c r="QZS369" s="120"/>
      <c r="QZT369" s="120"/>
      <c r="QZU369" s="120"/>
      <c r="QZV369" s="120"/>
      <c r="QZW369" s="120"/>
      <c r="QZX369" s="120"/>
      <c r="QZY369" s="120"/>
      <c r="QZZ369" s="120"/>
      <c r="RAA369" s="120"/>
      <c r="RAB369" s="120"/>
      <c r="RAC369" s="120"/>
      <c r="RAD369" s="120"/>
      <c r="RAE369" s="120"/>
      <c r="RAF369" s="120"/>
      <c r="RAG369" s="120"/>
      <c r="RAH369" s="120"/>
      <c r="RAI369" s="120"/>
      <c r="RAJ369" s="120"/>
      <c r="RAK369" s="120"/>
      <c r="RAL369" s="120"/>
      <c r="RAM369" s="120"/>
      <c r="RAN369" s="120"/>
      <c r="RAO369" s="120"/>
      <c r="RAP369" s="120"/>
      <c r="RAQ369" s="120"/>
      <c r="RAR369" s="120"/>
      <c r="RAS369" s="120"/>
      <c r="RAT369" s="120"/>
      <c r="RAU369" s="120"/>
      <c r="RAV369" s="120"/>
      <c r="RAW369" s="120"/>
      <c r="RAX369" s="120"/>
      <c r="RAY369" s="120"/>
      <c r="RAZ369" s="120"/>
      <c r="RBA369" s="120"/>
      <c r="RBB369" s="120"/>
      <c r="RBC369" s="120"/>
      <c r="RBD369" s="120"/>
      <c r="RBE369" s="120"/>
      <c r="RBF369" s="120"/>
      <c r="RBG369" s="120"/>
      <c r="RBH369" s="120"/>
      <c r="RBI369" s="120"/>
      <c r="RBJ369" s="120"/>
      <c r="RBK369" s="120"/>
      <c r="RBL369" s="120"/>
      <c r="RBM369" s="120"/>
      <c r="RBN369" s="120"/>
      <c r="RBO369" s="120"/>
      <c r="RBP369" s="120"/>
      <c r="RBQ369" s="120"/>
      <c r="RBR369" s="120"/>
      <c r="RBS369" s="120"/>
      <c r="RBT369" s="120"/>
      <c r="RBU369" s="120"/>
      <c r="RBV369" s="120"/>
      <c r="RBW369" s="120"/>
      <c r="RBX369" s="120"/>
      <c r="RBY369" s="120"/>
      <c r="RBZ369" s="120"/>
      <c r="RCA369" s="120"/>
      <c r="RCB369" s="120"/>
      <c r="RCC369" s="120"/>
      <c r="RCD369" s="120"/>
      <c r="RCE369" s="120"/>
      <c r="RCF369" s="120"/>
      <c r="RCG369" s="120"/>
      <c r="RCH369" s="120"/>
      <c r="RCI369" s="120"/>
      <c r="RCJ369" s="120"/>
      <c r="RCK369" s="120"/>
      <c r="RCL369" s="120"/>
      <c r="RCM369" s="120"/>
      <c r="RCN369" s="120"/>
      <c r="RCO369" s="120"/>
      <c r="RCP369" s="120"/>
      <c r="RCQ369" s="120"/>
      <c r="RCR369" s="120"/>
      <c r="RCS369" s="120"/>
      <c r="RCT369" s="120"/>
      <c r="RCU369" s="120"/>
      <c r="RCV369" s="120"/>
      <c r="RCW369" s="120"/>
      <c r="RCX369" s="120"/>
      <c r="RCY369" s="120"/>
      <c r="RCZ369" s="120"/>
      <c r="RDA369" s="120"/>
      <c r="RDB369" s="120"/>
      <c r="RDC369" s="120"/>
      <c r="RDD369" s="120"/>
      <c r="RDE369" s="120"/>
      <c r="RDF369" s="120"/>
      <c r="RDG369" s="120"/>
      <c r="RDH369" s="120"/>
      <c r="RDI369" s="120"/>
      <c r="RDJ369" s="120"/>
      <c r="RDK369" s="120"/>
      <c r="RDL369" s="120"/>
      <c r="RDM369" s="120"/>
      <c r="RDN369" s="120"/>
      <c r="RDO369" s="120"/>
      <c r="RDP369" s="120"/>
      <c r="RDQ369" s="120"/>
      <c r="RDR369" s="120"/>
      <c r="RDS369" s="120"/>
      <c r="RDT369" s="120"/>
      <c r="RDU369" s="120"/>
      <c r="RDV369" s="120"/>
      <c r="RDW369" s="120"/>
      <c r="RDX369" s="120"/>
      <c r="RDY369" s="120"/>
      <c r="RDZ369" s="120"/>
      <c r="REA369" s="120"/>
      <c r="REB369" s="120"/>
      <c r="REC369" s="120"/>
      <c r="RED369" s="120"/>
      <c r="REE369" s="120"/>
      <c r="REF369" s="120"/>
      <c r="REG369" s="120"/>
      <c r="REH369" s="120"/>
      <c r="REI369" s="120"/>
      <c r="REJ369" s="120"/>
      <c r="REK369" s="120"/>
      <c r="REL369" s="120"/>
      <c r="REM369" s="120"/>
      <c r="REN369" s="120"/>
      <c r="REO369" s="120"/>
      <c r="REP369" s="120"/>
      <c r="REQ369" s="120"/>
      <c r="RER369" s="120"/>
      <c r="RES369" s="120"/>
      <c r="RET369" s="120"/>
      <c r="REU369" s="120"/>
      <c r="REV369" s="120"/>
      <c r="REW369" s="120"/>
      <c r="REX369" s="120"/>
      <c r="REY369" s="120"/>
      <c r="REZ369" s="120"/>
      <c r="RFA369" s="120"/>
      <c r="RFB369" s="120"/>
      <c r="RFC369" s="120"/>
      <c r="RFD369" s="120"/>
      <c r="RFE369" s="120"/>
      <c r="RFF369" s="120"/>
      <c r="RFG369" s="120"/>
      <c r="RFH369" s="120"/>
      <c r="RFI369" s="120"/>
      <c r="RFJ369" s="120"/>
      <c r="RFK369" s="120"/>
      <c r="RFL369" s="120"/>
      <c r="RFM369" s="120"/>
      <c r="RFN369" s="120"/>
      <c r="RFO369" s="120"/>
      <c r="RFP369" s="120"/>
      <c r="RFQ369" s="120"/>
      <c r="RFR369" s="120"/>
      <c r="RFS369" s="120"/>
      <c r="RFT369" s="120"/>
      <c r="RFU369" s="120"/>
      <c r="RFV369" s="120"/>
      <c r="RFW369" s="120"/>
      <c r="RFX369" s="120"/>
      <c r="RFY369" s="120"/>
      <c r="RFZ369" s="120"/>
      <c r="RGA369" s="120"/>
      <c r="RGB369" s="120"/>
      <c r="RGC369" s="120"/>
      <c r="RGD369" s="120"/>
      <c r="RGE369" s="120"/>
      <c r="RGF369" s="120"/>
      <c r="RGG369" s="120"/>
      <c r="RGH369" s="120"/>
      <c r="RGI369" s="120"/>
      <c r="RGJ369" s="120"/>
      <c r="RGK369" s="120"/>
      <c r="RGL369" s="120"/>
      <c r="RGM369" s="120"/>
      <c r="RGN369" s="120"/>
      <c r="RGO369" s="120"/>
      <c r="RGP369" s="120"/>
      <c r="RGQ369" s="120"/>
      <c r="RGR369" s="120"/>
      <c r="RGS369" s="120"/>
      <c r="RGT369" s="120"/>
      <c r="RGU369" s="120"/>
      <c r="RGV369" s="120"/>
      <c r="RGW369" s="120"/>
      <c r="RGX369" s="120"/>
      <c r="RGY369" s="120"/>
      <c r="RGZ369" s="120"/>
      <c r="RHA369" s="120"/>
      <c r="RHB369" s="120"/>
      <c r="RHC369" s="120"/>
      <c r="RHD369" s="120"/>
      <c r="RHE369" s="120"/>
      <c r="RHF369" s="120"/>
      <c r="RHG369" s="120"/>
      <c r="RHH369" s="120"/>
      <c r="RHI369" s="120"/>
      <c r="RHJ369" s="120"/>
      <c r="RHK369" s="120"/>
      <c r="RHL369" s="120"/>
      <c r="RHM369" s="120"/>
      <c r="RHN369" s="120"/>
      <c r="RHO369" s="120"/>
      <c r="RHP369" s="120"/>
      <c r="RHQ369" s="120"/>
      <c r="RHR369" s="120"/>
      <c r="RHS369" s="120"/>
      <c r="RHT369" s="120"/>
      <c r="RHU369" s="120"/>
      <c r="RHV369" s="120"/>
      <c r="RHW369" s="120"/>
      <c r="RHX369" s="120"/>
      <c r="RHY369" s="120"/>
      <c r="RHZ369" s="120"/>
      <c r="RIA369" s="120"/>
      <c r="RIB369" s="120"/>
      <c r="RIC369" s="120"/>
      <c r="RID369" s="120"/>
      <c r="RIE369" s="120"/>
      <c r="RIF369" s="120"/>
      <c r="RIG369" s="120"/>
      <c r="RIH369" s="120"/>
      <c r="RII369" s="120"/>
      <c r="RIJ369" s="120"/>
      <c r="RIK369" s="120"/>
      <c r="RIL369" s="120"/>
      <c r="RIM369" s="120"/>
      <c r="RIN369" s="120"/>
      <c r="RIO369" s="120"/>
      <c r="RIP369" s="120"/>
      <c r="RIQ369" s="120"/>
      <c r="RIR369" s="120"/>
      <c r="RIS369" s="120"/>
      <c r="RIT369" s="120"/>
      <c r="RIU369" s="120"/>
      <c r="RIV369" s="120"/>
      <c r="RIW369" s="120"/>
      <c r="RIX369" s="120"/>
      <c r="RIY369" s="120"/>
      <c r="RIZ369" s="120"/>
      <c r="RJA369" s="120"/>
      <c r="RJB369" s="120"/>
      <c r="RJC369" s="120"/>
      <c r="RJD369" s="120"/>
      <c r="RJE369" s="120"/>
      <c r="RJF369" s="120"/>
      <c r="RJG369" s="120"/>
      <c r="RJH369" s="120"/>
      <c r="RJI369" s="120"/>
      <c r="RJJ369" s="120"/>
      <c r="RJK369" s="120"/>
      <c r="RJL369" s="120"/>
      <c r="RJM369" s="120"/>
      <c r="RJN369" s="120"/>
      <c r="RJO369" s="120"/>
      <c r="RJP369" s="120"/>
      <c r="RJQ369" s="120"/>
      <c r="RJR369" s="120"/>
      <c r="RJS369" s="120"/>
      <c r="RJT369" s="120"/>
      <c r="RJU369" s="120"/>
      <c r="RJV369" s="120"/>
      <c r="RJW369" s="120"/>
      <c r="RJX369" s="120"/>
      <c r="RJY369" s="120"/>
      <c r="RJZ369" s="120"/>
      <c r="RKA369" s="120"/>
      <c r="RKB369" s="120"/>
      <c r="RKC369" s="120"/>
      <c r="RKD369" s="120"/>
      <c r="RKE369" s="120"/>
      <c r="RKF369" s="120"/>
      <c r="RKG369" s="120"/>
      <c r="RKH369" s="120"/>
      <c r="RKI369" s="120"/>
      <c r="RKJ369" s="120"/>
      <c r="RKK369" s="120"/>
      <c r="RKL369" s="120"/>
      <c r="RKM369" s="120"/>
      <c r="RKN369" s="120"/>
      <c r="RKO369" s="120"/>
      <c r="RKP369" s="120"/>
      <c r="RKQ369" s="120"/>
      <c r="RKR369" s="120"/>
      <c r="RKS369" s="120"/>
      <c r="RKT369" s="120"/>
      <c r="RKU369" s="120"/>
      <c r="RKV369" s="120"/>
      <c r="RKW369" s="120"/>
      <c r="RKX369" s="120"/>
      <c r="RKY369" s="120"/>
      <c r="RKZ369" s="120"/>
      <c r="RLA369" s="120"/>
      <c r="RLB369" s="120"/>
      <c r="RLC369" s="120"/>
      <c r="RLD369" s="120"/>
      <c r="RLE369" s="120"/>
      <c r="RLF369" s="120"/>
      <c r="RLG369" s="120"/>
      <c r="RLH369" s="120"/>
      <c r="RLI369" s="120"/>
      <c r="RLJ369" s="120"/>
      <c r="RLK369" s="120"/>
      <c r="RLL369" s="120"/>
      <c r="RLM369" s="120"/>
      <c r="RLN369" s="120"/>
      <c r="RLO369" s="120"/>
      <c r="RLP369" s="120"/>
      <c r="RLQ369" s="120"/>
      <c r="RLR369" s="120"/>
      <c r="RLS369" s="120"/>
      <c r="RLT369" s="120"/>
      <c r="RLU369" s="120"/>
      <c r="RLV369" s="120"/>
      <c r="RLW369" s="120"/>
      <c r="RLX369" s="120"/>
      <c r="RLY369" s="120"/>
      <c r="RLZ369" s="120"/>
      <c r="RMA369" s="120"/>
      <c r="RMB369" s="120"/>
      <c r="RMC369" s="120"/>
      <c r="RMD369" s="120"/>
      <c r="RME369" s="120"/>
      <c r="RMF369" s="120"/>
      <c r="RMG369" s="120"/>
      <c r="RMH369" s="120"/>
      <c r="RMI369" s="120"/>
      <c r="RMJ369" s="120"/>
      <c r="RMK369" s="120"/>
      <c r="RML369" s="120"/>
      <c r="RMM369" s="120"/>
      <c r="RMN369" s="120"/>
      <c r="RMO369" s="120"/>
      <c r="RMP369" s="120"/>
      <c r="RMQ369" s="120"/>
      <c r="RMR369" s="120"/>
      <c r="RMS369" s="120"/>
      <c r="RMT369" s="120"/>
      <c r="RMU369" s="120"/>
      <c r="RMV369" s="120"/>
      <c r="RMW369" s="120"/>
      <c r="RMX369" s="120"/>
      <c r="RMY369" s="120"/>
      <c r="RMZ369" s="120"/>
      <c r="RNA369" s="120"/>
      <c r="RNB369" s="120"/>
      <c r="RNC369" s="120"/>
      <c r="RND369" s="120"/>
      <c r="RNE369" s="120"/>
      <c r="RNF369" s="120"/>
      <c r="RNG369" s="120"/>
      <c r="RNH369" s="120"/>
      <c r="RNI369" s="120"/>
      <c r="RNJ369" s="120"/>
      <c r="RNK369" s="120"/>
      <c r="RNL369" s="120"/>
      <c r="RNM369" s="120"/>
      <c r="RNN369" s="120"/>
      <c r="RNO369" s="120"/>
      <c r="RNP369" s="120"/>
      <c r="RNQ369" s="120"/>
      <c r="RNR369" s="120"/>
      <c r="RNS369" s="120"/>
      <c r="RNT369" s="120"/>
      <c r="RNU369" s="120"/>
      <c r="RNV369" s="120"/>
      <c r="RNW369" s="120"/>
      <c r="RNX369" s="120"/>
      <c r="RNY369" s="120"/>
      <c r="RNZ369" s="120"/>
      <c r="ROA369" s="120"/>
      <c r="ROB369" s="120"/>
      <c r="ROC369" s="120"/>
      <c r="ROD369" s="120"/>
      <c r="ROE369" s="120"/>
      <c r="ROF369" s="120"/>
      <c r="ROG369" s="120"/>
      <c r="ROH369" s="120"/>
      <c r="ROI369" s="120"/>
      <c r="ROJ369" s="120"/>
      <c r="ROK369" s="120"/>
      <c r="ROL369" s="120"/>
      <c r="ROM369" s="120"/>
      <c r="RON369" s="120"/>
      <c r="ROO369" s="120"/>
      <c r="ROP369" s="120"/>
      <c r="ROQ369" s="120"/>
      <c r="ROR369" s="120"/>
      <c r="ROS369" s="120"/>
      <c r="ROT369" s="120"/>
      <c r="ROU369" s="120"/>
      <c r="ROV369" s="120"/>
      <c r="ROW369" s="120"/>
      <c r="ROX369" s="120"/>
      <c r="ROY369" s="120"/>
      <c r="ROZ369" s="120"/>
      <c r="RPA369" s="120"/>
      <c r="RPB369" s="120"/>
      <c r="RPC369" s="120"/>
      <c r="RPD369" s="120"/>
      <c r="RPE369" s="120"/>
      <c r="RPF369" s="120"/>
      <c r="RPG369" s="120"/>
      <c r="RPH369" s="120"/>
      <c r="RPI369" s="120"/>
      <c r="RPJ369" s="120"/>
      <c r="RPK369" s="120"/>
      <c r="RPL369" s="120"/>
      <c r="RPM369" s="120"/>
      <c r="RPN369" s="120"/>
      <c r="RPO369" s="120"/>
      <c r="RPP369" s="120"/>
      <c r="RPQ369" s="120"/>
      <c r="RPR369" s="120"/>
      <c r="RPS369" s="120"/>
      <c r="RPT369" s="120"/>
      <c r="RPU369" s="120"/>
      <c r="RPV369" s="120"/>
      <c r="RPW369" s="120"/>
      <c r="RPX369" s="120"/>
      <c r="RPY369" s="120"/>
      <c r="RPZ369" s="120"/>
      <c r="RQA369" s="120"/>
      <c r="RQB369" s="120"/>
      <c r="RQC369" s="120"/>
      <c r="RQD369" s="120"/>
      <c r="RQE369" s="120"/>
      <c r="RQF369" s="120"/>
      <c r="RQG369" s="120"/>
      <c r="RQH369" s="120"/>
      <c r="RQI369" s="120"/>
      <c r="RQJ369" s="120"/>
      <c r="RQK369" s="120"/>
      <c r="RQL369" s="120"/>
      <c r="RQM369" s="120"/>
      <c r="RQN369" s="120"/>
      <c r="RQO369" s="120"/>
      <c r="RQP369" s="120"/>
      <c r="RQQ369" s="120"/>
      <c r="RQR369" s="120"/>
      <c r="RQS369" s="120"/>
      <c r="RQT369" s="120"/>
      <c r="RQU369" s="120"/>
      <c r="RQV369" s="120"/>
      <c r="RQW369" s="120"/>
      <c r="RQX369" s="120"/>
      <c r="RQY369" s="120"/>
      <c r="RQZ369" s="120"/>
      <c r="RRA369" s="120"/>
      <c r="RRB369" s="120"/>
      <c r="RRC369" s="120"/>
      <c r="RRD369" s="120"/>
      <c r="RRE369" s="120"/>
      <c r="RRF369" s="120"/>
      <c r="RRG369" s="120"/>
      <c r="RRH369" s="120"/>
      <c r="RRI369" s="120"/>
      <c r="RRJ369" s="120"/>
      <c r="RRK369" s="120"/>
      <c r="RRL369" s="120"/>
      <c r="RRM369" s="120"/>
      <c r="RRN369" s="120"/>
      <c r="RRO369" s="120"/>
      <c r="RRP369" s="120"/>
      <c r="RRQ369" s="120"/>
      <c r="RRR369" s="120"/>
      <c r="RRS369" s="120"/>
      <c r="RRT369" s="120"/>
      <c r="RRU369" s="120"/>
      <c r="RRV369" s="120"/>
      <c r="RRW369" s="120"/>
      <c r="RRX369" s="120"/>
      <c r="RRY369" s="120"/>
      <c r="RRZ369" s="120"/>
      <c r="RSA369" s="120"/>
      <c r="RSB369" s="120"/>
      <c r="RSC369" s="120"/>
      <c r="RSD369" s="120"/>
      <c r="RSE369" s="120"/>
      <c r="RSF369" s="120"/>
      <c r="RSG369" s="120"/>
      <c r="RSH369" s="120"/>
      <c r="RSI369" s="120"/>
      <c r="RSJ369" s="120"/>
      <c r="RSK369" s="120"/>
      <c r="RSL369" s="120"/>
      <c r="RSM369" s="120"/>
      <c r="RSN369" s="120"/>
      <c r="RSO369" s="120"/>
      <c r="RSP369" s="120"/>
      <c r="RSQ369" s="120"/>
      <c r="RSR369" s="120"/>
      <c r="RSS369" s="120"/>
      <c r="RST369" s="120"/>
      <c r="RSU369" s="120"/>
      <c r="RSV369" s="120"/>
      <c r="RSW369" s="120"/>
      <c r="RSX369" s="120"/>
      <c r="RSY369" s="120"/>
      <c r="RSZ369" s="120"/>
      <c r="RTA369" s="120"/>
      <c r="RTB369" s="120"/>
      <c r="RTC369" s="120"/>
      <c r="RTD369" s="120"/>
      <c r="RTE369" s="120"/>
      <c r="RTF369" s="120"/>
      <c r="RTG369" s="120"/>
      <c r="RTH369" s="120"/>
      <c r="RTI369" s="120"/>
      <c r="RTJ369" s="120"/>
      <c r="RTK369" s="120"/>
      <c r="RTL369" s="120"/>
      <c r="RTM369" s="120"/>
      <c r="RTN369" s="120"/>
      <c r="RTO369" s="120"/>
      <c r="RTP369" s="120"/>
      <c r="RTQ369" s="120"/>
      <c r="RTR369" s="120"/>
      <c r="RTS369" s="120"/>
      <c r="RTT369" s="120"/>
      <c r="RTU369" s="120"/>
      <c r="RTV369" s="120"/>
      <c r="RTW369" s="120"/>
      <c r="RTX369" s="120"/>
      <c r="RTY369" s="120"/>
      <c r="RTZ369" s="120"/>
      <c r="RUA369" s="120"/>
      <c r="RUB369" s="120"/>
      <c r="RUC369" s="120"/>
      <c r="RUD369" s="120"/>
      <c r="RUE369" s="120"/>
      <c r="RUF369" s="120"/>
      <c r="RUG369" s="120"/>
      <c r="RUH369" s="120"/>
      <c r="RUI369" s="120"/>
      <c r="RUJ369" s="120"/>
      <c r="RUK369" s="120"/>
      <c r="RUL369" s="120"/>
      <c r="RUM369" s="120"/>
      <c r="RUN369" s="120"/>
      <c r="RUO369" s="120"/>
      <c r="RUP369" s="120"/>
      <c r="RUQ369" s="120"/>
      <c r="RUR369" s="120"/>
      <c r="RUS369" s="120"/>
      <c r="RUT369" s="120"/>
      <c r="RUU369" s="120"/>
      <c r="RUV369" s="120"/>
      <c r="RUW369" s="120"/>
      <c r="RUX369" s="120"/>
      <c r="RUY369" s="120"/>
      <c r="RUZ369" s="120"/>
      <c r="RVA369" s="120"/>
      <c r="RVB369" s="120"/>
      <c r="RVC369" s="120"/>
      <c r="RVD369" s="120"/>
      <c r="RVE369" s="120"/>
      <c r="RVF369" s="120"/>
      <c r="RVG369" s="120"/>
      <c r="RVH369" s="120"/>
      <c r="RVI369" s="120"/>
      <c r="RVJ369" s="120"/>
      <c r="RVK369" s="120"/>
      <c r="RVL369" s="120"/>
      <c r="RVM369" s="120"/>
      <c r="RVN369" s="120"/>
      <c r="RVO369" s="120"/>
      <c r="RVP369" s="120"/>
      <c r="RVQ369" s="120"/>
      <c r="RVR369" s="120"/>
      <c r="RVS369" s="120"/>
      <c r="RVT369" s="120"/>
      <c r="RVU369" s="120"/>
      <c r="RVV369" s="120"/>
      <c r="RVW369" s="120"/>
      <c r="RVX369" s="120"/>
      <c r="RVY369" s="120"/>
      <c r="RVZ369" s="120"/>
      <c r="RWA369" s="120"/>
      <c r="RWB369" s="120"/>
      <c r="RWC369" s="120"/>
      <c r="RWD369" s="120"/>
      <c r="RWE369" s="120"/>
      <c r="RWF369" s="120"/>
      <c r="RWG369" s="120"/>
      <c r="RWH369" s="120"/>
      <c r="RWI369" s="120"/>
      <c r="RWJ369" s="120"/>
      <c r="RWK369" s="120"/>
      <c r="RWL369" s="120"/>
      <c r="RWM369" s="120"/>
      <c r="RWN369" s="120"/>
      <c r="RWO369" s="120"/>
      <c r="RWP369" s="120"/>
      <c r="RWQ369" s="120"/>
      <c r="RWR369" s="120"/>
      <c r="RWS369" s="120"/>
      <c r="RWT369" s="120"/>
      <c r="RWU369" s="120"/>
      <c r="RWV369" s="120"/>
      <c r="RWW369" s="120"/>
      <c r="RWX369" s="120"/>
      <c r="RWY369" s="120"/>
      <c r="RWZ369" s="120"/>
      <c r="RXA369" s="120"/>
      <c r="RXB369" s="120"/>
      <c r="RXC369" s="120"/>
      <c r="RXD369" s="120"/>
      <c r="RXE369" s="120"/>
      <c r="RXF369" s="120"/>
      <c r="RXG369" s="120"/>
      <c r="RXH369" s="120"/>
      <c r="RXI369" s="120"/>
      <c r="RXJ369" s="120"/>
      <c r="RXK369" s="120"/>
      <c r="RXL369" s="120"/>
      <c r="RXM369" s="120"/>
      <c r="RXN369" s="120"/>
      <c r="RXO369" s="120"/>
      <c r="RXP369" s="120"/>
      <c r="RXQ369" s="120"/>
      <c r="RXR369" s="120"/>
      <c r="RXS369" s="120"/>
      <c r="RXT369" s="120"/>
      <c r="RXU369" s="120"/>
      <c r="RXV369" s="120"/>
      <c r="RXW369" s="120"/>
      <c r="RXX369" s="120"/>
      <c r="RXY369" s="120"/>
      <c r="RXZ369" s="120"/>
      <c r="RYA369" s="120"/>
      <c r="RYB369" s="120"/>
      <c r="RYC369" s="120"/>
      <c r="RYD369" s="120"/>
      <c r="RYE369" s="120"/>
      <c r="RYF369" s="120"/>
      <c r="RYG369" s="120"/>
      <c r="RYH369" s="120"/>
      <c r="RYI369" s="120"/>
      <c r="RYJ369" s="120"/>
      <c r="RYK369" s="120"/>
      <c r="RYL369" s="120"/>
      <c r="RYM369" s="120"/>
      <c r="RYN369" s="120"/>
      <c r="RYO369" s="120"/>
      <c r="RYP369" s="120"/>
      <c r="RYQ369" s="120"/>
      <c r="RYR369" s="120"/>
      <c r="RYS369" s="120"/>
      <c r="RYT369" s="120"/>
      <c r="RYU369" s="120"/>
      <c r="RYV369" s="120"/>
      <c r="RYW369" s="120"/>
      <c r="RYX369" s="120"/>
      <c r="RYY369" s="120"/>
      <c r="RYZ369" s="120"/>
      <c r="RZA369" s="120"/>
      <c r="RZB369" s="120"/>
      <c r="RZC369" s="120"/>
      <c r="RZD369" s="120"/>
      <c r="RZE369" s="120"/>
      <c r="RZF369" s="120"/>
      <c r="RZG369" s="120"/>
      <c r="RZH369" s="120"/>
      <c r="RZI369" s="120"/>
      <c r="RZJ369" s="120"/>
      <c r="RZK369" s="120"/>
      <c r="RZL369" s="120"/>
      <c r="RZM369" s="120"/>
      <c r="RZN369" s="120"/>
      <c r="RZO369" s="120"/>
      <c r="RZP369" s="120"/>
      <c r="RZQ369" s="120"/>
      <c r="RZR369" s="120"/>
      <c r="RZS369" s="120"/>
      <c r="RZT369" s="120"/>
      <c r="RZU369" s="120"/>
      <c r="RZV369" s="120"/>
      <c r="RZW369" s="120"/>
      <c r="RZX369" s="120"/>
      <c r="RZY369" s="120"/>
      <c r="RZZ369" s="120"/>
      <c r="SAA369" s="120"/>
      <c r="SAB369" s="120"/>
      <c r="SAC369" s="120"/>
      <c r="SAD369" s="120"/>
      <c r="SAE369" s="120"/>
      <c r="SAF369" s="120"/>
      <c r="SAG369" s="120"/>
      <c r="SAH369" s="120"/>
      <c r="SAI369" s="120"/>
      <c r="SAJ369" s="120"/>
      <c r="SAK369" s="120"/>
      <c r="SAL369" s="120"/>
      <c r="SAM369" s="120"/>
      <c r="SAN369" s="120"/>
      <c r="SAO369" s="120"/>
      <c r="SAP369" s="120"/>
      <c r="SAQ369" s="120"/>
      <c r="SAR369" s="120"/>
      <c r="SAS369" s="120"/>
      <c r="SAT369" s="120"/>
      <c r="SAU369" s="120"/>
      <c r="SAV369" s="120"/>
      <c r="SAW369" s="120"/>
      <c r="SAX369" s="120"/>
      <c r="SAY369" s="120"/>
      <c r="SAZ369" s="120"/>
      <c r="SBA369" s="120"/>
      <c r="SBB369" s="120"/>
      <c r="SBC369" s="120"/>
      <c r="SBD369" s="120"/>
      <c r="SBE369" s="120"/>
      <c r="SBF369" s="120"/>
      <c r="SBG369" s="120"/>
      <c r="SBH369" s="120"/>
      <c r="SBI369" s="120"/>
      <c r="SBJ369" s="120"/>
      <c r="SBK369" s="120"/>
      <c r="SBL369" s="120"/>
      <c r="SBM369" s="120"/>
      <c r="SBN369" s="120"/>
      <c r="SBO369" s="120"/>
      <c r="SBP369" s="120"/>
      <c r="SBQ369" s="120"/>
      <c r="SBR369" s="120"/>
      <c r="SBS369" s="120"/>
      <c r="SBT369" s="120"/>
      <c r="SBU369" s="120"/>
      <c r="SBV369" s="120"/>
      <c r="SBW369" s="120"/>
      <c r="SBX369" s="120"/>
      <c r="SBY369" s="120"/>
      <c r="SBZ369" s="120"/>
      <c r="SCA369" s="120"/>
      <c r="SCB369" s="120"/>
      <c r="SCC369" s="120"/>
      <c r="SCD369" s="120"/>
      <c r="SCE369" s="120"/>
      <c r="SCF369" s="120"/>
      <c r="SCG369" s="120"/>
      <c r="SCH369" s="120"/>
      <c r="SCI369" s="120"/>
      <c r="SCJ369" s="120"/>
      <c r="SCK369" s="120"/>
      <c r="SCL369" s="120"/>
      <c r="SCM369" s="120"/>
      <c r="SCN369" s="120"/>
      <c r="SCO369" s="120"/>
      <c r="SCP369" s="120"/>
      <c r="SCQ369" s="120"/>
      <c r="SCR369" s="120"/>
      <c r="SCS369" s="120"/>
      <c r="SCT369" s="120"/>
      <c r="SCU369" s="120"/>
      <c r="SCV369" s="120"/>
      <c r="SCW369" s="120"/>
      <c r="SCX369" s="120"/>
      <c r="SCY369" s="120"/>
      <c r="SCZ369" s="120"/>
      <c r="SDA369" s="120"/>
      <c r="SDB369" s="120"/>
      <c r="SDC369" s="120"/>
      <c r="SDD369" s="120"/>
      <c r="SDE369" s="120"/>
      <c r="SDF369" s="120"/>
      <c r="SDG369" s="120"/>
      <c r="SDH369" s="120"/>
      <c r="SDI369" s="120"/>
      <c r="SDJ369" s="120"/>
      <c r="SDK369" s="120"/>
      <c r="SDL369" s="120"/>
      <c r="SDM369" s="120"/>
      <c r="SDN369" s="120"/>
      <c r="SDO369" s="120"/>
      <c r="SDP369" s="120"/>
      <c r="SDQ369" s="120"/>
      <c r="SDR369" s="120"/>
      <c r="SDS369" s="120"/>
      <c r="SDT369" s="120"/>
      <c r="SDU369" s="120"/>
      <c r="SDV369" s="120"/>
      <c r="SDW369" s="120"/>
      <c r="SDX369" s="120"/>
      <c r="SDY369" s="120"/>
      <c r="SDZ369" s="120"/>
      <c r="SEA369" s="120"/>
      <c r="SEB369" s="120"/>
      <c r="SEC369" s="120"/>
      <c r="SED369" s="120"/>
      <c r="SEE369" s="120"/>
      <c r="SEF369" s="120"/>
      <c r="SEG369" s="120"/>
      <c r="SEH369" s="120"/>
      <c r="SEI369" s="120"/>
      <c r="SEJ369" s="120"/>
      <c r="SEK369" s="120"/>
      <c r="SEL369" s="120"/>
      <c r="SEM369" s="120"/>
      <c r="SEN369" s="120"/>
      <c r="SEO369" s="120"/>
      <c r="SEP369" s="120"/>
      <c r="SEQ369" s="120"/>
      <c r="SER369" s="120"/>
      <c r="SES369" s="120"/>
      <c r="SET369" s="120"/>
      <c r="SEU369" s="120"/>
      <c r="SEV369" s="120"/>
      <c r="SEW369" s="120"/>
      <c r="SEX369" s="120"/>
      <c r="SEY369" s="120"/>
      <c r="SEZ369" s="120"/>
      <c r="SFA369" s="120"/>
      <c r="SFB369" s="120"/>
      <c r="SFC369" s="120"/>
      <c r="SFD369" s="120"/>
      <c r="SFE369" s="120"/>
      <c r="SFF369" s="120"/>
      <c r="SFG369" s="120"/>
      <c r="SFH369" s="120"/>
      <c r="SFI369" s="120"/>
      <c r="SFJ369" s="120"/>
      <c r="SFK369" s="120"/>
      <c r="SFL369" s="120"/>
      <c r="SFM369" s="120"/>
      <c r="SFN369" s="120"/>
      <c r="SFO369" s="120"/>
      <c r="SFP369" s="120"/>
      <c r="SFQ369" s="120"/>
      <c r="SFR369" s="120"/>
      <c r="SFS369" s="120"/>
      <c r="SFT369" s="120"/>
      <c r="SFU369" s="120"/>
      <c r="SFV369" s="120"/>
      <c r="SFW369" s="120"/>
      <c r="SFX369" s="120"/>
      <c r="SFY369" s="120"/>
      <c r="SFZ369" s="120"/>
      <c r="SGA369" s="120"/>
      <c r="SGB369" s="120"/>
      <c r="SGC369" s="120"/>
      <c r="SGD369" s="120"/>
      <c r="SGE369" s="120"/>
      <c r="SGF369" s="120"/>
      <c r="SGG369" s="120"/>
      <c r="SGH369" s="120"/>
      <c r="SGI369" s="120"/>
      <c r="SGJ369" s="120"/>
      <c r="SGK369" s="120"/>
      <c r="SGL369" s="120"/>
      <c r="SGM369" s="120"/>
      <c r="SGN369" s="120"/>
      <c r="SGO369" s="120"/>
      <c r="SGP369" s="120"/>
      <c r="SGQ369" s="120"/>
      <c r="SGR369" s="120"/>
      <c r="SGS369" s="120"/>
      <c r="SGT369" s="120"/>
      <c r="SGU369" s="120"/>
      <c r="SGV369" s="120"/>
      <c r="SGW369" s="120"/>
      <c r="SGX369" s="120"/>
      <c r="SGY369" s="120"/>
      <c r="SGZ369" s="120"/>
      <c r="SHA369" s="120"/>
      <c r="SHB369" s="120"/>
      <c r="SHC369" s="120"/>
      <c r="SHD369" s="120"/>
      <c r="SHE369" s="120"/>
      <c r="SHF369" s="120"/>
      <c r="SHG369" s="120"/>
      <c r="SHH369" s="120"/>
      <c r="SHI369" s="120"/>
      <c r="SHJ369" s="120"/>
      <c r="SHK369" s="120"/>
      <c r="SHL369" s="120"/>
      <c r="SHM369" s="120"/>
      <c r="SHN369" s="120"/>
      <c r="SHO369" s="120"/>
      <c r="SHP369" s="120"/>
      <c r="SHQ369" s="120"/>
      <c r="SHR369" s="120"/>
      <c r="SHS369" s="120"/>
      <c r="SHT369" s="120"/>
      <c r="SHU369" s="120"/>
      <c r="SHV369" s="120"/>
      <c r="SHW369" s="120"/>
      <c r="SHX369" s="120"/>
      <c r="SHY369" s="120"/>
      <c r="SHZ369" s="120"/>
      <c r="SIA369" s="120"/>
      <c r="SIB369" s="120"/>
      <c r="SIC369" s="120"/>
      <c r="SID369" s="120"/>
      <c r="SIE369" s="120"/>
      <c r="SIF369" s="120"/>
      <c r="SIG369" s="120"/>
      <c r="SIH369" s="120"/>
      <c r="SII369" s="120"/>
      <c r="SIJ369" s="120"/>
      <c r="SIK369" s="120"/>
      <c r="SIL369" s="120"/>
      <c r="SIM369" s="120"/>
      <c r="SIN369" s="120"/>
      <c r="SIO369" s="120"/>
      <c r="SIP369" s="120"/>
      <c r="SIQ369" s="120"/>
      <c r="SIR369" s="120"/>
      <c r="SIS369" s="120"/>
      <c r="SIT369" s="120"/>
      <c r="SIU369" s="120"/>
      <c r="SIV369" s="120"/>
      <c r="SIW369" s="120"/>
      <c r="SIX369" s="120"/>
      <c r="SIY369" s="120"/>
      <c r="SIZ369" s="120"/>
      <c r="SJA369" s="120"/>
      <c r="SJB369" s="120"/>
      <c r="SJC369" s="120"/>
      <c r="SJD369" s="120"/>
      <c r="SJE369" s="120"/>
      <c r="SJF369" s="120"/>
      <c r="SJG369" s="120"/>
      <c r="SJH369" s="120"/>
      <c r="SJI369" s="120"/>
      <c r="SJJ369" s="120"/>
      <c r="SJK369" s="120"/>
      <c r="SJL369" s="120"/>
      <c r="SJM369" s="120"/>
      <c r="SJN369" s="120"/>
      <c r="SJO369" s="120"/>
      <c r="SJP369" s="120"/>
      <c r="SJQ369" s="120"/>
      <c r="SJR369" s="120"/>
      <c r="SJS369" s="120"/>
      <c r="SJT369" s="120"/>
      <c r="SJU369" s="120"/>
      <c r="SJV369" s="120"/>
      <c r="SJW369" s="120"/>
      <c r="SJX369" s="120"/>
      <c r="SJY369" s="120"/>
      <c r="SJZ369" s="120"/>
      <c r="SKA369" s="120"/>
      <c r="SKB369" s="120"/>
      <c r="SKC369" s="120"/>
      <c r="SKD369" s="120"/>
      <c r="SKE369" s="120"/>
      <c r="SKF369" s="120"/>
      <c r="SKG369" s="120"/>
      <c r="SKH369" s="120"/>
      <c r="SKI369" s="120"/>
      <c r="SKJ369" s="120"/>
      <c r="SKK369" s="120"/>
      <c r="SKL369" s="120"/>
      <c r="SKM369" s="120"/>
      <c r="SKN369" s="120"/>
      <c r="SKO369" s="120"/>
      <c r="SKP369" s="120"/>
      <c r="SKQ369" s="120"/>
      <c r="SKR369" s="120"/>
      <c r="SKS369" s="120"/>
      <c r="SKT369" s="120"/>
      <c r="SKU369" s="120"/>
      <c r="SKV369" s="120"/>
      <c r="SKW369" s="120"/>
      <c r="SKX369" s="120"/>
      <c r="SKY369" s="120"/>
      <c r="SKZ369" s="120"/>
      <c r="SLA369" s="120"/>
      <c r="SLB369" s="120"/>
      <c r="SLC369" s="120"/>
      <c r="SLD369" s="120"/>
      <c r="SLE369" s="120"/>
      <c r="SLF369" s="120"/>
      <c r="SLG369" s="120"/>
      <c r="SLH369" s="120"/>
      <c r="SLI369" s="120"/>
      <c r="SLJ369" s="120"/>
      <c r="SLK369" s="120"/>
      <c r="SLL369" s="120"/>
      <c r="SLM369" s="120"/>
      <c r="SLN369" s="120"/>
      <c r="SLO369" s="120"/>
      <c r="SLP369" s="120"/>
      <c r="SLQ369" s="120"/>
      <c r="SLR369" s="120"/>
      <c r="SLS369" s="120"/>
      <c r="SLT369" s="120"/>
      <c r="SLU369" s="120"/>
      <c r="SLV369" s="120"/>
      <c r="SLW369" s="120"/>
      <c r="SLX369" s="120"/>
      <c r="SLY369" s="120"/>
      <c r="SLZ369" s="120"/>
      <c r="SMA369" s="120"/>
      <c r="SMB369" s="120"/>
      <c r="SMC369" s="120"/>
      <c r="SMD369" s="120"/>
      <c r="SME369" s="120"/>
      <c r="SMF369" s="120"/>
      <c r="SMG369" s="120"/>
      <c r="SMH369" s="120"/>
      <c r="SMI369" s="120"/>
      <c r="SMJ369" s="120"/>
      <c r="SMK369" s="120"/>
      <c r="SML369" s="120"/>
      <c r="SMM369" s="120"/>
      <c r="SMN369" s="120"/>
      <c r="SMO369" s="120"/>
      <c r="SMP369" s="120"/>
      <c r="SMQ369" s="120"/>
      <c r="SMR369" s="120"/>
      <c r="SMS369" s="120"/>
      <c r="SMT369" s="120"/>
      <c r="SMU369" s="120"/>
      <c r="SMV369" s="120"/>
      <c r="SMW369" s="120"/>
      <c r="SMX369" s="120"/>
      <c r="SMY369" s="120"/>
      <c r="SMZ369" s="120"/>
      <c r="SNA369" s="120"/>
      <c r="SNB369" s="120"/>
      <c r="SNC369" s="120"/>
      <c r="SND369" s="120"/>
      <c r="SNE369" s="120"/>
      <c r="SNF369" s="120"/>
      <c r="SNG369" s="120"/>
      <c r="SNH369" s="120"/>
      <c r="SNI369" s="120"/>
      <c r="SNJ369" s="120"/>
      <c r="SNK369" s="120"/>
      <c r="SNL369" s="120"/>
      <c r="SNM369" s="120"/>
      <c r="SNN369" s="120"/>
      <c r="SNO369" s="120"/>
      <c r="SNP369" s="120"/>
      <c r="SNQ369" s="120"/>
      <c r="SNR369" s="120"/>
      <c r="SNS369" s="120"/>
      <c r="SNT369" s="120"/>
      <c r="SNU369" s="120"/>
      <c r="SNV369" s="120"/>
      <c r="SNW369" s="120"/>
      <c r="SNX369" s="120"/>
      <c r="SNY369" s="120"/>
      <c r="SNZ369" s="120"/>
      <c r="SOA369" s="120"/>
      <c r="SOB369" s="120"/>
      <c r="SOC369" s="120"/>
      <c r="SOD369" s="120"/>
      <c r="SOE369" s="120"/>
      <c r="SOF369" s="120"/>
      <c r="SOG369" s="120"/>
      <c r="SOH369" s="120"/>
      <c r="SOI369" s="120"/>
      <c r="SOJ369" s="120"/>
      <c r="SOK369" s="120"/>
      <c r="SOL369" s="120"/>
      <c r="SOM369" s="120"/>
      <c r="SON369" s="120"/>
      <c r="SOO369" s="120"/>
      <c r="SOP369" s="120"/>
      <c r="SOQ369" s="120"/>
      <c r="SOR369" s="120"/>
      <c r="SOS369" s="120"/>
      <c r="SOT369" s="120"/>
      <c r="SOU369" s="120"/>
      <c r="SOV369" s="120"/>
      <c r="SOW369" s="120"/>
      <c r="SOX369" s="120"/>
      <c r="SOY369" s="120"/>
      <c r="SOZ369" s="120"/>
      <c r="SPA369" s="120"/>
      <c r="SPB369" s="120"/>
      <c r="SPC369" s="120"/>
      <c r="SPD369" s="120"/>
      <c r="SPE369" s="120"/>
      <c r="SPF369" s="120"/>
      <c r="SPG369" s="120"/>
      <c r="SPH369" s="120"/>
      <c r="SPI369" s="120"/>
      <c r="SPJ369" s="120"/>
      <c r="SPK369" s="120"/>
      <c r="SPL369" s="120"/>
      <c r="SPM369" s="120"/>
      <c r="SPN369" s="120"/>
      <c r="SPO369" s="120"/>
      <c r="SPP369" s="120"/>
      <c r="SPQ369" s="120"/>
      <c r="SPR369" s="120"/>
      <c r="SPS369" s="120"/>
      <c r="SPT369" s="120"/>
      <c r="SPU369" s="120"/>
      <c r="SPV369" s="120"/>
      <c r="SPW369" s="120"/>
      <c r="SPX369" s="120"/>
      <c r="SPY369" s="120"/>
      <c r="SPZ369" s="120"/>
      <c r="SQA369" s="120"/>
      <c r="SQB369" s="120"/>
      <c r="SQC369" s="120"/>
      <c r="SQD369" s="120"/>
      <c r="SQE369" s="120"/>
      <c r="SQF369" s="120"/>
      <c r="SQG369" s="120"/>
      <c r="SQH369" s="120"/>
      <c r="SQI369" s="120"/>
      <c r="SQJ369" s="120"/>
      <c r="SQK369" s="120"/>
      <c r="SQL369" s="120"/>
      <c r="SQM369" s="120"/>
      <c r="SQN369" s="120"/>
      <c r="SQO369" s="120"/>
      <c r="SQP369" s="120"/>
      <c r="SQQ369" s="120"/>
      <c r="SQR369" s="120"/>
      <c r="SQS369" s="120"/>
      <c r="SQT369" s="120"/>
      <c r="SQU369" s="120"/>
      <c r="SQV369" s="120"/>
      <c r="SQW369" s="120"/>
      <c r="SQX369" s="120"/>
      <c r="SQY369" s="120"/>
      <c r="SQZ369" s="120"/>
      <c r="SRA369" s="120"/>
      <c r="SRB369" s="120"/>
      <c r="SRC369" s="120"/>
      <c r="SRD369" s="120"/>
      <c r="SRE369" s="120"/>
      <c r="SRF369" s="120"/>
      <c r="SRG369" s="120"/>
      <c r="SRH369" s="120"/>
      <c r="SRI369" s="120"/>
      <c r="SRJ369" s="120"/>
      <c r="SRK369" s="120"/>
      <c r="SRL369" s="120"/>
      <c r="SRM369" s="120"/>
      <c r="SRN369" s="120"/>
      <c r="SRO369" s="120"/>
      <c r="SRP369" s="120"/>
      <c r="SRQ369" s="120"/>
      <c r="SRR369" s="120"/>
      <c r="SRS369" s="120"/>
      <c r="SRT369" s="120"/>
      <c r="SRU369" s="120"/>
      <c r="SRV369" s="120"/>
      <c r="SRW369" s="120"/>
      <c r="SRX369" s="120"/>
      <c r="SRY369" s="120"/>
      <c r="SRZ369" s="120"/>
      <c r="SSA369" s="120"/>
      <c r="SSB369" s="120"/>
      <c r="SSC369" s="120"/>
      <c r="SSD369" s="120"/>
      <c r="SSE369" s="120"/>
      <c r="SSF369" s="120"/>
      <c r="SSG369" s="120"/>
      <c r="SSH369" s="120"/>
      <c r="SSI369" s="120"/>
      <c r="SSJ369" s="120"/>
      <c r="SSK369" s="120"/>
      <c r="SSL369" s="120"/>
      <c r="SSM369" s="120"/>
      <c r="SSN369" s="120"/>
      <c r="SSO369" s="120"/>
      <c r="SSP369" s="120"/>
      <c r="SSQ369" s="120"/>
      <c r="SSR369" s="120"/>
      <c r="SSS369" s="120"/>
      <c r="SST369" s="120"/>
      <c r="SSU369" s="120"/>
      <c r="SSV369" s="120"/>
      <c r="SSW369" s="120"/>
      <c r="SSX369" s="120"/>
      <c r="SSY369" s="120"/>
      <c r="SSZ369" s="120"/>
      <c r="STA369" s="120"/>
      <c r="STB369" s="120"/>
      <c r="STC369" s="120"/>
      <c r="STD369" s="120"/>
      <c r="STE369" s="120"/>
      <c r="STF369" s="120"/>
      <c r="STG369" s="120"/>
      <c r="STH369" s="120"/>
      <c r="STI369" s="120"/>
      <c r="STJ369" s="120"/>
      <c r="STK369" s="120"/>
      <c r="STL369" s="120"/>
      <c r="STM369" s="120"/>
      <c r="STN369" s="120"/>
      <c r="STO369" s="120"/>
      <c r="STP369" s="120"/>
      <c r="STQ369" s="120"/>
      <c r="STR369" s="120"/>
      <c r="STS369" s="120"/>
      <c r="STT369" s="120"/>
      <c r="STU369" s="120"/>
      <c r="STV369" s="120"/>
      <c r="STW369" s="120"/>
      <c r="STX369" s="120"/>
      <c r="STY369" s="120"/>
      <c r="STZ369" s="120"/>
      <c r="SUA369" s="120"/>
      <c r="SUB369" s="120"/>
      <c r="SUC369" s="120"/>
      <c r="SUD369" s="120"/>
      <c r="SUE369" s="120"/>
      <c r="SUF369" s="120"/>
      <c r="SUG369" s="120"/>
      <c r="SUH369" s="120"/>
      <c r="SUI369" s="120"/>
      <c r="SUJ369" s="120"/>
      <c r="SUK369" s="120"/>
      <c r="SUL369" s="120"/>
      <c r="SUM369" s="120"/>
      <c r="SUN369" s="120"/>
      <c r="SUO369" s="120"/>
      <c r="SUP369" s="120"/>
      <c r="SUQ369" s="120"/>
      <c r="SUR369" s="120"/>
      <c r="SUS369" s="120"/>
      <c r="SUT369" s="120"/>
      <c r="SUU369" s="120"/>
      <c r="SUV369" s="120"/>
      <c r="SUW369" s="120"/>
      <c r="SUX369" s="120"/>
      <c r="SUY369" s="120"/>
      <c r="SUZ369" s="120"/>
      <c r="SVA369" s="120"/>
      <c r="SVB369" s="120"/>
      <c r="SVC369" s="120"/>
      <c r="SVD369" s="120"/>
      <c r="SVE369" s="120"/>
      <c r="SVF369" s="120"/>
      <c r="SVG369" s="120"/>
      <c r="SVH369" s="120"/>
      <c r="SVI369" s="120"/>
      <c r="SVJ369" s="120"/>
      <c r="SVK369" s="120"/>
      <c r="SVL369" s="120"/>
      <c r="SVM369" s="120"/>
      <c r="SVN369" s="120"/>
      <c r="SVO369" s="120"/>
      <c r="SVP369" s="120"/>
      <c r="SVQ369" s="120"/>
      <c r="SVR369" s="120"/>
      <c r="SVS369" s="120"/>
      <c r="SVT369" s="120"/>
      <c r="SVU369" s="120"/>
      <c r="SVV369" s="120"/>
      <c r="SVW369" s="120"/>
      <c r="SVX369" s="120"/>
      <c r="SVY369" s="120"/>
      <c r="SVZ369" s="120"/>
      <c r="SWA369" s="120"/>
      <c r="SWB369" s="120"/>
      <c r="SWC369" s="120"/>
      <c r="SWD369" s="120"/>
      <c r="SWE369" s="120"/>
      <c r="SWF369" s="120"/>
      <c r="SWG369" s="120"/>
      <c r="SWH369" s="120"/>
      <c r="SWI369" s="120"/>
      <c r="SWJ369" s="120"/>
      <c r="SWK369" s="120"/>
      <c r="SWL369" s="120"/>
      <c r="SWM369" s="120"/>
      <c r="SWN369" s="120"/>
      <c r="SWO369" s="120"/>
      <c r="SWP369" s="120"/>
      <c r="SWQ369" s="120"/>
      <c r="SWR369" s="120"/>
      <c r="SWS369" s="120"/>
      <c r="SWT369" s="120"/>
      <c r="SWU369" s="120"/>
      <c r="SWV369" s="120"/>
      <c r="SWW369" s="120"/>
      <c r="SWX369" s="120"/>
      <c r="SWY369" s="120"/>
      <c r="SWZ369" s="120"/>
      <c r="SXA369" s="120"/>
      <c r="SXB369" s="120"/>
      <c r="SXC369" s="120"/>
      <c r="SXD369" s="120"/>
      <c r="SXE369" s="120"/>
      <c r="SXF369" s="120"/>
      <c r="SXG369" s="120"/>
      <c r="SXH369" s="120"/>
      <c r="SXI369" s="120"/>
      <c r="SXJ369" s="120"/>
      <c r="SXK369" s="120"/>
      <c r="SXL369" s="120"/>
      <c r="SXM369" s="120"/>
      <c r="SXN369" s="120"/>
      <c r="SXO369" s="120"/>
      <c r="SXP369" s="120"/>
      <c r="SXQ369" s="120"/>
      <c r="SXR369" s="120"/>
      <c r="SXS369" s="120"/>
      <c r="SXT369" s="120"/>
      <c r="SXU369" s="120"/>
      <c r="SXV369" s="120"/>
      <c r="SXW369" s="120"/>
      <c r="SXX369" s="120"/>
      <c r="SXY369" s="120"/>
      <c r="SXZ369" s="120"/>
      <c r="SYA369" s="120"/>
      <c r="SYB369" s="120"/>
      <c r="SYC369" s="120"/>
      <c r="SYD369" s="120"/>
      <c r="SYE369" s="120"/>
      <c r="SYF369" s="120"/>
      <c r="SYG369" s="120"/>
      <c r="SYH369" s="120"/>
      <c r="SYI369" s="120"/>
      <c r="SYJ369" s="120"/>
      <c r="SYK369" s="120"/>
      <c r="SYL369" s="120"/>
      <c r="SYM369" s="120"/>
      <c r="SYN369" s="120"/>
      <c r="SYO369" s="120"/>
      <c r="SYP369" s="120"/>
      <c r="SYQ369" s="120"/>
      <c r="SYR369" s="120"/>
      <c r="SYS369" s="120"/>
      <c r="SYT369" s="120"/>
      <c r="SYU369" s="120"/>
      <c r="SYV369" s="120"/>
      <c r="SYW369" s="120"/>
      <c r="SYX369" s="120"/>
      <c r="SYY369" s="120"/>
      <c r="SYZ369" s="120"/>
      <c r="SZA369" s="120"/>
      <c r="SZB369" s="120"/>
      <c r="SZC369" s="120"/>
      <c r="SZD369" s="120"/>
      <c r="SZE369" s="120"/>
      <c r="SZF369" s="120"/>
      <c r="SZG369" s="120"/>
      <c r="SZH369" s="120"/>
      <c r="SZI369" s="120"/>
      <c r="SZJ369" s="120"/>
      <c r="SZK369" s="120"/>
      <c r="SZL369" s="120"/>
      <c r="SZM369" s="120"/>
      <c r="SZN369" s="120"/>
      <c r="SZO369" s="120"/>
      <c r="SZP369" s="120"/>
      <c r="SZQ369" s="120"/>
      <c r="SZR369" s="120"/>
      <c r="SZS369" s="120"/>
      <c r="SZT369" s="120"/>
      <c r="SZU369" s="120"/>
      <c r="SZV369" s="120"/>
      <c r="SZW369" s="120"/>
      <c r="SZX369" s="120"/>
      <c r="SZY369" s="120"/>
      <c r="SZZ369" s="120"/>
      <c r="TAA369" s="120"/>
      <c r="TAB369" s="120"/>
      <c r="TAC369" s="120"/>
      <c r="TAD369" s="120"/>
      <c r="TAE369" s="120"/>
      <c r="TAF369" s="120"/>
      <c r="TAG369" s="120"/>
      <c r="TAH369" s="120"/>
      <c r="TAI369" s="120"/>
      <c r="TAJ369" s="120"/>
      <c r="TAK369" s="120"/>
      <c r="TAL369" s="120"/>
      <c r="TAM369" s="120"/>
      <c r="TAN369" s="120"/>
      <c r="TAO369" s="120"/>
      <c r="TAP369" s="120"/>
      <c r="TAQ369" s="120"/>
      <c r="TAR369" s="120"/>
      <c r="TAS369" s="120"/>
      <c r="TAT369" s="120"/>
      <c r="TAU369" s="120"/>
      <c r="TAV369" s="120"/>
      <c r="TAW369" s="120"/>
      <c r="TAX369" s="120"/>
      <c r="TAY369" s="120"/>
      <c r="TAZ369" s="120"/>
      <c r="TBA369" s="120"/>
      <c r="TBB369" s="120"/>
      <c r="TBC369" s="120"/>
      <c r="TBD369" s="120"/>
      <c r="TBE369" s="120"/>
      <c r="TBF369" s="120"/>
      <c r="TBG369" s="120"/>
      <c r="TBH369" s="120"/>
      <c r="TBI369" s="120"/>
      <c r="TBJ369" s="120"/>
      <c r="TBK369" s="120"/>
      <c r="TBL369" s="120"/>
      <c r="TBM369" s="120"/>
      <c r="TBN369" s="120"/>
      <c r="TBO369" s="120"/>
      <c r="TBP369" s="120"/>
      <c r="TBQ369" s="120"/>
      <c r="TBR369" s="120"/>
      <c r="TBS369" s="120"/>
      <c r="TBT369" s="120"/>
      <c r="TBU369" s="120"/>
      <c r="TBV369" s="120"/>
      <c r="TBW369" s="120"/>
      <c r="TBX369" s="120"/>
      <c r="TBY369" s="120"/>
      <c r="TBZ369" s="120"/>
      <c r="TCA369" s="120"/>
      <c r="TCB369" s="120"/>
      <c r="TCC369" s="120"/>
      <c r="TCD369" s="120"/>
      <c r="TCE369" s="120"/>
      <c r="TCF369" s="120"/>
      <c r="TCG369" s="120"/>
      <c r="TCH369" s="120"/>
      <c r="TCI369" s="120"/>
      <c r="TCJ369" s="120"/>
      <c r="TCK369" s="120"/>
      <c r="TCL369" s="120"/>
      <c r="TCM369" s="120"/>
      <c r="TCN369" s="120"/>
      <c r="TCO369" s="120"/>
      <c r="TCP369" s="120"/>
      <c r="TCQ369" s="120"/>
      <c r="TCR369" s="120"/>
      <c r="TCS369" s="120"/>
      <c r="TCT369" s="120"/>
      <c r="TCU369" s="120"/>
      <c r="TCV369" s="120"/>
      <c r="TCW369" s="120"/>
      <c r="TCX369" s="120"/>
      <c r="TCY369" s="120"/>
      <c r="TCZ369" s="120"/>
      <c r="TDA369" s="120"/>
      <c r="TDB369" s="120"/>
      <c r="TDC369" s="120"/>
      <c r="TDD369" s="120"/>
      <c r="TDE369" s="120"/>
      <c r="TDF369" s="120"/>
      <c r="TDG369" s="120"/>
      <c r="TDH369" s="120"/>
      <c r="TDI369" s="120"/>
      <c r="TDJ369" s="120"/>
      <c r="TDK369" s="120"/>
      <c r="TDL369" s="120"/>
      <c r="TDM369" s="120"/>
      <c r="TDN369" s="120"/>
      <c r="TDO369" s="120"/>
      <c r="TDP369" s="120"/>
      <c r="TDQ369" s="120"/>
      <c r="TDR369" s="120"/>
      <c r="TDS369" s="120"/>
      <c r="TDT369" s="120"/>
      <c r="TDU369" s="120"/>
      <c r="TDV369" s="120"/>
      <c r="TDW369" s="120"/>
      <c r="TDX369" s="120"/>
      <c r="TDY369" s="120"/>
      <c r="TDZ369" s="120"/>
      <c r="TEA369" s="120"/>
      <c r="TEB369" s="120"/>
      <c r="TEC369" s="120"/>
      <c r="TED369" s="120"/>
      <c r="TEE369" s="120"/>
      <c r="TEF369" s="120"/>
      <c r="TEG369" s="120"/>
      <c r="TEH369" s="120"/>
      <c r="TEI369" s="120"/>
      <c r="TEJ369" s="120"/>
      <c r="TEK369" s="120"/>
      <c r="TEL369" s="120"/>
      <c r="TEM369" s="120"/>
      <c r="TEN369" s="120"/>
      <c r="TEO369" s="120"/>
      <c r="TEP369" s="120"/>
      <c r="TEQ369" s="120"/>
      <c r="TER369" s="120"/>
      <c r="TES369" s="120"/>
      <c r="TET369" s="120"/>
      <c r="TEU369" s="120"/>
      <c r="TEV369" s="120"/>
      <c r="TEW369" s="120"/>
      <c r="TEX369" s="120"/>
      <c r="TEY369" s="120"/>
      <c r="TEZ369" s="120"/>
      <c r="TFA369" s="120"/>
      <c r="TFB369" s="120"/>
      <c r="TFC369" s="120"/>
      <c r="TFD369" s="120"/>
      <c r="TFE369" s="120"/>
      <c r="TFF369" s="120"/>
      <c r="TFG369" s="120"/>
      <c r="TFH369" s="120"/>
      <c r="TFI369" s="120"/>
      <c r="TFJ369" s="120"/>
      <c r="TFK369" s="120"/>
      <c r="TFL369" s="120"/>
      <c r="TFM369" s="120"/>
      <c r="TFN369" s="120"/>
      <c r="TFO369" s="120"/>
      <c r="TFP369" s="120"/>
      <c r="TFQ369" s="120"/>
      <c r="TFR369" s="120"/>
      <c r="TFS369" s="120"/>
      <c r="TFT369" s="120"/>
      <c r="TFU369" s="120"/>
      <c r="TFV369" s="120"/>
      <c r="TFW369" s="120"/>
      <c r="TFX369" s="120"/>
      <c r="TFY369" s="120"/>
      <c r="TFZ369" s="120"/>
      <c r="TGA369" s="120"/>
      <c r="TGB369" s="120"/>
      <c r="TGC369" s="120"/>
      <c r="TGD369" s="120"/>
      <c r="TGE369" s="120"/>
      <c r="TGF369" s="120"/>
      <c r="TGG369" s="120"/>
      <c r="TGH369" s="120"/>
      <c r="TGI369" s="120"/>
      <c r="TGJ369" s="120"/>
      <c r="TGK369" s="120"/>
      <c r="TGL369" s="120"/>
      <c r="TGM369" s="120"/>
      <c r="TGN369" s="120"/>
      <c r="TGO369" s="120"/>
      <c r="TGP369" s="120"/>
      <c r="TGQ369" s="120"/>
      <c r="TGR369" s="120"/>
      <c r="TGS369" s="120"/>
      <c r="TGT369" s="120"/>
      <c r="TGU369" s="120"/>
      <c r="TGV369" s="120"/>
      <c r="TGW369" s="120"/>
      <c r="TGX369" s="120"/>
      <c r="TGY369" s="120"/>
      <c r="TGZ369" s="120"/>
      <c r="THA369" s="120"/>
      <c r="THB369" s="120"/>
      <c r="THC369" s="120"/>
      <c r="THD369" s="120"/>
      <c r="THE369" s="120"/>
      <c r="THF369" s="120"/>
      <c r="THG369" s="120"/>
      <c r="THH369" s="120"/>
      <c r="THI369" s="120"/>
      <c r="THJ369" s="120"/>
      <c r="THK369" s="120"/>
      <c r="THL369" s="120"/>
      <c r="THM369" s="120"/>
      <c r="THN369" s="120"/>
      <c r="THO369" s="120"/>
      <c r="THP369" s="120"/>
      <c r="THQ369" s="120"/>
      <c r="THR369" s="120"/>
      <c r="THS369" s="120"/>
      <c r="THT369" s="120"/>
      <c r="THU369" s="120"/>
      <c r="THV369" s="120"/>
      <c r="THW369" s="120"/>
      <c r="THX369" s="120"/>
      <c r="THY369" s="120"/>
      <c r="THZ369" s="120"/>
      <c r="TIA369" s="120"/>
      <c r="TIB369" s="120"/>
      <c r="TIC369" s="120"/>
      <c r="TID369" s="120"/>
      <c r="TIE369" s="120"/>
      <c r="TIF369" s="120"/>
      <c r="TIG369" s="120"/>
      <c r="TIH369" s="120"/>
      <c r="TII369" s="120"/>
      <c r="TIJ369" s="120"/>
      <c r="TIK369" s="120"/>
      <c r="TIL369" s="120"/>
      <c r="TIM369" s="120"/>
      <c r="TIN369" s="120"/>
      <c r="TIO369" s="120"/>
      <c r="TIP369" s="120"/>
      <c r="TIQ369" s="120"/>
      <c r="TIR369" s="120"/>
      <c r="TIS369" s="120"/>
      <c r="TIT369" s="120"/>
      <c r="TIU369" s="120"/>
      <c r="TIV369" s="120"/>
      <c r="TIW369" s="120"/>
      <c r="TIX369" s="120"/>
      <c r="TIY369" s="120"/>
      <c r="TIZ369" s="120"/>
      <c r="TJA369" s="120"/>
      <c r="TJB369" s="120"/>
      <c r="TJC369" s="120"/>
      <c r="TJD369" s="120"/>
      <c r="TJE369" s="120"/>
      <c r="TJF369" s="120"/>
      <c r="TJG369" s="120"/>
      <c r="TJH369" s="120"/>
      <c r="TJI369" s="120"/>
      <c r="TJJ369" s="120"/>
      <c r="TJK369" s="120"/>
      <c r="TJL369" s="120"/>
      <c r="TJM369" s="120"/>
      <c r="TJN369" s="120"/>
      <c r="TJO369" s="120"/>
      <c r="TJP369" s="120"/>
      <c r="TJQ369" s="120"/>
      <c r="TJR369" s="120"/>
      <c r="TJS369" s="120"/>
      <c r="TJT369" s="120"/>
      <c r="TJU369" s="120"/>
      <c r="TJV369" s="120"/>
      <c r="TJW369" s="120"/>
      <c r="TJX369" s="120"/>
      <c r="TJY369" s="120"/>
      <c r="TJZ369" s="120"/>
      <c r="TKA369" s="120"/>
      <c r="TKB369" s="120"/>
      <c r="TKC369" s="120"/>
      <c r="TKD369" s="120"/>
      <c r="TKE369" s="120"/>
      <c r="TKF369" s="120"/>
      <c r="TKG369" s="120"/>
      <c r="TKH369" s="120"/>
      <c r="TKI369" s="120"/>
      <c r="TKJ369" s="120"/>
      <c r="TKK369" s="120"/>
      <c r="TKL369" s="120"/>
      <c r="TKM369" s="120"/>
      <c r="TKN369" s="120"/>
      <c r="TKO369" s="120"/>
      <c r="TKP369" s="120"/>
      <c r="TKQ369" s="120"/>
      <c r="TKR369" s="120"/>
      <c r="TKS369" s="120"/>
      <c r="TKT369" s="120"/>
      <c r="TKU369" s="120"/>
      <c r="TKV369" s="120"/>
      <c r="TKW369" s="120"/>
      <c r="TKX369" s="120"/>
      <c r="TKY369" s="120"/>
      <c r="TKZ369" s="120"/>
      <c r="TLA369" s="120"/>
      <c r="TLB369" s="120"/>
      <c r="TLC369" s="120"/>
      <c r="TLD369" s="120"/>
      <c r="TLE369" s="120"/>
      <c r="TLF369" s="120"/>
      <c r="TLG369" s="120"/>
      <c r="TLH369" s="120"/>
      <c r="TLI369" s="120"/>
      <c r="TLJ369" s="120"/>
      <c r="TLK369" s="120"/>
      <c r="TLL369" s="120"/>
      <c r="TLM369" s="120"/>
      <c r="TLN369" s="120"/>
      <c r="TLO369" s="120"/>
      <c r="TLP369" s="120"/>
      <c r="TLQ369" s="120"/>
      <c r="TLR369" s="120"/>
      <c r="TLS369" s="120"/>
      <c r="TLT369" s="120"/>
      <c r="TLU369" s="120"/>
      <c r="TLV369" s="120"/>
      <c r="TLW369" s="120"/>
      <c r="TLX369" s="120"/>
      <c r="TLY369" s="120"/>
      <c r="TLZ369" s="120"/>
      <c r="TMA369" s="120"/>
      <c r="TMB369" s="120"/>
      <c r="TMC369" s="120"/>
      <c r="TMD369" s="120"/>
      <c r="TME369" s="120"/>
      <c r="TMF369" s="120"/>
      <c r="TMG369" s="120"/>
      <c r="TMH369" s="120"/>
      <c r="TMI369" s="120"/>
      <c r="TMJ369" s="120"/>
      <c r="TMK369" s="120"/>
      <c r="TML369" s="120"/>
      <c r="TMM369" s="120"/>
      <c r="TMN369" s="120"/>
      <c r="TMO369" s="120"/>
      <c r="TMP369" s="120"/>
      <c r="TMQ369" s="120"/>
      <c r="TMR369" s="120"/>
      <c r="TMS369" s="120"/>
      <c r="TMT369" s="120"/>
      <c r="TMU369" s="120"/>
      <c r="TMV369" s="120"/>
      <c r="TMW369" s="120"/>
      <c r="TMX369" s="120"/>
      <c r="TMY369" s="120"/>
      <c r="TMZ369" s="120"/>
      <c r="TNA369" s="120"/>
      <c r="TNB369" s="120"/>
      <c r="TNC369" s="120"/>
      <c r="TND369" s="120"/>
      <c r="TNE369" s="120"/>
      <c r="TNF369" s="120"/>
      <c r="TNG369" s="120"/>
      <c r="TNH369" s="120"/>
      <c r="TNI369" s="120"/>
      <c r="TNJ369" s="120"/>
      <c r="TNK369" s="120"/>
      <c r="TNL369" s="120"/>
      <c r="TNM369" s="120"/>
      <c r="TNN369" s="120"/>
      <c r="TNO369" s="120"/>
      <c r="TNP369" s="120"/>
      <c r="TNQ369" s="120"/>
      <c r="TNR369" s="120"/>
      <c r="TNS369" s="120"/>
      <c r="TNT369" s="120"/>
      <c r="TNU369" s="120"/>
      <c r="TNV369" s="120"/>
      <c r="TNW369" s="120"/>
      <c r="TNX369" s="120"/>
      <c r="TNY369" s="120"/>
      <c r="TNZ369" s="120"/>
      <c r="TOA369" s="120"/>
      <c r="TOB369" s="120"/>
      <c r="TOC369" s="120"/>
      <c r="TOD369" s="120"/>
      <c r="TOE369" s="120"/>
      <c r="TOF369" s="120"/>
      <c r="TOG369" s="120"/>
      <c r="TOH369" s="120"/>
      <c r="TOI369" s="120"/>
      <c r="TOJ369" s="120"/>
      <c r="TOK369" s="120"/>
      <c r="TOL369" s="120"/>
      <c r="TOM369" s="120"/>
      <c r="TON369" s="120"/>
      <c r="TOO369" s="120"/>
      <c r="TOP369" s="120"/>
      <c r="TOQ369" s="120"/>
      <c r="TOR369" s="120"/>
      <c r="TOS369" s="120"/>
      <c r="TOT369" s="120"/>
      <c r="TOU369" s="120"/>
      <c r="TOV369" s="120"/>
      <c r="TOW369" s="120"/>
      <c r="TOX369" s="120"/>
      <c r="TOY369" s="120"/>
      <c r="TOZ369" s="120"/>
      <c r="TPA369" s="120"/>
      <c r="TPB369" s="120"/>
      <c r="TPC369" s="120"/>
      <c r="TPD369" s="120"/>
      <c r="TPE369" s="120"/>
      <c r="TPF369" s="120"/>
      <c r="TPG369" s="120"/>
      <c r="TPH369" s="120"/>
      <c r="TPI369" s="120"/>
      <c r="TPJ369" s="120"/>
      <c r="TPK369" s="120"/>
      <c r="TPL369" s="120"/>
      <c r="TPM369" s="120"/>
      <c r="TPN369" s="120"/>
      <c r="TPO369" s="120"/>
      <c r="TPP369" s="120"/>
      <c r="TPQ369" s="120"/>
      <c r="TPR369" s="120"/>
      <c r="TPS369" s="120"/>
      <c r="TPT369" s="120"/>
      <c r="TPU369" s="120"/>
      <c r="TPV369" s="120"/>
      <c r="TPW369" s="120"/>
      <c r="TPX369" s="120"/>
      <c r="TPY369" s="120"/>
      <c r="TPZ369" s="120"/>
      <c r="TQA369" s="120"/>
      <c r="TQB369" s="120"/>
      <c r="TQC369" s="120"/>
      <c r="TQD369" s="120"/>
      <c r="TQE369" s="120"/>
      <c r="TQF369" s="120"/>
      <c r="TQG369" s="120"/>
      <c r="TQH369" s="120"/>
      <c r="TQI369" s="120"/>
      <c r="TQJ369" s="120"/>
      <c r="TQK369" s="120"/>
      <c r="TQL369" s="120"/>
      <c r="TQM369" s="120"/>
      <c r="TQN369" s="120"/>
      <c r="TQO369" s="120"/>
      <c r="TQP369" s="120"/>
      <c r="TQQ369" s="120"/>
      <c r="TQR369" s="120"/>
      <c r="TQS369" s="120"/>
      <c r="TQT369" s="120"/>
      <c r="TQU369" s="120"/>
      <c r="TQV369" s="120"/>
      <c r="TQW369" s="120"/>
      <c r="TQX369" s="120"/>
      <c r="TQY369" s="120"/>
      <c r="TQZ369" s="120"/>
      <c r="TRA369" s="120"/>
      <c r="TRB369" s="120"/>
      <c r="TRC369" s="120"/>
      <c r="TRD369" s="120"/>
      <c r="TRE369" s="120"/>
      <c r="TRF369" s="120"/>
      <c r="TRG369" s="120"/>
      <c r="TRH369" s="120"/>
      <c r="TRI369" s="120"/>
      <c r="TRJ369" s="120"/>
      <c r="TRK369" s="120"/>
      <c r="TRL369" s="120"/>
      <c r="TRM369" s="120"/>
      <c r="TRN369" s="120"/>
      <c r="TRO369" s="120"/>
      <c r="TRP369" s="120"/>
      <c r="TRQ369" s="120"/>
      <c r="TRR369" s="120"/>
      <c r="TRS369" s="120"/>
      <c r="TRT369" s="120"/>
      <c r="TRU369" s="120"/>
      <c r="TRV369" s="120"/>
      <c r="TRW369" s="120"/>
      <c r="TRX369" s="120"/>
      <c r="TRY369" s="120"/>
      <c r="TRZ369" s="120"/>
      <c r="TSA369" s="120"/>
      <c r="TSB369" s="120"/>
      <c r="TSC369" s="120"/>
      <c r="TSD369" s="120"/>
      <c r="TSE369" s="120"/>
      <c r="TSF369" s="120"/>
      <c r="TSG369" s="120"/>
      <c r="TSH369" s="120"/>
      <c r="TSI369" s="120"/>
      <c r="TSJ369" s="120"/>
      <c r="TSK369" s="120"/>
      <c r="TSL369" s="120"/>
      <c r="TSM369" s="120"/>
      <c r="TSN369" s="120"/>
      <c r="TSO369" s="120"/>
      <c r="TSP369" s="120"/>
      <c r="TSQ369" s="120"/>
      <c r="TSR369" s="120"/>
      <c r="TSS369" s="120"/>
      <c r="TST369" s="120"/>
      <c r="TSU369" s="120"/>
      <c r="TSV369" s="120"/>
      <c r="TSW369" s="120"/>
      <c r="TSX369" s="120"/>
      <c r="TSY369" s="120"/>
      <c r="TSZ369" s="120"/>
      <c r="TTA369" s="120"/>
      <c r="TTB369" s="120"/>
      <c r="TTC369" s="120"/>
      <c r="TTD369" s="120"/>
      <c r="TTE369" s="120"/>
      <c r="TTF369" s="120"/>
      <c r="TTG369" s="120"/>
      <c r="TTH369" s="120"/>
      <c r="TTI369" s="120"/>
      <c r="TTJ369" s="120"/>
      <c r="TTK369" s="120"/>
      <c r="TTL369" s="120"/>
      <c r="TTM369" s="120"/>
      <c r="TTN369" s="120"/>
      <c r="TTO369" s="120"/>
      <c r="TTP369" s="120"/>
      <c r="TTQ369" s="120"/>
      <c r="TTR369" s="120"/>
      <c r="TTS369" s="120"/>
      <c r="TTT369" s="120"/>
      <c r="TTU369" s="120"/>
      <c r="TTV369" s="120"/>
      <c r="TTW369" s="120"/>
      <c r="TTX369" s="120"/>
      <c r="TTY369" s="120"/>
      <c r="TTZ369" s="120"/>
      <c r="TUA369" s="120"/>
      <c r="TUB369" s="120"/>
      <c r="TUC369" s="120"/>
      <c r="TUD369" s="120"/>
      <c r="TUE369" s="120"/>
      <c r="TUF369" s="120"/>
      <c r="TUG369" s="120"/>
      <c r="TUH369" s="120"/>
      <c r="TUI369" s="120"/>
      <c r="TUJ369" s="120"/>
      <c r="TUK369" s="120"/>
      <c r="TUL369" s="120"/>
      <c r="TUM369" s="120"/>
      <c r="TUN369" s="120"/>
      <c r="TUO369" s="120"/>
      <c r="TUP369" s="120"/>
      <c r="TUQ369" s="120"/>
      <c r="TUR369" s="120"/>
      <c r="TUS369" s="120"/>
      <c r="TUT369" s="120"/>
      <c r="TUU369" s="120"/>
      <c r="TUV369" s="120"/>
      <c r="TUW369" s="120"/>
      <c r="TUX369" s="120"/>
      <c r="TUY369" s="120"/>
      <c r="TUZ369" s="120"/>
      <c r="TVA369" s="120"/>
      <c r="TVB369" s="120"/>
      <c r="TVC369" s="120"/>
      <c r="TVD369" s="120"/>
      <c r="TVE369" s="120"/>
      <c r="TVF369" s="120"/>
      <c r="TVG369" s="120"/>
      <c r="TVH369" s="120"/>
      <c r="TVI369" s="120"/>
      <c r="TVJ369" s="120"/>
      <c r="TVK369" s="120"/>
      <c r="TVL369" s="120"/>
      <c r="TVM369" s="120"/>
      <c r="TVN369" s="120"/>
      <c r="TVO369" s="120"/>
      <c r="TVP369" s="120"/>
      <c r="TVQ369" s="120"/>
      <c r="TVR369" s="120"/>
      <c r="TVS369" s="120"/>
      <c r="TVT369" s="120"/>
      <c r="TVU369" s="120"/>
      <c r="TVV369" s="120"/>
      <c r="TVW369" s="120"/>
      <c r="TVX369" s="120"/>
      <c r="TVY369" s="120"/>
      <c r="TVZ369" s="120"/>
      <c r="TWA369" s="120"/>
      <c r="TWB369" s="120"/>
      <c r="TWC369" s="120"/>
      <c r="TWD369" s="120"/>
      <c r="TWE369" s="120"/>
      <c r="TWF369" s="120"/>
      <c r="TWG369" s="120"/>
      <c r="TWH369" s="120"/>
      <c r="TWI369" s="120"/>
      <c r="TWJ369" s="120"/>
      <c r="TWK369" s="120"/>
      <c r="TWL369" s="120"/>
      <c r="TWM369" s="120"/>
      <c r="TWN369" s="120"/>
      <c r="TWO369" s="120"/>
      <c r="TWP369" s="120"/>
      <c r="TWQ369" s="120"/>
      <c r="TWR369" s="120"/>
      <c r="TWS369" s="120"/>
      <c r="TWT369" s="120"/>
      <c r="TWU369" s="120"/>
      <c r="TWV369" s="120"/>
      <c r="TWW369" s="120"/>
      <c r="TWX369" s="120"/>
      <c r="TWY369" s="120"/>
      <c r="TWZ369" s="120"/>
      <c r="TXA369" s="120"/>
      <c r="TXB369" s="120"/>
      <c r="TXC369" s="120"/>
      <c r="TXD369" s="120"/>
      <c r="TXE369" s="120"/>
      <c r="TXF369" s="120"/>
      <c r="TXG369" s="120"/>
      <c r="TXH369" s="120"/>
      <c r="TXI369" s="120"/>
      <c r="TXJ369" s="120"/>
      <c r="TXK369" s="120"/>
      <c r="TXL369" s="120"/>
      <c r="TXM369" s="120"/>
      <c r="TXN369" s="120"/>
      <c r="TXO369" s="120"/>
      <c r="TXP369" s="120"/>
      <c r="TXQ369" s="120"/>
      <c r="TXR369" s="120"/>
      <c r="TXS369" s="120"/>
      <c r="TXT369" s="120"/>
      <c r="TXU369" s="120"/>
      <c r="TXV369" s="120"/>
      <c r="TXW369" s="120"/>
      <c r="TXX369" s="120"/>
      <c r="TXY369" s="120"/>
      <c r="TXZ369" s="120"/>
      <c r="TYA369" s="120"/>
      <c r="TYB369" s="120"/>
      <c r="TYC369" s="120"/>
      <c r="TYD369" s="120"/>
      <c r="TYE369" s="120"/>
      <c r="TYF369" s="120"/>
      <c r="TYG369" s="120"/>
      <c r="TYH369" s="120"/>
      <c r="TYI369" s="120"/>
      <c r="TYJ369" s="120"/>
      <c r="TYK369" s="120"/>
      <c r="TYL369" s="120"/>
      <c r="TYM369" s="120"/>
      <c r="TYN369" s="120"/>
      <c r="TYO369" s="120"/>
      <c r="TYP369" s="120"/>
      <c r="TYQ369" s="120"/>
      <c r="TYR369" s="120"/>
      <c r="TYS369" s="120"/>
      <c r="TYT369" s="120"/>
      <c r="TYU369" s="120"/>
      <c r="TYV369" s="120"/>
      <c r="TYW369" s="120"/>
      <c r="TYX369" s="120"/>
      <c r="TYY369" s="120"/>
      <c r="TYZ369" s="120"/>
      <c r="TZA369" s="120"/>
      <c r="TZB369" s="120"/>
      <c r="TZC369" s="120"/>
      <c r="TZD369" s="120"/>
      <c r="TZE369" s="120"/>
      <c r="TZF369" s="120"/>
      <c r="TZG369" s="120"/>
      <c r="TZH369" s="120"/>
      <c r="TZI369" s="120"/>
      <c r="TZJ369" s="120"/>
      <c r="TZK369" s="120"/>
      <c r="TZL369" s="120"/>
      <c r="TZM369" s="120"/>
      <c r="TZN369" s="120"/>
      <c r="TZO369" s="120"/>
      <c r="TZP369" s="120"/>
      <c r="TZQ369" s="120"/>
      <c r="TZR369" s="120"/>
      <c r="TZS369" s="120"/>
      <c r="TZT369" s="120"/>
      <c r="TZU369" s="120"/>
      <c r="TZV369" s="120"/>
      <c r="TZW369" s="120"/>
      <c r="TZX369" s="120"/>
      <c r="TZY369" s="120"/>
      <c r="TZZ369" s="120"/>
      <c r="UAA369" s="120"/>
      <c r="UAB369" s="120"/>
      <c r="UAC369" s="120"/>
      <c r="UAD369" s="120"/>
      <c r="UAE369" s="120"/>
      <c r="UAF369" s="120"/>
      <c r="UAG369" s="120"/>
      <c r="UAH369" s="120"/>
      <c r="UAI369" s="120"/>
      <c r="UAJ369" s="120"/>
      <c r="UAK369" s="120"/>
      <c r="UAL369" s="120"/>
      <c r="UAM369" s="120"/>
      <c r="UAN369" s="120"/>
      <c r="UAO369" s="120"/>
      <c r="UAP369" s="120"/>
      <c r="UAQ369" s="120"/>
      <c r="UAR369" s="120"/>
      <c r="UAS369" s="120"/>
      <c r="UAT369" s="120"/>
      <c r="UAU369" s="120"/>
      <c r="UAV369" s="120"/>
      <c r="UAW369" s="120"/>
      <c r="UAX369" s="120"/>
      <c r="UAY369" s="120"/>
      <c r="UAZ369" s="120"/>
      <c r="UBA369" s="120"/>
      <c r="UBB369" s="120"/>
      <c r="UBC369" s="120"/>
      <c r="UBD369" s="120"/>
      <c r="UBE369" s="120"/>
      <c r="UBF369" s="120"/>
      <c r="UBG369" s="120"/>
      <c r="UBH369" s="120"/>
      <c r="UBI369" s="120"/>
      <c r="UBJ369" s="120"/>
      <c r="UBK369" s="120"/>
      <c r="UBL369" s="120"/>
      <c r="UBM369" s="120"/>
      <c r="UBN369" s="120"/>
      <c r="UBO369" s="120"/>
      <c r="UBP369" s="120"/>
      <c r="UBQ369" s="120"/>
      <c r="UBR369" s="120"/>
      <c r="UBS369" s="120"/>
      <c r="UBT369" s="120"/>
      <c r="UBU369" s="120"/>
      <c r="UBV369" s="120"/>
      <c r="UBW369" s="120"/>
      <c r="UBX369" s="120"/>
      <c r="UBY369" s="120"/>
      <c r="UBZ369" s="120"/>
      <c r="UCA369" s="120"/>
      <c r="UCB369" s="120"/>
      <c r="UCC369" s="120"/>
      <c r="UCD369" s="120"/>
      <c r="UCE369" s="120"/>
      <c r="UCF369" s="120"/>
      <c r="UCG369" s="120"/>
      <c r="UCH369" s="120"/>
      <c r="UCI369" s="120"/>
      <c r="UCJ369" s="120"/>
      <c r="UCK369" s="120"/>
      <c r="UCL369" s="120"/>
      <c r="UCM369" s="120"/>
      <c r="UCN369" s="120"/>
      <c r="UCO369" s="120"/>
      <c r="UCP369" s="120"/>
      <c r="UCQ369" s="120"/>
      <c r="UCR369" s="120"/>
      <c r="UCS369" s="120"/>
      <c r="UCT369" s="120"/>
      <c r="UCU369" s="120"/>
      <c r="UCV369" s="120"/>
      <c r="UCW369" s="120"/>
      <c r="UCX369" s="120"/>
      <c r="UCY369" s="120"/>
      <c r="UCZ369" s="120"/>
      <c r="UDA369" s="120"/>
      <c r="UDB369" s="120"/>
      <c r="UDC369" s="120"/>
      <c r="UDD369" s="120"/>
      <c r="UDE369" s="120"/>
      <c r="UDF369" s="120"/>
      <c r="UDG369" s="120"/>
      <c r="UDH369" s="120"/>
      <c r="UDI369" s="120"/>
      <c r="UDJ369" s="120"/>
      <c r="UDK369" s="120"/>
      <c r="UDL369" s="120"/>
      <c r="UDM369" s="120"/>
      <c r="UDN369" s="120"/>
      <c r="UDO369" s="120"/>
      <c r="UDP369" s="120"/>
      <c r="UDQ369" s="120"/>
      <c r="UDR369" s="120"/>
      <c r="UDS369" s="120"/>
      <c r="UDT369" s="120"/>
      <c r="UDU369" s="120"/>
      <c r="UDV369" s="120"/>
      <c r="UDW369" s="120"/>
      <c r="UDX369" s="120"/>
      <c r="UDY369" s="120"/>
      <c r="UDZ369" s="120"/>
      <c r="UEA369" s="120"/>
      <c r="UEB369" s="120"/>
      <c r="UEC369" s="120"/>
      <c r="UED369" s="120"/>
      <c r="UEE369" s="120"/>
      <c r="UEF369" s="120"/>
      <c r="UEG369" s="120"/>
      <c r="UEH369" s="120"/>
      <c r="UEI369" s="120"/>
      <c r="UEJ369" s="120"/>
      <c r="UEK369" s="120"/>
      <c r="UEL369" s="120"/>
      <c r="UEM369" s="120"/>
      <c r="UEN369" s="120"/>
      <c r="UEO369" s="120"/>
      <c r="UEP369" s="120"/>
      <c r="UEQ369" s="120"/>
      <c r="UER369" s="120"/>
      <c r="UES369" s="120"/>
      <c r="UET369" s="120"/>
      <c r="UEU369" s="120"/>
      <c r="UEV369" s="120"/>
      <c r="UEW369" s="120"/>
      <c r="UEX369" s="120"/>
      <c r="UEY369" s="120"/>
      <c r="UEZ369" s="120"/>
      <c r="UFA369" s="120"/>
      <c r="UFB369" s="120"/>
      <c r="UFC369" s="120"/>
      <c r="UFD369" s="120"/>
      <c r="UFE369" s="120"/>
      <c r="UFF369" s="120"/>
      <c r="UFG369" s="120"/>
      <c r="UFH369" s="120"/>
      <c r="UFI369" s="120"/>
      <c r="UFJ369" s="120"/>
      <c r="UFK369" s="120"/>
      <c r="UFL369" s="120"/>
      <c r="UFM369" s="120"/>
      <c r="UFN369" s="120"/>
      <c r="UFO369" s="120"/>
      <c r="UFP369" s="120"/>
      <c r="UFQ369" s="120"/>
      <c r="UFR369" s="120"/>
      <c r="UFS369" s="120"/>
      <c r="UFT369" s="120"/>
      <c r="UFU369" s="120"/>
      <c r="UFV369" s="120"/>
      <c r="UFW369" s="120"/>
      <c r="UFX369" s="120"/>
      <c r="UFY369" s="120"/>
      <c r="UFZ369" s="120"/>
      <c r="UGA369" s="120"/>
      <c r="UGB369" s="120"/>
      <c r="UGC369" s="120"/>
      <c r="UGD369" s="120"/>
      <c r="UGE369" s="120"/>
      <c r="UGF369" s="120"/>
      <c r="UGG369" s="120"/>
      <c r="UGH369" s="120"/>
      <c r="UGI369" s="120"/>
      <c r="UGJ369" s="120"/>
      <c r="UGK369" s="120"/>
      <c r="UGL369" s="120"/>
      <c r="UGM369" s="120"/>
      <c r="UGN369" s="120"/>
      <c r="UGO369" s="120"/>
      <c r="UGP369" s="120"/>
      <c r="UGQ369" s="120"/>
      <c r="UGR369" s="120"/>
      <c r="UGS369" s="120"/>
      <c r="UGT369" s="120"/>
      <c r="UGU369" s="120"/>
      <c r="UGV369" s="120"/>
      <c r="UGW369" s="120"/>
      <c r="UGX369" s="120"/>
      <c r="UGY369" s="120"/>
      <c r="UGZ369" s="120"/>
      <c r="UHA369" s="120"/>
      <c r="UHB369" s="120"/>
      <c r="UHC369" s="120"/>
      <c r="UHD369" s="120"/>
      <c r="UHE369" s="120"/>
      <c r="UHF369" s="120"/>
      <c r="UHG369" s="120"/>
      <c r="UHH369" s="120"/>
      <c r="UHI369" s="120"/>
      <c r="UHJ369" s="120"/>
      <c r="UHK369" s="120"/>
      <c r="UHL369" s="120"/>
      <c r="UHM369" s="120"/>
      <c r="UHN369" s="120"/>
      <c r="UHO369" s="120"/>
      <c r="UHP369" s="120"/>
      <c r="UHQ369" s="120"/>
      <c r="UHR369" s="120"/>
      <c r="UHS369" s="120"/>
      <c r="UHT369" s="120"/>
      <c r="UHU369" s="120"/>
      <c r="UHV369" s="120"/>
      <c r="UHW369" s="120"/>
      <c r="UHX369" s="120"/>
      <c r="UHY369" s="120"/>
      <c r="UHZ369" s="120"/>
      <c r="UIA369" s="120"/>
      <c r="UIB369" s="120"/>
      <c r="UIC369" s="120"/>
      <c r="UID369" s="120"/>
      <c r="UIE369" s="120"/>
      <c r="UIF369" s="120"/>
      <c r="UIG369" s="120"/>
      <c r="UIH369" s="120"/>
      <c r="UII369" s="120"/>
      <c r="UIJ369" s="120"/>
      <c r="UIK369" s="120"/>
      <c r="UIL369" s="120"/>
      <c r="UIM369" s="120"/>
      <c r="UIN369" s="120"/>
      <c r="UIO369" s="120"/>
      <c r="UIP369" s="120"/>
      <c r="UIQ369" s="120"/>
      <c r="UIR369" s="120"/>
      <c r="UIS369" s="120"/>
      <c r="UIT369" s="120"/>
      <c r="UIU369" s="120"/>
      <c r="UIV369" s="120"/>
      <c r="UIW369" s="120"/>
      <c r="UIX369" s="120"/>
      <c r="UIY369" s="120"/>
      <c r="UIZ369" s="120"/>
      <c r="UJA369" s="120"/>
      <c r="UJB369" s="120"/>
      <c r="UJC369" s="120"/>
      <c r="UJD369" s="120"/>
      <c r="UJE369" s="120"/>
      <c r="UJF369" s="120"/>
      <c r="UJG369" s="120"/>
      <c r="UJH369" s="120"/>
      <c r="UJI369" s="120"/>
      <c r="UJJ369" s="120"/>
      <c r="UJK369" s="120"/>
      <c r="UJL369" s="120"/>
      <c r="UJM369" s="120"/>
      <c r="UJN369" s="120"/>
      <c r="UJO369" s="120"/>
      <c r="UJP369" s="120"/>
      <c r="UJQ369" s="120"/>
      <c r="UJR369" s="120"/>
      <c r="UJS369" s="120"/>
      <c r="UJT369" s="120"/>
      <c r="UJU369" s="120"/>
      <c r="UJV369" s="120"/>
      <c r="UJW369" s="120"/>
      <c r="UJX369" s="120"/>
      <c r="UJY369" s="120"/>
      <c r="UJZ369" s="120"/>
      <c r="UKA369" s="120"/>
      <c r="UKB369" s="120"/>
      <c r="UKC369" s="120"/>
      <c r="UKD369" s="120"/>
      <c r="UKE369" s="120"/>
      <c r="UKF369" s="120"/>
      <c r="UKG369" s="120"/>
      <c r="UKH369" s="120"/>
      <c r="UKI369" s="120"/>
      <c r="UKJ369" s="120"/>
      <c r="UKK369" s="120"/>
      <c r="UKL369" s="120"/>
      <c r="UKM369" s="120"/>
      <c r="UKN369" s="120"/>
      <c r="UKO369" s="120"/>
      <c r="UKP369" s="120"/>
      <c r="UKQ369" s="120"/>
      <c r="UKR369" s="120"/>
      <c r="UKS369" s="120"/>
      <c r="UKT369" s="120"/>
      <c r="UKU369" s="120"/>
      <c r="UKV369" s="120"/>
      <c r="UKW369" s="120"/>
      <c r="UKX369" s="120"/>
      <c r="UKY369" s="120"/>
      <c r="UKZ369" s="120"/>
      <c r="ULA369" s="120"/>
      <c r="ULB369" s="120"/>
      <c r="ULC369" s="120"/>
      <c r="ULD369" s="120"/>
      <c r="ULE369" s="120"/>
      <c r="ULF369" s="120"/>
      <c r="ULG369" s="120"/>
      <c r="ULH369" s="120"/>
      <c r="ULI369" s="120"/>
      <c r="ULJ369" s="120"/>
      <c r="ULK369" s="120"/>
      <c r="ULL369" s="120"/>
      <c r="ULM369" s="120"/>
      <c r="ULN369" s="120"/>
      <c r="ULO369" s="120"/>
      <c r="ULP369" s="120"/>
      <c r="ULQ369" s="120"/>
      <c r="ULR369" s="120"/>
      <c r="ULS369" s="120"/>
      <c r="ULT369" s="120"/>
      <c r="ULU369" s="120"/>
      <c r="ULV369" s="120"/>
      <c r="ULW369" s="120"/>
      <c r="ULX369" s="120"/>
      <c r="ULY369" s="120"/>
      <c r="ULZ369" s="120"/>
      <c r="UMA369" s="120"/>
      <c r="UMB369" s="120"/>
      <c r="UMC369" s="120"/>
      <c r="UMD369" s="120"/>
      <c r="UME369" s="120"/>
      <c r="UMF369" s="120"/>
      <c r="UMG369" s="120"/>
      <c r="UMH369" s="120"/>
      <c r="UMI369" s="120"/>
      <c r="UMJ369" s="120"/>
      <c r="UMK369" s="120"/>
      <c r="UML369" s="120"/>
      <c r="UMM369" s="120"/>
      <c r="UMN369" s="120"/>
      <c r="UMO369" s="120"/>
      <c r="UMP369" s="120"/>
      <c r="UMQ369" s="120"/>
      <c r="UMR369" s="120"/>
      <c r="UMS369" s="120"/>
      <c r="UMT369" s="120"/>
      <c r="UMU369" s="120"/>
      <c r="UMV369" s="120"/>
      <c r="UMW369" s="120"/>
      <c r="UMX369" s="120"/>
      <c r="UMY369" s="120"/>
      <c r="UMZ369" s="120"/>
      <c r="UNA369" s="120"/>
      <c r="UNB369" s="120"/>
      <c r="UNC369" s="120"/>
      <c r="UND369" s="120"/>
      <c r="UNE369" s="120"/>
      <c r="UNF369" s="120"/>
      <c r="UNG369" s="120"/>
      <c r="UNH369" s="120"/>
      <c r="UNI369" s="120"/>
      <c r="UNJ369" s="120"/>
      <c r="UNK369" s="120"/>
      <c r="UNL369" s="120"/>
      <c r="UNM369" s="120"/>
      <c r="UNN369" s="120"/>
      <c r="UNO369" s="120"/>
      <c r="UNP369" s="120"/>
      <c r="UNQ369" s="120"/>
      <c r="UNR369" s="120"/>
      <c r="UNS369" s="120"/>
      <c r="UNT369" s="120"/>
      <c r="UNU369" s="120"/>
      <c r="UNV369" s="120"/>
      <c r="UNW369" s="120"/>
      <c r="UNX369" s="120"/>
      <c r="UNY369" s="120"/>
      <c r="UNZ369" s="120"/>
      <c r="UOA369" s="120"/>
      <c r="UOB369" s="120"/>
      <c r="UOC369" s="120"/>
      <c r="UOD369" s="120"/>
      <c r="UOE369" s="120"/>
      <c r="UOF369" s="120"/>
      <c r="UOG369" s="120"/>
      <c r="UOH369" s="120"/>
      <c r="UOI369" s="120"/>
      <c r="UOJ369" s="120"/>
      <c r="UOK369" s="120"/>
      <c r="UOL369" s="120"/>
      <c r="UOM369" s="120"/>
      <c r="UON369" s="120"/>
      <c r="UOO369" s="120"/>
      <c r="UOP369" s="120"/>
      <c r="UOQ369" s="120"/>
      <c r="UOR369" s="120"/>
      <c r="UOS369" s="120"/>
      <c r="UOT369" s="120"/>
      <c r="UOU369" s="120"/>
      <c r="UOV369" s="120"/>
      <c r="UOW369" s="120"/>
      <c r="UOX369" s="120"/>
      <c r="UOY369" s="120"/>
      <c r="UOZ369" s="120"/>
      <c r="UPA369" s="120"/>
      <c r="UPB369" s="120"/>
      <c r="UPC369" s="120"/>
      <c r="UPD369" s="120"/>
      <c r="UPE369" s="120"/>
      <c r="UPF369" s="120"/>
      <c r="UPG369" s="120"/>
      <c r="UPH369" s="120"/>
      <c r="UPI369" s="120"/>
      <c r="UPJ369" s="120"/>
      <c r="UPK369" s="120"/>
      <c r="UPL369" s="120"/>
      <c r="UPM369" s="120"/>
      <c r="UPN369" s="120"/>
      <c r="UPO369" s="120"/>
      <c r="UPP369" s="120"/>
      <c r="UPQ369" s="120"/>
      <c r="UPR369" s="120"/>
      <c r="UPS369" s="120"/>
      <c r="UPT369" s="120"/>
      <c r="UPU369" s="120"/>
      <c r="UPV369" s="120"/>
      <c r="UPW369" s="120"/>
      <c r="UPX369" s="120"/>
      <c r="UPY369" s="120"/>
      <c r="UPZ369" s="120"/>
      <c r="UQA369" s="120"/>
      <c r="UQB369" s="120"/>
      <c r="UQC369" s="120"/>
      <c r="UQD369" s="120"/>
      <c r="UQE369" s="120"/>
      <c r="UQF369" s="120"/>
      <c r="UQG369" s="120"/>
      <c r="UQH369" s="120"/>
      <c r="UQI369" s="120"/>
      <c r="UQJ369" s="120"/>
      <c r="UQK369" s="120"/>
      <c r="UQL369" s="120"/>
      <c r="UQM369" s="120"/>
      <c r="UQN369" s="120"/>
      <c r="UQO369" s="120"/>
      <c r="UQP369" s="120"/>
      <c r="UQQ369" s="120"/>
      <c r="UQR369" s="120"/>
      <c r="UQS369" s="120"/>
      <c r="UQT369" s="120"/>
      <c r="UQU369" s="120"/>
      <c r="UQV369" s="120"/>
      <c r="UQW369" s="120"/>
      <c r="UQX369" s="120"/>
      <c r="UQY369" s="120"/>
      <c r="UQZ369" s="120"/>
      <c r="URA369" s="120"/>
      <c r="URB369" s="120"/>
      <c r="URC369" s="120"/>
      <c r="URD369" s="120"/>
      <c r="URE369" s="120"/>
      <c r="URF369" s="120"/>
      <c r="URG369" s="120"/>
      <c r="URH369" s="120"/>
      <c r="URI369" s="120"/>
      <c r="URJ369" s="120"/>
      <c r="URK369" s="120"/>
      <c r="URL369" s="120"/>
      <c r="URM369" s="120"/>
      <c r="URN369" s="120"/>
      <c r="URO369" s="120"/>
      <c r="URP369" s="120"/>
      <c r="URQ369" s="120"/>
      <c r="URR369" s="120"/>
      <c r="URS369" s="120"/>
      <c r="URT369" s="120"/>
      <c r="URU369" s="120"/>
      <c r="URV369" s="120"/>
      <c r="URW369" s="120"/>
      <c r="URX369" s="120"/>
      <c r="URY369" s="120"/>
      <c r="URZ369" s="120"/>
      <c r="USA369" s="120"/>
      <c r="USB369" s="120"/>
      <c r="USC369" s="120"/>
      <c r="USD369" s="120"/>
      <c r="USE369" s="120"/>
      <c r="USF369" s="120"/>
      <c r="USG369" s="120"/>
      <c r="USH369" s="120"/>
      <c r="USI369" s="120"/>
      <c r="USJ369" s="120"/>
      <c r="USK369" s="120"/>
      <c r="USL369" s="120"/>
      <c r="USM369" s="120"/>
      <c r="USN369" s="120"/>
      <c r="USO369" s="120"/>
      <c r="USP369" s="120"/>
      <c r="USQ369" s="120"/>
      <c r="USR369" s="120"/>
      <c r="USS369" s="120"/>
      <c r="UST369" s="120"/>
      <c r="USU369" s="120"/>
      <c r="USV369" s="120"/>
      <c r="USW369" s="120"/>
      <c r="USX369" s="120"/>
      <c r="USY369" s="120"/>
      <c r="USZ369" s="120"/>
      <c r="UTA369" s="120"/>
      <c r="UTB369" s="120"/>
      <c r="UTC369" s="120"/>
      <c r="UTD369" s="120"/>
      <c r="UTE369" s="120"/>
      <c r="UTF369" s="120"/>
      <c r="UTG369" s="120"/>
      <c r="UTH369" s="120"/>
      <c r="UTI369" s="120"/>
      <c r="UTJ369" s="120"/>
      <c r="UTK369" s="120"/>
      <c r="UTL369" s="120"/>
      <c r="UTM369" s="120"/>
      <c r="UTN369" s="120"/>
      <c r="UTO369" s="120"/>
      <c r="UTP369" s="120"/>
      <c r="UTQ369" s="120"/>
      <c r="UTR369" s="120"/>
      <c r="UTS369" s="120"/>
      <c r="UTT369" s="120"/>
      <c r="UTU369" s="120"/>
      <c r="UTV369" s="120"/>
      <c r="UTW369" s="120"/>
      <c r="UTX369" s="120"/>
      <c r="UTY369" s="120"/>
      <c r="UTZ369" s="120"/>
      <c r="UUA369" s="120"/>
      <c r="UUB369" s="120"/>
      <c r="UUC369" s="120"/>
      <c r="UUD369" s="120"/>
      <c r="UUE369" s="120"/>
      <c r="UUF369" s="120"/>
      <c r="UUG369" s="120"/>
      <c r="UUH369" s="120"/>
      <c r="UUI369" s="120"/>
      <c r="UUJ369" s="120"/>
      <c r="UUK369" s="120"/>
      <c r="UUL369" s="120"/>
      <c r="UUM369" s="120"/>
      <c r="UUN369" s="120"/>
      <c r="UUO369" s="120"/>
      <c r="UUP369" s="120"/>
      <c r="UUQ369" s="120"/>
      <c r="UUR369" s="120"/>
      <c r="UUS369" s="120"/>
      <c r="UUT369" s="120"/>
      <c r="UUU369" s="120"/>
      <c r="UUV369" s="120"/>
      <c r="UUW369" s="120"/>
      <c r="UUX369" s="120"/>
      <c r="UUY369" s="120"/>
      <c r="UUZ369" s="120"/>
      <c r="UVA369" s="120"/>
      <c r="UVB369" s="120"/>
      <c r="UVC369" s="120"/>
      <c r="UVD369" s="120"/>
      <c r="UVE369" s="120"/>
      <c r="UVF369" s="120"/>
      <c r="UVG369" s="120"/>
      <c r="UVH369" s="120"/>
      <c r="UVI369" s="120"/>
      <c r="UVJ369" s="120"/>
      <c r="UVK369" s="120"/>
      <c r="UVL369" s="120"/>
      <c r="UVM369" s="120"/>
      <c r="UVN369" s="120"/>
      <c r="UVO369" s="120"/>
      <c r="UVP369" s="120"/>
      <c r="UVQ369" s="120"/>
      <c r="UVR369" s="120"/>
      <c r="UVS369" s="120"/>
      <c r="UVT369" s="120"/>
      <c r="UVU369" s="120"/>
      <c r="UVV369" s="120"/>
      <c r="UVW369" s="120"/>
      <c r="UVX369" s="120"/>
      <c r="UVY369" s="120"/>
      <c r="UVZ369" s="120"/>
      <c r="UWA369" s="120"/>
      <c r="UWB369" s="120"/>
      <c r="UWC369" s="120"/>
      <c r="UWD369" s="120"/>
      <c r="UWE369" s="120"/>
      <c r="UWF369" s="120"/>
      <c r="UWG369" s="120"/>
      <c r="UWH369" s="120"/>
      <c r="UWI369" s="120"/>
      <c r="UWJ369" s="120"/>
      <c r="UWK369" s="120"/>
      <c r="UWL369" s="120"/>
      <c r="UWM369" s="120"/>
      <c r="UWN369" s="120"/>
      <c r="UWO369" s="120"/>
      <c r="UWP369" s="120"/>
      <c r="UWQ369" s="120"/>
      <c r="UWR369" s="120"/>
      <c r="UWS369" s="120"/>
      <c r="UWT369" s="120"/>
      <c r="UWU369" s="120"/>
      <c r="UWV369" s="120"/>
      <c r="UWW369" s="120"/>
      <c r="UWX369" s="120"/>
      <c r="UWY369" s="120"/>
      <c r="UWZ369" s="120"/>
      <c r="UXA369" s="120"/>
      <c r="UXB369" s="120"/>
      <c r="UXC369" s="120"/>
      <c r="UXD369" s="120"/>
      <c r="UXE369" s="120"/>
      <c r="UXF369" s="120"/>
      <c r="UXG369" s="120"/>
      <c r="UXH369" s="120"/>
      <c r="UXI369" s="120"/>
      <c r="UXJ369" s="120"/>
      <c r="UXK369" s="120"/>
      <c r="UXL369" s="120"/>
      <c r="UXM369" s="120"/>
      <c r="UXN369" s="120"/>
      <c r="UXO369" s="120"/>
      <c r="UXP369" s="120"/>
      <c r="UXQ369" s="120"/>
      <c r="UXR369" s="120"/>
      <c r="UXS369" s="120"/>
      <c r="UXT369" s="120"/>
      <c r="UXU369" s="120"/>
      <c r="UXV369" s="120"/>
      <c r="UXW369" s="120"/>
      <c r="UXX369" s="120"/>
      <c r="UXY369" s="120"/>
      <c r="UXZ369" s="120"/>
      <c r="UYA369" s="120"/>
      <c r="UYB369" s="120"/>
      <c r="UYC369" s="120"/>
      <c r="UYD369" s="120"/>
      <c r="UYE369" s="120"/>
      <c r="UYF369" s="120"/>
      <c r="UYG369" s="120"/>
      <c r="UYH369" s="120"/>
      <c r="UYI369" s="120"/>
      <c r="UYJ369" s="120"/>
      <c r="UYK369" s="120"/>
      <c r="UYL369" s="120"/>
      <c r="UYM369" s="120"/>
      <c r="UYN369" s="120"/>
      <c r="UYO369" s="120"/>
      <c r="UYP369" s="120"/>
      <c r="UYQ369" s="120"/>
      <c r="UYR369" s="120"/>
      <c r="UYS369" s="120"/>
      <c r="UYT369" s="120"/>
      <c r="UYU369" s="120"/>
      <c r="UYV369" s="120"/>
      <c r="UYW369" s="120"/>
      <c r="UYX369" s="120"/>
      <c r="UYY369" s="120"/>
      <c r="UYZ369" s="120"/>
      <c r="UZA369" s="120"/>
      <c r="UZB369" s="120"/>
      <c r="UZC369" s="120"/>
      <c r="UZD369" s="120"/>
      <c r="UZE369" s="120"/>
      <c r="UZF369" s="120"/>
      <c r="UZG369" s="120"/>
      <c r="UZH369" s="120"/>
      <c r="UZI369" s="120"/>
      <c r="UZJ369" s="120"/>
      <c r="UZK369" s="120"/>
      <c r="UZL369" s="120"/>
      <c r="UZM369" s="120"/>
      <c r="UZN369" s="120"/>
      <c r="UZO369" s="120"/>
      <c r="UZP369" s="120"/>
      <c r="UZQ369" s="120"/>
      <c r="UZR369" s="120"/>
      <c r="UZS369" s="120"/>
      <c r="UZT369" s="120"/>
      <c r="UZU369" s="120"/>
      <c r="UZV369" s="120"/>
      <c r="UZW369" s="120"/>
      <c r="UZX369" s="120"/>
      <c r="UZY369" s="120"/>
      <c r="UZZ369" s="120"/>
      <c r="VAA369" s="120"/>
      <c r="VAB369" s="120"/>
      <c r="VAC369" s="120"/>
      <c r="VAD369" s="120"/>
      <c r="VAE369" s="120"/>
      <c r="VAF369" s="120"/>
      <c r="VAG369" s="120"/>
      <c r="VAH369" s="120"/>
      <c r="VAI369" s="120"/>
      <c r="VAJ369" s="120"/>
      <c r="VAK369" s="120"/>
      <c r="VAL369" s="120"/>
      <c r="VAM369" s="120"/>
      <c r="VAN369" s="120"/>
      <c r="VAO369" s="120"/>
      <c r="VAP369" s="120"/>
      <c r="VAQ369" s="120"/>
      <c r="VAR369" s="120"/>
      <c r="VAS369" s="120"/>
      <c r="VAT369" s="120"/>
      <c r="VAU369" s="120"/>
      <c r="VAV369" s="120"/>
      <c r="VAW369" s="120"/>
      <c r="VAX369" s="120"/>
      <c r="VAY369" s="120"/>
      <c r="VAZ369" s="120"/>
      <c r="VBA369" s="120"/>
      <c r="VBB369" s="120"/>
      <c r="VBC369" s="120"/>
      <c r="VBD369" s="120"/>
      <c r="VBE369" s="120"/>
      <c r="VBF369" s="120"/>
      <c r="VBG369" s="120"/>
      <c r="VBH369" s="120"/>
      <c r="VBI369" s="120"/>
      <c r="VBJ369" s="120"/>
      <c r="VBK369" s="120"/>
      <c r="VBL369" s="120"/>
      <c r="VBM369" s="120"/>
      <c r="VBN369" s="120"/>
      <c r="VBO369" s="120"/>
      <c r="VBP369" s="120"/>
      <c r="VBQ369" s="120"/>
      <c r="VBR369" s="120"/>
      <c r="VBS369" s="120"/>
      <c r="VBT369" s="120"/>
      <c r="VBU369" s="120"/>
      <c r="VBV369" s="120"/>
      <c r="VBW369" s="120"/>
      <c r="VBX369" s="120"/>
      <c r="VBY369" s="120"/>
      <c r="VBZ369" s="120"/>
      <c r="VCA369" s="120"/>
      <c r="VCB369" s="120"/>
      <c r="VCC369" s="120"/>
      <c r="VCD369" s="120"/>
      <c r="VCE369" s="120"/>
      <c r="VCF369" s="120"/>
      <c r="VCG369" s="120"/>
      <c r="VCH369" s="120"/>
      <c r="VCI369" s="120"/>
      <c r="VCJ369" s="120"/>
      <c r="VCK369" s="120"/>
      <c r="VCL369" s="120"/>
      <c r="VCM369" s="120"/>
      <c r="VCN369" s="120"/>
      <c r="VCO369" s="120"/>
      <c r="VCP369" s="120"/>
      <c r="VCQ369" s="120"/>
      <c r="VCR369" s="120"/>
      <c r="VCS369" s="120"/>
      <c r="VCT369" s="120"/>
      <c r="VCU369" s="120"/>
      <c r="VCV369" s="120"/>
      <c r="VCW369" s="120"/>
      <c r="VCX369" s="120"/>
      <c r="VCY369" s="120"/>
      <c r="VCZ369" s="120"/>
      <c r="VDA369" s="120"/>
      <c r="VDB369" s="120"/>
      <c r="VDC369" s="120"/>
      <c r="VDD369" s="120"/>
      <c r="VDE369" s="120"/>
      <c r="VDF369" s="120"/>
      <c r="VDG369" s="120"/>
      <c r="VDH369" s="120"/>
      <c r="VDI369" s="120"/>
      <c r="VDJ369" s="120"/>
      <c r="VDK369" s="120"/>
      <c r="VDL369" s="120"/>
      <c r="VDM369" s="120"/>
      <c r="VDN369" s="120"/>
      <c r="VDO369" s="120"/>
      <c r="VDP369" s="120"/>
      <c r="VDQ369" s="120"/>
      <c r="VDR369" s="120"/>
      <c r="VDS369" s="120"/>
      <c r="VDT369" s="120"/>
      <c r="VDU369" s="120"/>
      <c r="VDV369" s="120"/>
      <c r="VDW369" s="120"/>
      <c r="VDX369" s="120"/>
      <c r="VDY369" s="120"/>
      <c r="VDZ369" s="120"/>
      <c r="VEA369" s="120"/>
      <c r="VEB369" s="120"/>
      <c r="VEC369" s="120"/>
      <c r="VED369" s="120"/>
      <c r="VEE369" s="120"/>
      <c r="VEF369" s="120"/>
      <c r="VEG369" s="120"/>
      <c r="VEH369" s="120"/>
      <c r="VEI369" s="120"/>
      <c r="VEJ369" s="120"/>
      <c r="VEK369" s="120"/>
      <c r="VEL369" s="120"/>
      <c r="VEM369" s="120"/>
      <c r="VEN369" s="120"/>
      <c r="VEO369" s="120"/>
      <c r="VEP369" s="120"/>
      <c r="VEQ369" s="120"/>
      <c r="VER369" s="120"/>
      <c r="VES369" s="120"/>
      <c r="VET369" s="120"/>
      <c r="VEU369" s="120"/>
      <c r="VEV369" s="120"/>
      <c r="VEW369" s="120"/>
      <c r="VEX369" s="120"/>
      <c r="VEY369" s="120"/>
      <c r="VEZ369" s="120"/>
      <c r="VFA369" s="120"/>
      <c r="VFB369" s="120"/>
      <c r="VFC369" s="120"/>
      <c r="VFD369" s="120"/>
      <c r="VFE369" s="120"/>
      <c r="VFF369" s="120"/>
      <c r="VFG369" s="120"/>
      <c r="VFH369" s="120"/>
      <c r="VFI369" s="120"/>
      <c r="VFJ369" s="120"/>
      <c r="VFK369" s="120"/>
      <c r="VFL369" s="120"/>
      <c r="VFM369" s="120"/>
      <c r="VFN369" s="120"/>
      <c r="VFO369" s="120"/>
      <c r="VFP369" s="120"/>
      <c r="VFQ369" s="120"/>
      <c r="VFR369" s="120"/>
      <c r="VFS369" s="120"/>
      <c r="VFT369" s="120"/>
      <c r="VFU369" s="120"/>
      <c r="VFV369" s="120"/>
      <c r="VFW369" s="120"/>
      <c r="VFX369" s="120"/>
      <c r="VFY369" s="120"/>
      <c r="VFZ369" s="120"/>
      <c r="VGA369" s="120"/>
      <c r="VGB369" s="120"/>
      <c r="VGC369" s="120"/>
      <c r="VGD369" s="120"/>
      <c r="VGE369" s="120"/>
      <c r="VGF369" s="120"/>
      <c r="VGG369" s="120"/>
      <c r="VGH369" s="120"/>
      <c r="VGI369" s="120"/>
      <c r="VGJ369" s="120"/>
      <c r="VGK369" s="120"/>
      <c r="VGL369" s="120"/>
      <c r="VGM369" s="120"/>
      <c r="VGN369" s="120"/>
      <c r="VGO369" s="120"/>
      <c r="VGP369" s="120"/>
      <c r="VGQ369" s="120"/>
      <c r="VGR369" s="120"/>
      <c r="VGS369" s="120"/>
      <c r="VGT369" s="120"/>
      <c r="VGU369" s="120"/>
      <c r="VGV369" s="120"/>
      <c r="VGW369" s="120"/>
      <c r="VGX369" s="120"/>
      <c r="VGY369" s="120"/>
      <c r="VGZ369" s="120"/>
      <c r="VHA369" s="120"/>
      <c r="VHB369" s="120"/>
      <c r="VHC369" s="120"/>
      <c r="VHD369" s="120"/>
      <c r="VHE369" s="120"/>
      <c r="VHF369" s="120"/>
      <c r="VHG369" s="120"/>
      <c r="VHH369" s="120"/>
      <c r="VHI369" s="120"/>
      <c r="VHJ369" s="120"/>
      <c r="VHK369" s="120"/>
      <c r="VHL369" s="120"/>
      <c r="VHM369" s="120"/>
      <c r="VHN369" s="120"/>
      <c r="VHO369" s="120"/>
      <c r="VHP369" s="120"/>
      <c r="VHQ369" s="120"/>
      <c r="VHR369" s="120"/>
      <c r="VHS369" s="120"/>
      <c r="VHT369" s="120"/>
      <c r="VHU369" s="120"/>
      <c r="VHV369" s="120"/>
      <c r="VHW369" s="120"/>
      <c r="VHX369" s="120"/>
      <c r="VHY369" s="120"/>
      <c r="VHZ369" s="120"/>
      <c r="VIA369" s="120"/>
      <c r="VIB369" s="120"/>
      <c r="VIC369" s="120"/>
      <c r="VID369" s="120"/>
      <c r="VIE369" s="120"/>
      <c r="VIF369" s="120"/>
      <c r="VIG369" s="120"/>
      <c r="VIH369" s="120"/>
      <c r="VII369" s="120"/>
      <c r="VIJ369" s="120"/>
      <c r="VIK369" s="120"/>
      <c r="VIL369" s="120"/>
      <c r="VIM369" s="120"/>
      <c r="VIN369" s="120"/>
      <c r="VIO369" s="120"/>
      <c r="VIP369" s="120"/>
      <c r="VIQ369" s="120"/>
      <c r="VIR369" s="120"/>
      <c r="VIS369" s="120"/>
      <c r="VIT369" s="120"/>
      <c r="VIU369" s="120"/>
      <c r="VIV369" s="120"/>
      <c r="VIW369" s="120"/>
      <c r="VIX369" s="120"/>
      <c r="VIY369" s="120"/>
      <c r="VIZ369" s="120"/>
      <c r="VJA369" s="120"/>
      <c r="VJB369" s="120"/>
      <c r="VJC369" s="120"/>
      <c r="VJD369" s="120"/>
      <c r="VJE369" s="120"/>
      <c r="VJF369" s="120"/>
      <c r="VJG369" s="120"/>
      <c r="VJH369" s="120"/>
      <c r="VJI369" s="120"/>
      <c r="VJJ369" s="120"/>
      <c r="VJK369" s="120"/>
      <c r="VJL369" s="120"/>
      <c r="VJM369" s="120"/>
      <c r="VJN369" s="120"/>
      <c r="VJO369" s="120"/>
      <c r="VJP369" s="120"/>
      <c r="VJQ369" s="120"/>
      <c r="VJR369" s="120"/>
      <c r="VJS369" s="120"/>
      <c r="VJT369" s="120"/>
      <c r="VJU369" s="120"/>
      <c r="VJV369" s="120"/>
      <c r="VJW369" s="120"/>
      <c r="VJX369" s="120"/>
      <c r="VJY369" s="120"/>
      <c r="VJZ369" s="120"/>
      <c r="VKA369" s="120"/>
      <c r="VKB369" s="120"/>
      <c r="VKC369" s="120"/>
      <c r="VKD369" s="120"/>
      <c r="VKE369" s="120"/>
      <c r="VKF369" s="120"/>
      <c r="VKG369" s="120"/>
      <c r="VKH369" s="120"/>
      <c r="VKI369" s="120"/>
      <c r="VKJ369" s="120"/>
      <c r="VKK369" s="120"/>
      <c r="VKL369" s="120"/>
      <c r="VKM369" s="120"/>
      <c r="VKN369" s="120"/>
      <c r="VKO369" s="120"/>
      <c r="VKP369" s="120"/>
      <c r="VKQ369" s="120"/>
      <c r="VKR369" s="120"/>
      <c r="VKS369" s="120"/>
      <c r="VKT369" s="120"/>
      <c r="VKU369" s="120"/>
      <c r="VKV369" s="120"/>
      <c r="VKW369" s="120"/>
      <c r="VKX369" s="120"/>
      <c r="VKY369" s="120"/>
      <c r="VKZ369" s="120"/>
      <c r="VLA369" s="120"/>
      <c r="VLB369" s="120"/>
      <c r="VLC369" s="120"/>
      <c r="VLD369" s="120"/>
      <c r="VLE369" s="120"/>
      <c r="VLF369" s="120"/>
      <c r="VLG369" s="120"/>
      <c r="VLH369" s="120"/>
      <c r="VLI369" s="120"/>
      <c r="VLJ369" s="120"/>
      <c r="VLK369" s="120"/>
      <c r="VLL369" s="120"/>
      <c r="VLM369" s="120"/>
      <c r="VLN369" s="120"/>
      <c r="VLO369" s="120"/>
      <c r="VLP369" s="120"/>
      <c r="VLQ369" s="120"/>
      <c r="VLR369" s="120"/>
      <c r="VLS369" s="120"/>
      <c r="VLT369" s="120"/>
      <c r="VLU369" s="120"/>
      <c r="VLV369" s="120"/>
      <c r="VLW369" s="120"/>
      <c r="VLX369" s="120"/>
      <c r="VLY369" s="120"/>
      <c r="VLZ369" s="120"/>
      <c r="VMA369" s="120"/>
      <c r="VMB369" s="120"/>
      <c r="VMC369" s="120"/>
      <c r="VMD369" s="120"/>
      <c r="VME369" s="120"/>
      <c r="VMF369" s="120"/>
      <c r="VMG369" s="120"/>
      <c r="VMH369" s="120"/>
      <c r="VMI369" s="120"/>
      <c r="VMJ369" s="120"/>
      <c r="VMK369" s="120"/>
      <c r="VML369" s="120"/>
      <c r="VMM369" s="120"/>
      <c r="VMN369" s="120"/>
      <c r="VMO369" s="120"/>
      <c r="VMP369" s="120"/>
      <c r="VMQ369" s="120"/>
      <c r="VMR369" s="120"/>
      <c r="VMS369" s="120"/>
      <c r="VMT369" s="120"/>
      <c r="VMU369" s="120"/>
      <c r="VMV369" s="120"/>
      <c r="VMW369" s="120"/>
      <c r="VMX369" s="120"/>
      <c r="VMY369" s="120"/>
      <c r="VMZ369" s="120"/>
      <c r="VNA369" s="120"/>
      <c r="VNB369" s="120"/>
      <c r="VNC369" s="120"/>
      <c r="VND369" s="120"/>
      <c r="VNE369" s="120"/>
      <c r="VNF369" s="120"/>
      <c r="VNG369" s="120"/>
      <c r="VNH369" s="120"/>
      <c r="VNI369" s="120"/>
      <c r="VNJ369" s="120"/>
      <c r="VNK369" s="120"/>
      <c r="VNL369" s="120"/>
      <c r="VNM369" s="120"/>
      <c r="VNN369" s="120"/>
      <c r="VNO369" s="120"/>
      <c r="VNP369" s="120"/>
      <c r="VNQ369" s="120"/>
      <c r="VNR369" s="120"/>
      <c r="VNS369" s="120"/>
      <c r="VNT369" s="120"/>
      <c r="VNU369" s="120"/>
      <c r="VNV369" s="120"/>
      <c r="VNW369" s="120"/>
      <c r="VNX369" s="120"/>
      <c r="VNY369" s="120"/>
      <c r="VNZ369" s="120"/>
      <c r="VOA369" s="120"/>
      <c r="VOB369" s="120"/>
      <c r="VOC369" s="120"/>
      <c r="VOD369" s="120"/>
      <c r="VOE369" s="120"/>
      <c r="VOF369" s="120"/>
      <c r="VOG369" s="120"/>
      <c r="VOH369" s="120"/>
      <c r="VOI369" s="120"/>
      <c r="VOJ369" s="120"/>
      <c r="VOK369" s="120"/>
      <c r="VOL369" s="120"/>
      <c r="VOM369" s="120"/>
      <c r="VON369" s="120"/>
      <c r="VOO369" s="120"/>
      <c r="VOP369" s="120"/>
      <c r="VOQ369" s="120"/>
      <c r="VOR369" s="120"/>
      <c r="VOS369" s="120"/>
      <c r="VOT369" s="120"/>
      <c r="VOU369" s="120"/>
      <c r="VOV369" s="120"/>
      <c r="VOW369" s="120"/>
      <c r="VOX369" s="120"/>
      <c r="VOY369" s="120"/>
      <c r="VOZ369" s="120"/>
      <c r="VPA369" s="120"/>
      <c r="VPB369" s="120"/>
      <c r="VPC369" s="120"/>
      <c r="VPD369" s="120"/>
      <c r="VPE369" s="120"/>
      <c r="VPF369" s="120"/>
      <c r="VPG369" s="120"/>
      <c r="VPH369" s="120"/>
      <c r="VPI369" s="120"/>
      <c r="VPJ369" s="120"/>
      <c r="VPK369" s="120"/>
      <c r="VPL369" s="120"/>
      <c r="VPM369" s="120"/>
      <c r="VPN369" s="120"/>
      <c r="VPO369" s="120"/>
      <c r="VPP369" s="120"/>
      <c r="VPQ369" s="120"/>
      <c r="VPR369" s="120"/>
      <c r="VPS369" s="120"/>
      <c r="VPT369" s="120"/>
      <c r="VPU369" s="120"/>
      <c r="VPV369" s="120"/>
      <c r="VPW369" s="120"/>
      <c r="VPX369" s="120"/>
      <c r="VPY369" s="120"/>
      <c r="VPZ369" s="120"/>
      <c r="VQA369" s="120"/>
      <c r="VQB369" s="120"/>
      <c r="VQC369" s="120"/>
      <c r="VQD369" s="120"/>
      <c r="VQE369" s="120"/>
      <c r="VQF369" s="120"/>
      <c r="VQG369" s="120"/>
      <c r="VQH369" s="120"/>
      <c r="VQI369" s="120"/>
      <c r="VQJ369" s="120"/>
      <c r="VQK369" s="120"/>
      <c r="VQL369" s="120"/>
      <c r="VQM369" s="120"/>
      <c r="VQN369" s="120"/>
      <c r="VQO369" s="120"/>
      <c r="VQP369" s="120"/>
      <c r="VQQ369" s="120"/>
      <c r="VQR369" s="120"/>
      <c r="VQS369" s="120"/>
      <c r="VQT369" s="120"/>
      <c r="VQU369" s="120"/>
      <c r="VQV369" s="120"/>
      <c r="VQW369" s="120"/>
      <c r="VQX369" s="120"/>
      <c r="VQY369" s="120"/>
      <c r="VQZ369" s="120"/>
      <c r="VRA369" s="120"/>
      <c r="VRB369" s="120"/>
      <c r="VRC369" s="120"/>
      <c r="VRD369" s="120"/>
      <c r="VRE369" s="120"/>
      <c r="VRF369" s="120"/>
      <c r="VRG369" s="120"/>
      <c r="VRH369" s="120"/>
      <c r="VRI369" s="120"/>
      <c r="VRJ369" s="120"/>
      <c r="VRK369" s="120"/>
      <c r="VRL369" s="120"/>
      <c r="VRM369" s="120"/>
      <c r="VRN369" s="120"/>
      <c r="VRO369" s="120"/>
      <c r="VRP369" s="120"/>
      <c r="VRQ369" s="120"/>
      <c r="VRR369" s="120"/>
      <c r="VRS369" s="120"/>
      <c r="VRT369" s="120"/>
      <c r="VRU369" s="120"/>
      <c r="VRV369" s="120"/>
      <c r="VRW369" s="120"/>
      <c r="VRX369" s="120"/>
      <c r="VRY369" s="120"/>
      <c r="VRZ369" s="120"/>
      <c r="VSA369" s="120"/>
      <c r="VSB369" s="120"/>
      <c r="VSC369" s="120"/>
      <c r="VSD369" s="120"/>
      <c r="VSE369" s="120"/>
      <c r="VSF369" s="120"/>
      <c r="VSG369" s="120"/>
      <c r="VSH369" s="120"/>
      <c r="VSI369" s="120"/>
      <c r="VSJ369" s="120"/>
      <c r="VSK369" s="120"/>
      <c r="VSL369" s="120"/>
      <c r="VSM369" s="120"/>
      <c r="VSN369" s="120"/>
      <c r="VSO369" s="120"/>
      <c r="VSP369" s="120"/>
      <c r="VSQ369" s="120"/>
      <c r="VSR369" s="120"/>
      <c r="VSS369" s="120"/>
      <c r="VST369" s="120"/>
      <c r="VSU369" s="120"/>
      <c r="VSV369" s="120"/>
      <c r="VSW369" s="120"/>
      <c r="VSX369" s="120"/>
      <c r="VSY369" s="120"/>
      <c r="VSZ369" s="120"/>
      <c r="VTA369" s="120"/>
      <c r="VTB369" s="120"/>
      <c r="VTC369" s="120"/>
      <c r="VTD369" s="120"/>
      <c r="VTE369" s="120"/>
      <c r="VTF369" s="120"/>
      <c r="VTG369" s="120"/>
      <c r="VTH369" s="120"/>
      <c r="VTI369" s="120"/>
      <c r="VTJ369" s="120"/>
      <c r="VTK369" s="120"/>
      <c r="VTL369" s="120"/>
      <c r="VTM369" s="120"/>
      <c r="VTN369" s="120"/>
      <c r="VTO369" s="120"/>
      <c r="VTP369" s="120"/>
      <c r="VTQ369" s="120"/>
      <c r="VTR369" s="120"/>
      <c r="VTS369" s="120"/>
      <c r="VTT369" s="120"/>
      <c r="VTU369" s="120"/>
      <c r="VTV369" s="120"/>
      <c r="VTW369" s="120"/>
      <c r="VTX369" s="120"/>
      <c r="VTY369" s="120"/>
      <c r="VTZ369" s="120"/>
      <c r="VUA369" s="120"/>
      <c r="VUB369" s="120"/>
      <c r="VUC369" s="120"/>
      <c r="VUD369" s="120"/>
      <c r="VUE369" s="120"/>
      <c r="VUF369" s="120"/>
      <c r="VUG369" s="120"/>
      <c r="VUH369" s="120"/>
      <c r="VUI369" s="120"/>
      <c r="VUJ369" s="120"/>
      <c r="VUK369" s="120"/>
      <c r="VUL369" s="120"/>
      <c r="VUM369" s="120"/>
      <c r="VUN369" s="120"/>
      <c r="VUO369" s="120"/>
      <c r="VUP369" s="120"/>
      <c r="VUQ369" s="120"/>
      <c r="VUR369" s="120"/>
      <c r="VUS369" s="120"/>
      <c r="VUT369" s="120"/>
      <c r="VUU369" s="120"/>
      <c r="VUV369" s="120"/>
      <c r="VUW369" s="120"/>
      <c r="VUX369" s="120"/>
      <c r="VUY369" s="120"/>
      <c r="VUZ369" s="120"/>
      <c r="VVA369" s="120"/>
      <c r="VVB369" s="120"/>
      <c r="VVC369" s="120"/>
      <c r="VVD369" s="120"/>
      <c r="VVE369" s="120"/>
      <c r="VVF369" s="120"/>
      <c r="VVG369" s="120"/>
      <c r="VVH369" s="120"/>
      <c r="VVI369" s="120"/>
      <c r="VVJ369" s="120"/>
      <c r="VVK369" s="120"/>
      <c r="VVL369" s="120"/>
      <c r="VVM369" s="120"/>
      <c r="VVN369" s="120"/>
      <c r="VVO369" s="120"/>
      <c r="VVP369" s="120"/>
      <c r="VVQ369" s="120"/>
      <c r="VVR369" s="120"/>
      <c r="VVS369" s="120"/>
      <c r="VVT369" s="120"/>
      <c r="VVU369" s="120"/>
      <c r="VVV369" s="120"/>
      <c r="VVW369" s="120"/>
      <c r="VVX369" s="120"/>
      <c r="VVY369" s="120"/>
      <c r="VVZ369" s="120"/>
      <c r="VWA369" s="120"/>
      <c r="VWB369" s="120"/>
      <c r="VWC369" s="120"/>
      <c r="VWD369" s="120"/>
      <c r="VWE369" s="120"/>
      <c r="VWF369" s="120"/>
      <c r="VWG369" s="120"/>
      <c r="VWH369" s="120"/>
      <c r="VWI369" s="120"/>
      <c r="VWJ369" s="120"/>
      <c r="VWK369" s="120"/>
      <c r="VWL369" s="120"/>
      <c r="VWM369" s="120"/>
      <c r="VWN369" s="120"/>
      <c r="VWO369" s="120"/>
      <c r="VWP369" s="120"/>
      <c r="VWQ369" s="120"/>
      <c r="VWR369" s="120"/>
      <c r="VWS369" s="120"/>
      <c r="VWT369" s="120"/>
      <c r="VWU369" s="120"/>
      <c r="VWV369" s="120"/>
      <c r="VWW369" s="120"/>
      <c r="VWX369" s="120"/>
      <c r="VWY369" s="120"/>
      <c r="VWZ369" s="120"/>
      <c r="VXA369" s="120"/>
      <c r="VXB369" s="120"/>
      <c r="VXC369" s="120"/>
      <c r="VXD369" s="120"/>
      <c r="VXE369" s="120"/>
      <c r="VXF369" s="120"/>
      <c r="VXG369" s="120"/>
      <c r="VXH369" s="120"/>
      <c r="VXI369" s="120"/>
      <c r="VXJ369" s="120"/>
      <c r="VXK369" s="120"/>
      <c r="VXL369" s="120"/>
      <c r="VXM369" s="120"/>
      <c r="VXN369" s="120"/>
      <c r="VXO369" s="120"/>
      <c r="VXP369" s="120"/>
      <c r="VXQ369" s="120"/>
      <c r="VXR369" s="120"/>
      <c r="VXS369" s="120"/>
      <c r="VXT369" s="120"/>
      <c r="VXU369" s="120"/>
      <c r="VXV369" s="120"/>
      <c r="VXW369" s="120"/>
      <c r="VXX369" s="120"/>
      <c r="VXY369" s="120"/>
      <c r="VXZ369" s="120"/>
      <c r="VYA369" s="120"/>
      <c r="VYB369" s="120"/>
      <c r="VYC369" s="120"/>
      <c r="VYD369" s="120"/>
      <c r="VYE369" s="120"/>
      <c r="VYF369" s="120"/>
      <c r="VYG369" s="120"/>
      <c r="VYH369" s="120"/>
      <c r="VYI369" s="120"/>
      <c r="VYJ369" s="120"/>
      <c r="VYK369" s="120"/>
      <c r="VYL369" s="120"/>
      <c r="VYM369" s="120"/>
      <c r="VYN369" s="120"/>
      <c r="VYO369" s="120"/>
      <c r="VYP369" s="120"/>
      <c r="VYQ369" s="120"/>
      <c r="VYR369" s="120"/>
      <c r="VYS369" s="120"/>
      <c r="VYT369" s="120"/>
      <c r="VYU369" s="120"/>
      <c r="VYV369" s="120"/>
      <c r="VYW369" s="120"/>
      <c r="VYX369" s="120"/>
      <c r="VYY369" s="120"/>
      <c r="VYZ369" s="120"/>
      <c r="VZA369" s="120"/>
      <c r="VZB369" s="120"/>
      <c r="VZC369" s="120"/>
      <c r="VZD369" s="120"/>
      <c r="VZE369" s="120"/>
      <c r="VZF369" s="120"/>
      <c r="VZG369" s="120"/>
      <c r="VZH369" s="120"/>
      <c r="VZI369" s="120"/>
      <c r="VZJ369" s="120"/>
      <c r="VZK369" s="120"/>
      <c r="VZL369" s="120"/>
      <c r="VZM369" s="120"/>
      <c r="VZN369" s="120"/>
      <c r="VZO369" s="120"/>
      <c r="VZP369" s="120"/>
      <c r="VZQ369" s="120"/>
      <c r="VZR369" s="120"/>
      <c r="VZS369" s="120"/>
      <c r="VZT369" s="120"/>
      <c r="VZU369" s="120"/>
      <c r="VZV369" s="120"/>
      <c r="VZW369" s="120"/>
      <c r="VZX369" s="120"/>
      <c r="VZY369" s="120"/>
      <c r="VZZ369" s="120"/>
      <c r="WAA369" s="120"/>
      <c r="WAB369" s="120"/>
      <c r="WAC369" s="120"/>
      <c r="WAD369" s="120"/>
      <c r="WAE369" s="120"/>
      <c r="WAF369" s="120"/>
      <c r="WAG369" s="120"/>
      <c r="WAH369" s="120"/>
      <c r="WAI369" s="120"/>
      <c r="WAJ369" s="120"/>
      <c r="WAK369" s="120"/>
      <c r="WAL369" s="120"/>
      <c r="WAM369" s="120"/>
      <c r="WAN369" s="120"/>
      <c r="WAO369" s="120"/>
      <c r="WAP369" s="120"/>
      <c r="WAQ369" s="120"/>
      <c r="WAR369" s="120"/>
      <c r="WAS369" s="120"/>
      <c r="WAT369" s="120"/>
      <c r="WAU369" s="120"/>
      <c r="WAV369" s="120"/>
      <c r="WAW369" s="120"/>
      <c r="WAX369" s="120"/>
      <c r="WAY369" s="120"/>
      <c r="WAZ369" s="120"/>
      <c r="WBA369" s="120"/>
      <c r="WBB369" s="120"/>
      <c r="WBC369" s="120"/>
      <c r="WBD369" s="120"/>
      <c r="WBE369" s="120"/>
      <c r="WBF369" s="120"/>
      <c r="WBG369" s="120"/>
      <c r="WBH369" s="120"/>
      <c r="WBI369" s="120"/>
      <c r="WBJ369" s="120"/>
      <c r="WBK369" s="120"/>
      <c r="WBL369" s="120"/>
      <c r="WBM369" s="120"/>
      <c r="WBN369" s="120"/>
      <c r="WBO369" s="120"/>
      <c r="WBP369" s="120"/>
      <c r="WBQ369" s="120"/>
      <c r="WBR369" s="120"/>
      <c r="WBS369" s="120"/>
      <c r="WBT369" s="120"/>
      <c r="WBU369" s="120"/>
      <c r="WBV369" s="120"/>
      <c r="WBW369" s="120"/>
      <c r="WBX369" s="120"/>
      <c r="WBY369" s="120"/>
      <c r="WBZ369" s="120"/>
      <c r="WCA369" s="120"/>
      <c r="WCB369" s="120"/>
      <c r="WCC369" s="120"/>
      <c r="WCD369" s="120"/>
      <c r="WCE369" s="120"/>
      <c r="WCF369" s="120"/>
      <c r="WCG369" s="120"/>
      <c r="WCH369" s="120"/>
      <c r="WCI369" s="120"/>
      <c r="WCJ369" s="120"/>
      <c r="WCK369" s="120"/>
      <c r="WCL369" s="120"/>
      <c r="WCM369" s="120"/>
      <c r="WCN369" s="120"/>
      <c r="WCO369" s="120"/>
      <c r="WCP369" s="120"/>
      <c r="WCQ369" s="120"/>
      <c r="WCR369" s="120"/>
      <c r="WCS369" s="120"/>
      <c r="WCT369" s="120"/>
      <c r="WCU369" s="120"/>
      <c r="WCV369" s="120"/>
      <c r="WCW369" s="120"/>
      <c r="WCX369" s="120"/>
      <c r="WCY369" s="120"/>
      <c r="WCZ369" s="120"/>
      <c r="WDA369" s="120"/>
      <c r="WDB369" s="120"/>
      <c r="WDC369" s="120"/>
      <c r="WDD369" s="120"/>
      <c r="WDE369" s="120"/>
      <c r="WDF369" s="120"/>
      <c r="WDG369" s="120"/>
      <c r="WDH369" s="120"/>
      <c r="WDI369" s="120"/>
      <c r="WDJ369" s="120"/>
      <c r="WDK369" s="120"/>
      <c r="WDL369" s="120"/>
      <c r="WDM369" s="120"/>
      <c r="WDN369" s="120"/>
      <c r="WDO369" s="120"/>
      <c r="WDP369" s="120"/>
      <c r="WDQ369" s="120"/>
      <c r="WDR369" s="120"/>
      <c r="WDS369" s="120"/>
      <c r="WDT369" s="120"/>
      <c r="WDU369" s="120"/>
      <c r="WDV369" s="120"/>
      <c r="WDW369" s="120"/>
      <c r="WDX369" s="120"/>
      <c r="WDY369" s="120"/>
      <c r="WDZ369" s="120"/>
      <c r="WEA369" s="120"/>
      <c r="WEB369" s="120"/>
      <c r="WEC369" s="120"/>
      <c r="WED369" s="120"/>
      <c r="WEE369" s="120"/>
      <c r="WEF369" s="120"/>
      <c r="WEG369" s="120"/>
      <c r="WEH369" s="120"/>
      <c r="WEI369" s="120"/>
      <c r="WEJ369" s="120"/>
      <c r="WEK369" s="120"/>
      <c r="WEL369" s="120"/>
      <c r="WEM369" s="120"/>
      <c r="WEN369" s="120"/>
      <c r="WEO369" s="120"/>
      <c r="WEP369" s="120"/>
      <c r="WEQ369" s="120"/>
      <c r="WER369" s="120"/>
      <c r="WES369" s="120"/>
      <c r="WET369" s="120"/>
      <c r="WEU369" s="120"/>
      <c r="WEV369" s="120"/>
      <c r="WEW369" s="120"/>
      <c r="WEX369" s="120"/>
      <c r="WEY369" s="120"/>
      <c r="WEZ369" s="120"/>
      <c r="WFA369" s="120"/>
      <c r="WFB369" s="120"/>
      <c r="WFC369" s="120"/>
      <c r="WFD369" s="120"/>
      <c r="WFE369" s="120"/>
      <c r="WFF369" s="120"/>
      <c r="WFG369" s="120"/>
      <c r="WFH369" s="120"/>
      <c r="WFI369" s="120"/>
      <c r="WFJ369" s="120"/>
      <c r="WFK369" s="120"/>
      <c r="WFL369" s="120"/>
      <c r="WFM369" s="120"/>
      <c r="WFN369" s="120"/>
      <c r="WFO369" s="120"/>
      <c r="WFP369" s="120"/>
      <c r="WFQ369" s="120"/>
      <c r="WFR369" s="120"/>
      <c r="WFS369" s="120"/>
      <c r="WFT369" s="120"/>
      <c r="WFU369" s="120"/>
      <c r="WFV369" s="120"/>
      <c r="WFW369" s="120"/>
      <c r="WFX369" s="120"/>
      <c r="WFY369" s="120"/>
      <c r="WFZ369" s="120"/>
      <c r="WGA369" s="120"/>
      <c r="WGB369" s="120"/>
      <c r="WGC369" s="120"/>
      <c r="WGD369" s="120"/>
      <c r="WGE369" s="120"/>
      <c r="WGF369" s="120"/>
      <c r="WGG369" s="120"/>
      <c r="WGH369" s="120"/>
      <c r="WGI369" s="120"/>
      <c r="WGJ369" s="120"/>
      <c r="WGK369" s="120"/>
      <c r="WGL369" s="120"/>
      <c r="WGM369" s="120"/>
      <c r="WGN369" s="120"/>
      <c r="WGO369" s="120"/>
      <c r="WGP369" s="120"/>
      <c r="WGQ369" s="120"/>
      <c r="WGR369" s="120"/>
      <c r="WGS369" s="120"/>
      <c r="WGT369" s="120"/>
      <c r="WGU369" s="120"/>
      <c r="WGV369" s="120"/>
      <c r="WGW369" s="120"/>
      <c r="WGX369" s="120"/>
      <c r="WGY369" s="120"/>
      <c r="WGZ369" s="120"/>
      <c r="WHA369" s="120"/>
      <c r="WHB369" s="120"/>
      <c r="WHC369" s="120"/>
      <c r="WHD369" s="120"/>
      <c r="WHE369" s="120"/>
      <c r="WHF369" s="120"/>
      <c r="WHG369" s="120"/>
      <c r="WHH369" s="120"/>
      <c r="WHI369" s="120"/>
      <c r="WHJ369" s="120"/>
      <c r="WHK369" s="120"/>
      <c r="WHL369" s="120"/>
      <c r="WHM369" s="120"/>
      <c r="WHN369" s="120"/>
      <c r="WHO369" s="120"/>
      <c r="WHP369" s="120"/>
      <c r="WHQ369" s="120"/>
      <c r="WHR369" s="120"/>
      <c r="WHS369" s="120"/>
      <c r="WHT369" s="120"/>
      <c r="WHU369" s="120"/>
      <c r="WHV369" s="120"/>
      <c r="WHW369" s="120"/>
      <c r="WHX369" s="120"/>
      <c r="WHY369" s="120"/>
      <c r="WHZ369" s="120"/>
      <c r="WIA369" s="120"/>
      <c r="WIB369" s="120"/>
      <c r="WIC369" s="120"/>
      <c r="WID369" s="120"/>
      <c r="WIE369" s="120"/>
      <c r="WIF369" s="120"/>
      <c r="WIG369" s="120"/>
      <c r="WIH369" s="120"/>
      <c r="WII369" s="120"/>
      <c r="WIJ369" s="120"/>
      <c r="WIK369" s="120"/>
      <c r="WIL369" s="120"/>
      <c r="WIM369" s="120"/>
      <c r="WIN369" s="120"/>
      <c r="WIO369" s="120"/>
      <c r="WIP369" s="120"/>
      <c r="WIQ369" s="120"/>
      <c r="WIR369" s="120"/>
      <c r="WIS369" s="120"/>
      <c r="WIT369" s="120"/>
      <c r="WIU369" s="120"/>
      <c r="WIV369" s="120"/>
      <c r="WIW369" s="120"/>
      <c r="WIX369" s="120"/>
      <c r="WIY369" s="120"/>
      <c r="WIZ369" s="120"/>
      <c r="WJA369" s="120"/>
      <c r="WJB369" s="120"/>
      <c r="WJC369" s="120"/>
      <c r="WJD369" s="120"/>
      <c r="WJE369" s="120"/>
      <c r="WJF369" s="120"/>
      <c r="WJG369" s="120"/>
      <c r="WJH369" s="120"/>
      <c r="WJI369" s="120"/>
      <c r="WJJ369" s="120"/>
      <c r="WJK369" s="120"/>
      <c r="WJL369" s="120"/>
      <c r="WJM369" s="120"/>
      <c r="WJN369" s="120"/>
      <c r="WJO369" s="120"/>
      <c r="WJP369" s="120"/>
      <c r="WJQ369" s="120"/>
      <c r="WJR369" s="120"/>
      <c r="WJS369" s="120"/>
      <c r="WJT369" s="120"/>
      <c r="WJU369" s="120"/>
      <c r="WJV369" s="120"/>
      <c r="WJW369" s="120"/>
      <c r="WJX369" s="120"/>
      <c r="WJY369" s="120"/>
      <c r="WJZ369" s="120"/>
      <c r="WKA369" s="120"/>
      <c r="WKB369" s="120"/>
      <c r="WKC369" s="120"/>
      <c r="WKD369" s="120"/>
      <c r="WKE369" s="120"/>
      <c r="WKF369" s="120"/>
      <c r="WKG369" s="120"/>
      <c r="WKH369" s="120"/>
      <c r="WKI369" s="120"/>
      <c r="WKJ369" s="120"/>
      <c r="WKK369" s="120"/>
      <c r="WKL369" s="120"/>
      <c r="WKM369" s="120"/>
      <c r="WKN369" s="120"/>
      <c r="WKO369" s="120"/>
      <c r="WKP369" s="120"/>
      <c r="WKQ369" s="120"/>
      <c r="WKR369" s="120"/>
      <c r="WKS369" s="120"/>
      <c r="WKT369" s="120"/>
      <c r="WKU369" s="120"/>
      <c r="WKV369" s="120"/>
      <c r="WKW369" s="120"/>
      <c r="WKX369" s="120"/>
      <c r="WKY369" s="120"/>
      <c r="WKZ369" s="120"/>
      <c r="WLA369" s="120"/>
      <c r="WLB369" s="120"/>
      <c r="WLC369" s="120"/>
      <c r="WLD369" s="120"/>
      <c r="WLE369" s="120"/>
      <c r="WLF369" s="120"/>
      <c r="WLG369" s="120"/>
      <c r="WLH369" s="120"/>
      <c r="WLI369" s="120"/>
      <c r="WLJ369" s="120"/>
      <c r="WLK369" s="120"/>
      <c r="WLL369" s="120"/>
      <c r="WLM369" s="120"/>
      <c r="WLN369" s="120"/>
      <c r="WLO369" s="120"/>
      <c r="WLP369" s="120"/>
      <c r="WLQ369" s="120"/>
      <c r="WLR369" s="120"/>
      <c r="WLS369" s="120"/>
      <c r="WLT369" s="120"/>
      <c r="WLU369" s="120"/>
      <c r="WLV369" s="120"/>
      <c r="WLW369" s="120"/>
      <c r="WLX369" s="120"/>
      <c r="WLY369" s="120"/>
      <c r="WLZ369" s="120"/>
      <c r="WMA369" s="120"/>
      <c r="WMB369" s="120"/>
      <c r="WMC369" s="120"/>
      <c r="WMD369" s="120"/>
      <c r="WME369" s="120"/>
      <c r="WMF369" s="120"/>
      <c r="WMG369" s="120"/>
      <c r="WMH369" s="120"/>
      <c r="WMI369" s="120"/>
      <c r="WMJ369" s="120"/>
      <c r="WMK369" s="120"/>
      <c r="WML369" s="120"/>
      <c r="WMM369" s="120"/>
      <c r="WMN369" s="120"/>
      <c r="WMO369" s="120"/>
      <c r="WMP369" s="120"/>
      <c r="WMQ369" s="120"/>
      <c r="WMR369" s="120"/>
      <c r="WMS369" s="120"/>
      <c r="WMT369" s="120"/>
      <c r="WMU369" s="120"/>
      <c r="WMV369" s="120"/>
      <c r="WMW369" s="120"/>
      <c r="WMX369" s="120"/>
      <c r="WMY369" s="120"/>
      <c r="WMZ369" s="120"/>
      <c r="WNA369" s="120"/>
      <c r="WNB369" s="120"/>
      <c r="WNC369" s="120"/>
      <c r="WND369" s="120"/>
      <c r="WNE369" s="120"/>
      <c r="WNF369" s="120"/>
      <c r="WNG369" s="120"/>
      <c r="WNH369" s="120"/>
      <c r="WNI369" s="120"/>
      <c r="WNJ369" s="120"/>
      <c r="WNK369" s="120"/>
      <c r="WNL369" s="120"/>
      <c r="WNM369" s="120"/>
      <c r="WNN369" s="120"/>
      <c r="WNO369" s="120"/>
      <c r="WNP369" s="120"/>
      <c r="WNQ369" s="120"/>
      <c r="WNR369" s="120"/>
      <c r="WNS369" s="120"/>
      <c r="WNT369" s="120"/>
      <c r="WNU369" s="120"/>
      <c r="WNV369" s="120"/>
      <c r="WNW369" s="120"/>
      <c r="WNX369" s="120"/>
      <c r="WNY369" s="120"/>
      <c r="WNZ369" s="120"/>
      <c r="WOA369" s="120"/>
      <c r="WOB369" s="120"/>
      <c r="WOC369" s="120"/>
      <c r="WOD369" s="120"/>
      <c r="WOE369" s="120"/>
      <c r="WOF369" s="120"/>
      <c r="WOG369" s="120"/>
      <c r="WOH369" s="120"/>
      <c r="WOI369" s="120"/>
      <c r="WOJ369" s="120"/>
      <c r="WOK369" s="120"/>
      <c r="WOL369" s="120"/>
      <c r="WOM369" s="120"/>
      <c r="WON369" s="120"/>
      <c r="WOO369" s="120"/>
      <c r="WOP369" s="120"/>
      <c r="WOQ369" s="120"/>
      <c r="WOR369" s="120"/>
      <c r="WOS369" s="120"/>
      <c r="WOT369" s="120"/>
      <c r="WOU369" s="120"/>
      <c r="WOV369" s="120"/>
      <c r="WOW369" s="120"/>
      <c r="WOX369" s="120"/>
      <c r="WOY369" s="120"/>
      <c r="WOZ369" s="120"/>
      <c r="WPA369" s="120"/>
      <c r="WPB369" s="120"/>
      <c r="WPC369" s="120"/>
      <c r="WPD369" s="120"/>
      <c r="WPE369" s="120"/>
      <c r="WPF369" s="120"/>
      <c r="WPG369" s="120"/>
      <c r="WPH369" s="120"/>
      <c r="WPI369" s="120"/>
      <c r="WPJ369" s="120"/>
      <c r="WPK369" s="120"/>
      <c r="WPL369" s="120"/>
      <c r="WPM369" s="120"/>
      <c r="WPN369" s="120"/>
      <c r="WPO369" s="120"/>
      <c r="WPP369" s="120"/>
      <c r="WPQ369" s="120"/>
      <c r="WPR369" s="120"/>
      <c r="WPS369" s="120"/>
      <c r="WPT369" s="120"/>
      <c r="WPU369" s="120"/>
      <c r="WPV369" s="120"/>
      <c r="WPW369" s="120"/>
      <c r="WPX369" s="120"/>
      <c r="WPY369" s="120"/>
      <c r="WPZ369" s="120"/>
      <c r="WQA369" s="120"/>
      <c r="WQB369" s="120"/>
      <c r="WQC369" s="120"/>
      <c r="WQD369" s="120"/>
      <c r="WQE369" s="120"/>
      <c r="WQF369" s="120"/>
      <c r="WQG369" s="120"/>
      <c r="WQH369" s="120"/>
      <c r="WQI369" s="120"/>
      <c r="WQJ369" s="120"/>
      <c r="WQK369" s="120"/>
      <c r="WQL369" s="120"/>
      <c r="WQM369" s="120"/>
      <c r="WQN369" s="120"/>
      <c r="WQO369" s="120"/>
      <c r="WQP369" s="120"/>
      <c r="WQQ369" s="120"/>
      <c r="WQR369" s="120"/>
      <c r="WQS369" s="120"/>
      <c r="WQT369" s="120"/>
      <c r="WQU369" s="120"/>
      <c r="WQV369" s="120"/>
      <c r="WQW369" s="120"/>
      <c r="WQX369" s="120"/>
      <c r="WQY369" s="120"/>
      <c r="WQZ369" s="120"/>
      <c r="WRA369" s="120"/>
      <c r="WRB369" s="120"/>
      <c r="WRC369" s="120"/>
      <c r="WRD369" s="120"/>
      <c r="WRE369" s="120"/>
      <c r="WRF369" s="120"/>
      <c r="WRG369" s="120"/>
      <c r="WRH369" s="120"/>
      <c r="WRI369" s="120"/>
      <c r="WRJ369" s="120"/>
      <c r="WRK369" s="120"/>
      <c r="WRL369" s="120"/>
      <c r="WRM369" s="120"/>
      <c r="WRN369" s="120"/>
      <c r="WRO369" s="120"/>
      <c r="WRP369" s="120"/>
      <c r="WRQ369" s="120"/>
      <c r="WRR369" s="120"/>
      <c r="WRS369" s="120"/>
      <c r="WRT369" s="120"/>
      <c r="WRU369" s="120"/>
      <c r="WRV369" s="120"/>
      <c r="WRW369" s="120"/>
      <c r="WRX369" s="120"/>
      <c r="WRY369" s="120"/>
      <c r="WRZ369" s="120"/>
      <c r="WSA369" s="120"/>
      <c r="WSB369" s="120"/>
      <c r="WSC369" s="120"/>
      <c r="WSD369" s="120"/>
      <c r="WSE369" s="120"/>
      <c r="WSF369" s="120"/>
      <c r="WSG369" s="120"/>
      <c r="WSH369" s="120"/>
      <c r="WSI369" s="120"/>
      <c r="WSJ369" s="120"/>
      <c r="WSK369" s="120"/>
      <c r="WSL369" s="120"/>
      <c r="WSM369" s="120"/>
      <c r="WSN369" s="120"/>
      <c r="WSO369" s="120"/>
      <c r="WSP369" s="120"/>
      <c r="WSQ369" s="120"/>
      <c r="WSR369" s="120"/>
      <c r="WSS369" s="120"/>
      <c r="WST369" s="120"/>
      <c r="WSU369" s="120"/>
      <c r="WSV369" s="120"/>
      <c r="WSW369" s="120"/>
      <c r="WSX369" s="120"/>
      <c r="WSY369" s="120"/>
      <c r="WSZ369" s="120"/>
      <c r="WTA369" s="120"/>
      <c r="WTB369" s="120"/>
      <c r="WTC369" s="120"/>
      <c r="WTD369" s="120"/>
      <c r="WTE369" s="120"/>
      <c r="WTF369" s="120"/>
      <c r="WTG369" s="120"/>
      <c r="WTH369" s="120"/>
      <c r="WTI369" s="120"/>
      <c r="WTJ369" s="120"/>
      <c r="WTK369" s="120"/>
      <c r="WTL369" s="120"/>
      <c r="WTM369" s="120"/>
      <c r="WTN369" s="120"/>
      <c r="WTO369" s="120"/>
      <c r="WTP369" s="120"/>
      <c r="WTQ369" s="120"/>
      <c r="WTR369" s="120"/>
      <c r="WTS369" s="120"/>
      <c r="WTT369" s="120"/>
      <c r="WTU369" s="120"/>
      <c r="WTV369" s="120"/>
      <c r="WTW369" s="120"/>
      <c r="WTX369" s="120"/>
      <c r="WTY369" s="120"/>
      <c r="WTZ369" s="120"/>
      <c r="WUA369" s="120"/>
      <c r="WUB369" s="120"/>
      <c r="WUC369" s="120"/>
      <c r="WUD369" s="120"/>
      <c r="WUE369" s="120"/>
      <c r="WUF369" s="120"/>
      <c r="WUG369" s="120"/>
      <c r="WUH369" s="120"/>
      <c r="WUI369" s="120"/>
      <c r="WUJ369" s="120"/>
      <c r="WUK369" s="120"/>
      <c r="WUL369" s="120"/>
      <c r="WUM369" s="120"/>
      <c r="WUN369" s="120"/>
      <c r="WUO369" s="120"/>
      <c r="WUP369" s="120"/>
      <c r="WUQ369" s="120"/>
      <c r="WUR369" s="120"/>
      <c r="WUS369" s="120"/>
      <c r="WUT369" s="120"/>
      <c r="WUU369" s="120"/>
      <c r="WUV369" s="120"/>
      <c r="WUW369" s="120"/>
      <c r="WUX369" s="120"/>
      <c r="WUY369" s="120"/>
      <c r="WUZ369" s="120"/>
      <c r="WVA369" s="120"/>
      <c r="WVB369" s="120"/>
      <c r="WVC369" s="120"/>
      <c r="WVD369" s="120"/>
      <c r="WVE369" s="120"/>
      <c r="WVF369" s="120"/>
      <c r="WVG369" s="120"/>
      <c r="WVH369" s="120"/>
      <c r="WVI369" s="120"/>
      <c r="WVJ369" s="120"/>
      <c r="WVK369" s="120"/>
      <c r="WVL369" s="120"/>
      <c r="WVM369" s="120"/>
      <c r="WVN369" s="120"/>
      <c r="WVO369" s="120"/>
      <c r="WVP369" s="120"/>
      <c r="WVQ369" s="120"/>
      <c r="WVR369" s="120"/>
      <c r="WVS369" s="120"/>
      <c r="WVT369" s="120"/>
      <c r="WVU369" s="120"/>
      <c r="WVV369" s="120"/>
      <c r="WVW369" s="120"/>
      <c r="WVX369" s="120"/>
      <c r="WVY369" s="120"/>
      <c r="WVZ369" s="120"/>
      <c r="WWA369" s="120"/>
      <c r="WWB369" s="120"/>
      <c r="WWC369" s="120"/>
      <c r="WWD369" s="120"/>
      <c r="WWE369" s="120"/>
      <c r="WWF369" s="120"/>
      <c r="WWG369" s="120"/>
      <c r="WWH369" s="120"/>
      <c r="WWI369" s="120"/>
      <c r="WWJ369" s="120"/>
      <c r="WWK369" s="120"/>
      <c r="WWL369" s="120"/>
      <c r="WWM369" s="120"/>
      <c r="WWN369" s="120"/>
      <c r="WWO369" s="120"/>
      <c r="WWP369" s="120"/>
      <c r="WWQ369" s="120"/>
      <c r="WWR369" s="120"/>
      <c r="WWS369" s="120"/>
      <c r="WWT369" s="120"/>
      <c r="WWU369" s="120"/>
      <c r="WWV369" s="120"/>
      <c r="WWW369" s="120"/>
      <c r="WWX369" s="120"/>
      <c r="WWY369" s="120"/>
      <c r="WWZ369" s="120"/>
      <c r="WXA369" s="120"/>
      <c r="WXB369" s="120"/>
      <c r="WXC369" s="120"/>
      <c r="WXD369" s="120"/>
      <c r="WXE369" s="120"/>
      <c r="WXF369" s="120"/>
      <c r="WXG369" s="120"/>
      <c r="WXH369" s="120"/>
      <c r="WXI369" s="120"/>
      <c r="WXJ369" s="120"/>
      <c r="WXK369" s="120"/>
      <c r="WXL369" s="120"/>
      <c r="WXM369" s="120"/>
      <c r="WXN369" s="120"/>
      <c r="WXO369" s="120"/>
      <c r="WXP369" s="120"/>
      <c r="WXQ369" s="120"/>
      <c r="WXR369" s="120"/>
      <c r="WXS369" s="120"/>
      <c r="WXT369" s="120"/>
      <c r="WXU369" s="120"/>
      <c r="WXV369" s="120"/>
      <c r="WXW369" s="120"/>
      <c r="WXX369" s="120"/>
      <c r="WXY369" s="120"/>
      <c r="WXZ369" s="120"/>
      <c r="WYA369" s="120"/>
      <c r="WYB369" s="120"/>
      <c r="WYC369" s="120"/>
      <c r="WYD369" s="120"/>
      <c r="WYE369" s="120"/>
      <c r="WYF369" s="120"/>
      <c r="WYG369" s="120"/>
      <c r="WYH369" s="120"/>
      <c r="WYI369" s="120"/>
      <c r="WYJ369" s="120"/>
      <c r="WYK369" s="120"/>
      <c r="WYL369" s="120"/>
      <c r="WYM369" s="120"/>
      <c r="WYN369" s="120"/>
      <c r="WYO369" s="120"/>
      <c r="WYP369" s="120"/>
      <c r="WYQ369" s="120"/>
      <c r="WYR369" s="120"/>
      <c r="WYS369" s="120"/>
      <c r="WYT369" s="120"/>
      <c r="WYU369" s="120"/>
      <c r="WYV369" s="120"/>
      <c r="WYW369" s="120"/>
      <c r="WYX369" s="120"/>
      <c r="WYY369" s="120"/>
      <c r="WYZ369" s="120"/>
      <c r="WZA369" s="120"/>
      <c r="WZB369" s="120"/>
      <c r="WZC369" s="120"/>
      <c r="WZD369" s="120"/>
      <c r="WZE369" s="120"/>
      <c r="WZF369" s="120"/>
      <c r="WZG369" s="120"/>
      <c r="WZH369" s="120"/>
      <c r="WZI369" s="120"/>
      <c r="WZJ369" s="120"/>
      <c r="WZK369" s="120"/>
      <c r="WZL369" s="120"/>
      <c r="WZM369" s="120"/>
      <c r="WZN369" s="120"/>
      <c r="WZO369" s="120"/>
      <c r="WZP369" s="120"/>
      <c r="WZQ369" s="120"/>
      <c r="WZR369" s="120"/>
      <c r="WZS369" s="120"/>
      <c r="WZT369" s="120"/>
      <c r="WZU369" s="120"/>
      <c r="WZV369" s="120"/>
      <c r="WZW369" s="120"/>
      <c r="WZX369" s="120"/>
      <c r="WZY369" s="120"/>
      <c r="WZZ369" s="120"/>
      <c r="XAA369" s="120"/>
      <c r="XAB369" s="120"/>
      <c r="XAC369" s="120"/>
      <c r="XAD369" s="120"/>
      <c r="XAE369" s="120"/>
      <c r="XAF369" s="120"/>
      <c r="XAG369" s="120"/>
      <c r="XAH369" s="120"/>
      <c r="XAI369" s="120"/>
      <c r="XAJ369" s="120"/>
      <c r="XAK369" s="120"/>
      <c r="XAL369" s="120"/>
      <c r="XAM369" s="120"/>
      <c r="XAN369" s="120"/>
      <c r="XAO369" s="120"/>
      <c r="XAP369" s="120"/>
      <c r="XAQ369" s="120"/>
      <c r="XAR369" s="120"/>
      <c r="XAS369" s="120"/>
      <c r="XAT369" s="120"/>
      <c r="XAU369" s="120"/>
      <c r="XAV369" s="120"/>
      <c r="XAW369" s="120"/>
      <c r="XAX369" s="120"/>
      <c r="XAY369" s="120"/>
      <c r="XAZ369" s="120"/>
      <c r="XBA369" s="120"/>
      <c r="XBB369" s="120"/>
      <c r="XBC369" s="120"/>
      <c r="XBD369" s="120"/>
      <c r="XBE369" s="120"/>
      <c r="XBF369" s="120"/>
      <c r="XBG369" s="120"/>
      <c r="XBH369" s="120"/>
      <c r="XBI369" s="120"/>
      <c r="XBJ369" s="120"/>
      <c r="XBK369" s="120"/>
      <c r="XBL369" s="120"/>
      <c r="XBM369" s="120"/>
      <c r="XBN369" s="120"/>
      <c r="XBO369" s="120"/>
      <c r="XBP369" s="120"/>
      <c r="XBQ369" s="120"/>
      <c r="XBR369" s="120"/>
      <c r="XBS369" s="120"/>
      <c r="XBT369" s="120"/>
      <c r="XBU369" s="120"/>
      <c r="XBV369" s="120"/>
      <c r="XBW369" s="120"/>
      <c r="XBX369" s="120"/>
      <c r="XBY369" s="120"/>
      <c r="XBZ369" s="120"/>
      <c r="XCA369" s="120"/>
      <c r="XCB369" s="120"/>
      <c r="XCC369" s="120"/>
      <c r="XCD369" s="120"/>
      <c r="XCE369" s="120"/>
      <c r="XCF369" s="120"/>
      <c r="XCG369" s="120"/>
      <c r="XCH369" s="120"/>
      <c r="XCI369" s="120"/>
      <c r="XCJ369" s="120"/>
      <c r="XCK369" s="120"/>
      <c r="XCL369" s="120"/>
      <c r="XCM369" s="120"/>
      <c r="XCN369" s="120"/>
      <c r="XCO369" s="120"/>
      <c r="XCP369" s="120"/>
      <c r="XCQ369" s="120"/>
      <c r="XCR369" s="120"/>
      <c r="XCS369" s="120"/>
      <c r="XCT369" s="120"/>
      <c r="XCU369" s="120"/>
      <c r="XCV369" s="120"/>
      <c r="XCW369" s="120"/>
      <c r="XCX369" s="120"/>
      <c r="XCY369" s="120"/>
      <c r="XCZ369" s="120"/>
      <c r="XDA369" s="120"/>
      <c r="XDB369" s="120"/>
      <c r="XDC369" s="120"/>
      <c r="XDD369" s="120"/>
      <c r="XDE369" s="120"/>
      <c r="XDF369" s="120"/>
      <c r="XDG369" s="120"/>
      <c r="XDH369" s="120"/>
      <c r="XDI369" s="120"/>
      <c r="XDJ369" s="120"/>
      <c r="XDK369" s="120"/>
      <c r="XDL369" s="120"/>
      <c r="XDM369" s="120"/>
      <c r="XDN369" s="120"/>
      <c r="XDO369" s="120"/>
      <c r="XDP369" s="120"/>
      <c r="XDQ369" s="120"/>
      <c r="XDR369" s="120"/>
      <c r="XDS369" s="120"/>
      <c r="XDT369" s="120"/>
      <c r="XDU369" s="120"/>
      <c r="XDV369" s="120"/>
      <c r="XDW369" s="120"/>
      <c r="XDX369" s="120"/>
      <c r="XDY369" s="120"/>
      <c r="XDZ369" s="120"/>
      <c r="XEA369" s="120"/>
      <c r="XEB369" s="120"/>
      <c r="XEC369" s="120"/>
      <c r="XED369" s="120"/>
      <c r="XEE369" s="120"/>
      <c r="XEF369" s="120"/>
      <c r="XEG369" s="120"/>
      <c r="XEH369" s="120"/>
      <c r="XEI369" s="120"/>
      <c r="XEJ369" s="120"/>
      <c r="XEK369" s="120"/>
      <c r="XEL369" s="120"/>
      <c r="XEM369" s="120"/>
      <c r="XEN369" s="120"/>
      <c r="XEO369" s="120"/>
      <c r="XEP369" s="120"/>
      <c r="XEQ369" s="120"/>
      <c r="XER369" s="120"/>
      <c r="XES369" s="120"/>
      <c r="XET369" s="120"/>
      <c r="XEU369" s="120"/>
      <c r="XEV369" s="120"/>
      <c r="XEW369" s="120"/>
      <c r="XEX369" s="120"/>
      <c r="XEY369" s="120"/>
      <c r="XEZ369" s="120"/>
      <c r="XFA369" s="120"/>
      <c r="XFB369" s="120"/>
      <c r="XFC369" s="120"/>
      <c r="XFD369" s="120"/>
    </row>
    <row r="370" spans="1:16384" customFormat="1">
      <c r="A370" s="144">
        <v>8</v>
      </c>
      <c r="B370" s="90" t="s">
        <v>330</v>
      </c>
      <c r="C370" s="123">
        <v>180</v>
      </c>
      <c r="D370" s="113" t="s">
        <v>62</v>
      </c>
      <c r="E370" s="90" t="s">
        <v>331</v>
      </c>
      <c r="F370" s="90" t="s">
        <v>332</v>
      </c>
      <c r="G370" s="91">
        <v>1989358</v>
      </c>
      <c r="K370" s="92">
        <v>44021</v>
      </c>
      <c r="L370" s="127">
        <v>42613</v>
      </c>
      <c r="M370" s="127">
        <v>45535</v>
      </c>
      <c r="N370" s="127">
        <v>42614</v>
      </c>
      <c r="O370" s="158" t="str">
        <f t="shared" si="195"/>
        <v>1</v>
      </c>
      <c r="Q370" s="162" t="s">
        <v>352</v>
      </c>
      <c r="S370" s="134">
        <v>36</v>
      </c>
      <c r="T370" s="93">
        <v>109000</v>
      </c>
      <c r="U370" s="69">
        <f t="shared" ref="U370:U376" si="223">+MONTH(K370)</f>
        <v>7</v>
      </c>
      <c r="V370" s="69">
        <f t="shared" si="221"/>
        <v>2020</v>
      </c>
      <c r="AA370">
        <v>6</v>
      </c>
      <c r="AB370" s="70">
        <f t="shared" si="196"/>
        <v>11</v>
      </c>
      <c r="AC370" s="82">
        <f t="shared" si="192"/>
        <v>25</v>
      </c>
      <c r="AD370" s="135">
        <f t="shared" si="200"/>
        <v>3027.7777777777778</v>
      </c>
      <c r="AI370" s="136"/>
      <c r="AJ370" s="136"/>
      <c r="AK370" s="137"/>
      <c r="AL370" s="137"/>
      <c r="AM370" s="137"/>
      <c r="AO370" s="137"/>
      <c r="AP370" s="137"/>
      <c r="AQ370" s="137"/>
      <c r="AR370" s="137"/>
      <c r="AS370" s="137"/>
      <c r="AT370" s="137"/>
      <c r="AU370" s="137"/>
      <c r="AW370" s="75">
        <f t="shared" ref="AW370:AW376" si="224">+AD370*AA370</f>
        <v>18166.666666666668</v>
      </c>
      <c r="AX370" s="76">
        <f t="shared" si="215"/>
        <v>18166.666666666668</v>
      </c>
      <c r="AY370" s="77">
        <f t="shared" si="213"/>
        <v>90833.333333333328</v>
      </c>
      <c r="AZ370" s="75">
        <f t="shared" si="193"/>
        <v>15138.888888888889</v>
      </c>
      <c r="BA370" s="76">
        <f t="shared" si="216"/>
        <v>33305.555555555555</v>
      </c>
      <c r="BB370" s="77">
        <f t="shared" si="194"/>
        <v>75694.444444444438</v>
      </c>
    </row>
    <row r="371" spans="1:16384" customFormat="1">
      <c r="A371" s="144">
        <v>8</v>
      </c>
      <c r="B371" s="25" t="s">
        <v>333</v>
      </c>
      <c r="C371" s="138">
        <v>182</v>
      </c>
      <c r="D371" s="113" t="s">
        <v>62</v>
      </c>
      <c r="E371" s="90" t="s">
        <v>334</v>
      </c>
      <c r="F371" s="25" t="s">
        <v>335</v>
      </c>
      <c r="G371" s="139">
        <v>58652</v>
      </c>
      <c r="K371" s="92">
        <v>44047</v>
      </c>
      <c r="L371" s="127">
        <v>42613</v>
      </c>
      <c r="M371" s="127">
        <v>45535</v>
      </c>
      <c r="N371" s="127">
        <v>42614</v>
      </c>
      <c r="O371" s="158" t="str">
        <f t="shared" si="195"/>
        <v>1</v>
      </c>
      <c r="Q371" s="162" t="s">
        <v>352</v>
      </c>
      <c r="S371" s="134">
        <v>36</v>
      </c>
      <c r="T371" s="93">
        <v>69000</v>
      </c>
      <c r="U371" s="69">
        <f t="shared" si="223"/>
        <v>8</v>
      </c>
      <c r="V371" s="69">
        <f t="shared" si="221"/>
        <v>2020</v>
      </c>
      <c r="AA371">
        <v>5</v>
      </c>
      <c r="AB371" s="70">
        <f t="shared" si="196"/>
        <v>10</v>
      </c>
      <c r="AC371" s="82">
        <f t="shared" si="192"/>
        <v>26</v>
      </c>
      <c r="AD371" s="135">
        <f t="shared" si="200"/>
        <v>1916.6666666666667</v>
      </c>
      <c r="AK371" s="137"/>
      <c r="AL371" s="137"/>
      <c r="AM371" s="137"/>
      <c r="AO371" s="137"/>
      <c r="AP371" s="137"/>
      <c r="AQ371" s="137"/>
      <c r="AR371" s="137"/>
      <c r="AS371" s="137"/>
      <c r="AT371" s="137"/>
      <c r="AU371" s="137"/>
      <c r="AW371" s="75">
        <f t="shared" si="224"/>
        <v>9583.3333333333339</v>
      </c>
      <c r="AX371" s="76">
        <f t="shared" si="215"/>
        <v>9583.3333333333339</v>
      </c>
      <c r="AY371" s="77">
        <f t="shared" si="213"/>
        <v>59416.666666666664</v>
      </c>
      <c r="AZ371" s="75">
        <f t="shared" si="193"/>
        <v>9583.3333333333339</v>
      </c>
      <c r="BA371" s="76">
        <f t="shared" si="216"/>
        <v>19166.666666666668</v>
      </c>
      <c r="BB371" s="77">
        <f t="shared" si="194"/>
        <v>49833.333333333328</v>
      </c>
    </row>
    <row r="372" spans="1:16384" customFormat="1">
      <c r="A372" s="144">
        <v>8</v>
      </c>
      <c r="B372" s="90" t="s">
        <v>336</v>
      </c>
      <c r="C372" s="138">
        <v>183</v>
      </c>
      <c r="D372" s="113" t="s">
        <v>62</v>
      </c>
      <c r="E372" s="90" t="s">
        <v>337</v>
      </c>
      <c r="F372" s="90" t="s">
        <v>332</v>
      </c>
      <c r="G372" s="91">
        <v>1988560</v>
      </c>
      <c r="K372" s="92">
        <v>44019</v>
      </c>
      <c r="L372" s="127">
        <v>42613</v>
      </c>
      <c r="M372" s="127">
        <v>45535</v>
      </c>
      <c r="N372" s="127">
        <v>42614</v>
      </c>
      <c r="O372" s="158" t="str">
        <f t="shared" si="195"/>
        <v>1</v>
      </c>
      <c r="Q372" s="162" t="s">
        <v>352</v>
      </c>
      <c r="S372" s="134">
        <v>36</v>
      </c>
      <c r="T372" s="93">
        <v>212086</v>
      </c>
      <c r="U372" s="69">
        <f t="shared" si="223"/>
        <v>7</v>
      </c>
      <c r="V372" s="69">
        <f t="shared" si="221"/>
        <v>2020</v>
      </c>
      <c r="AA372">
        <v>6</v>
      </c>
      <c r="AB372" s="70">
        <f t="shared" si="196"/>
        <v>11</v>
      </c>
      <c r="AC372" s="82">
        <f t="shared" si="192"/>
        <v>25</v>
      </c>
      <c r="AD372" s="135">
        <f t="shared" si="200"/>
        <v>5891.2777777777774</v>
      </c>
      <c r="AL372" s="137"/>
      <c r="AM372" s="137"/>
      <c r="AP372" s="140"/>
      <c r="AQ372" s="140"/>
      <c r="AR372" s="140"/>
      <c r="AS372" s="140"/>
      <c r="AT372" s="140"/>
      <c r="AU372" s="140"/>
      <c r="AW372" s="75">
        <f t="shared" si="224"/>
        <v>35347.666666666664</v>
      </c>
      <c r="AX372" s="76">
        <f t="shared" si="215"/>
        <v>35347.666666666664</v>
      </c>
      <c r="AY372" s="77">
        <f t="shared" si="213"/>
        <v>176738.33333333334</v>
      </c>
      <c r="AZ372" s="75">
        <f t="shared" si="193"/>
        <v>29456.388888888887</v>
      </c>
      <c r="BA372" s="76">
        <f t="shared" si="216"/>
        <v>64804.055555555547</v>
      </c>
      <c r="BB372" s="77">
        <f t="shared" si="194"/>
        <v>147281.94444444444</v>
      </c>
    </row>
    <row r="373" spans="1:16384">
      <c r="A373" s="144">
        <v>8</v>
      </c>
      <c r="B373" s="113" t="s">
        <v>338</v>
      </c>
      <c r="C373" s="138">
        <v>184</v>
      </c>
      <c r="D373" s="113" t="s">
        <v>62</v>
      </c>
      <c r="E373" s="113" t="s">
        <v>339</v>
      </c>
      <c r="F373" s="113" t="s">
        <v>340</v>
      </c>
      <c r="G373" s="113" t="s">
        <v>341</v>
      </c>
      <c r="K373" s="141">
        <v>44123</v>
      </c>
      <c r="L373" s="127">
        <v>42613</v>
      </c>
      <c r="M373" s="127">
        <v>45535</v>
      </c>
      <c r="N373" s="127">
        <v>42614</v>
      </c>
      <c r="O373" s="158" t="str">
        <f t="shared" si="195"/>
        <v>1</v>
      </c>
      <c r="Q373" s="162" t="s">
        <v>352</v>
      </c>
      <c r="S373" s="134">
        <v>36</v>
      </c>
      <c r="T373" s="142">
        <v>111600</v>
      </c>
      <c r="U373" s="69">
        <f t="shared" si="223"/>
        <v>10</v>
      </c>
      <c r="V373" s="69">
        <f t="shared" si="221"/>
        <v>2020</v>
      </c>
      <c r="AA373" s="90">
        <v>3</v>
      </c>
      <c r="AB373" s="70">
        <f t="shared" si="196"/>
        <v>8</v>
      </c>
      <c r="AC373" s="82">
        <f t="shared" si="192"/>
        <v>28</v>
      </c>
      <c r="AD373" s="94">
        <f t="shared" si="200"/>
        <v>3100</v>
      </c>
      <c r="AJ373" s="90"/>
      <c r="AL373" s="137"/>
      <c r="AM373" s="137"/>
      <c r="AN373"/>
      <c r="AO373" s="4"/>
      <c r="AP373" s="11"/>
      <c r="AW373" s="75">
        <f t="shared" si="224"/>
        <v>9300</v>
      </c>
      <c r="AX373" s="76">
        <f t="shared" si="215"/>
        <v>9300</v>
      </c>
      <c r="AY373" s="77">
        <f t="shared" si="213"/>
        <v>102300</v>
      </c>
      <c r="AZ373" s="75">
        <f t="shared" si="193"/>
        <v>15500</v>
      </c>
      <c r="BA373" s="76">
        <f t="shared" si="216"/>
        <v>24800</v>
      </c>
      <c r="BB373" s="77">
        <f t="shared" si="194"/>
        <v>86800</v>
      </c>
    </row>
    <row r="374" spans="1:16384">
      <c r="A374" s="144">
        <v>8</v>
      </c>
      <c r="B374" s="90" t="s">
        <v>342</v>
      </c>
      <c r="C374" s="138">
        <v>185</v>
      </c>
      <c r="D374" s="113" t="s">
        <v>62</v>
      </c>
      <c r="E374" s="90" t="s">
        <v>343</v>
      </c>
      <c r="F374" s="90" t="s">
        <v>344</v>
      </c>
      <c r="G374" s="91">
        <v>9280599</v>
      </c>
      <c r="K374" s="92">
        <v>43928</v>
      </c>
      <c r="L374" s="127">
        <v>42613</v>
      </c>
      <c r="M374" s="127">
        <v>45535</v>
      </c>
      <c r="N374" s="127">
        <v>42614</v>
      </c>
      <c r="O374" s="158" t="str">
        <f t="shared" si="195"/>
        <v>1</v>
      </c>
      <c r="Q374" s="162" t="s">
        <v>352</v>
      </c>
      <c r="S374" s="134">
        <v>36</v>
      </c>
      <c r="T374" s="143">
        <v>6612</v>
      </c>
      <c r="U374" s="69">
        <f t="shared" si="223"/>
        <v>4</v>
      </c>
      <c r="V374" s="69">
        <f t="shared" si="221"/>
        <v>2020</v>
      </c>
      <c r="AA374" s="90">
        <v>9</v>
      </c>
      <c r="AB374" s="70">
        <f t="shared" si="196"/>
        <v>14</v>
      </c>
      <c r="AC374" s="82">
        <f t="shared" si="192"/>
        <v>22</v>
      </c>
      <c r="AD374" s="94">
        <f t="shared" si="200"/>
        <v>183.66666666666666</v>
      </c>
      <c r="AJ374" s="90"/>
      <c r="AL374" s="137"/>
      <c r="AM374" s="137"/>
      <c r="AN374"/>
      <c r="AO374" s="4"/>
      <c r="AP374" s="11"/>
      <c r="AW374" s="75">
        <f t="shared" si="224"/>
        <v>1653</v>
      </c>
      <c r="AX374" s="76">
        <f t="shared" si="215"/>
        <v>1653</v>
      </c>
      <c r="AY374" s="77">
        <f t="shared" si="213"/>
        <v>4959</v>
      </c>
      <c r="AZ374" s="75">
        <f t="shared" si="193"/>
        <v>918.33333333333326</v>
      </c>
      <c r="BA374" s="76">
        <f t="shared" si="216"/>
        <v>2571.333333333333</v>
      </c>
      <c r="BB374" s="77">
        <f t="shared" si="194"/>
        <v>4040.666666666667</v>
      </c>
    </row>
    <row r="375" spans="1:16384" s="144" customFormat="1">
      <c r="A375" s="144">
        <v>8</v>
      </c>
      <c r="B375" s="144" t="s">
        <v>345</v>
      </c>
      <c r="D375" s="145" t="s">
        <v>62</v>
      </c>
      <c r="E375" s="144" t="s">
        <v>346</v>
      </c>
      <c r="F375" s="144" t="s">
        <v>347</v>
      </c>
      <c r="G375" s="146">
        <v>103</v>
      </c>
      <c r="H375" s="147" t="s">
        <v>320</v>
      </c>
      <c r="I375" s="147"/>
      <c r="J375" s="147"/>
      <c r="K375" s="148">
        <v>43893</v>
      </c>
      <c r="L375" s="127">
        <v>42613</v>
      </c>
      <c r="M375" s="127">
        <v>45535</v>
      </c>
      <c r="N375" s="127">
        <v>42614</v>
      </c>
      <c r="O375" s="158" t="str">
        <f t="shared" si="195"/>
        <v>1</v>
      </c>
      <c r="P375" s="149"/>
      <c r="Q375" s="162" t="s">
        <v>352</v>
      </c>
      <c r="R375" s="149"/>
      <c r="S375" s="134">
        <v>60</v>
      </c>
      <c r="T375" s="149">
        <v>1683600</v>
      </c>
      <c r="U375" s="69">
        <f t="shared" si="223"/>
        <v>3</v>
      </c>
      <c r="V375" s="69">
        <f t="shared" si="221"/>
        <v>2020</v>
      </c>
      <c r="AA375" s="144">
        <v>10</v>
      </c>
      <c r="AB375" s="70">
        <f t="shared" si="196"/>
        <v>15</v>
      </c>
      <c r="AC375" s="82">
        <f t="shared" si="192"/>
        <v>45</v>
      </c>
      <c r="AD375" s="94">
        <f t="shared" si="200"/>
        <v>28060</v>
      </c>
      <c r="AN375" s="150"/>
      <c r="AO375" s="150"/>
      <c r="AP375" s="150"/>
      <c r="AQ375" s="150"/>
      <c r="AR375" s="150"/>
      <c r="AS375" s="150"/>
      <c r="AT375" s="150"/>
      <c r="AU375" s="150"/>
      <c r="AV375" s="150"/>
      <c r="AW375" s="75">
        <f t="shared" si="224"/>
        <v>280600</v>
      </c>
      <c r="AX375" s="76">
        <f t="shared" si="215"/>
        <v>280600</v>
      </c>
      <c r="AY375" s="77">
        <f t="shared" si="213"/>
        <v>1403000</v>
      </c>
      <c r="AZ375" s="75">
        <f t="shared" si="193"/>
        <v>140300</v>
      </c>
      <c r="BA375" s="76">
        <f t="shared" si="216"/>
        <v>420900</v>
      </c>
      <c r="BB375" s="77">
        <f t="shared" si="194"/>
        <v>1262700</v>
      </c>
    </row>
    <row r="376" spans="1:16384" s="144" customFormat="1">
      <c r="A376" s="144">
        <v>8</v>
      </c>
      <c r="B376" s="144" t="s">
        <v>345</v>
      </c>
      <c r="D376" s="145" t="s">
        <v>62</v>
      </c>
      <c r="E376" s="144" t="s">
        <v>348</v>
      </c>
      <c r="F376" s="144" t="s">
        <v>182</v>
      </c>
      <c r="G376" s="146">
        <v>229</v>
      </c>
      <c r="H376" s="147" t="s">
        <v>320</v>
      </c>
      <c r="I376" s="147"/>
      <c r="J376" s="147"/>
      <c r="K376" s="148">
        <v>44090</v>
      </c>
      <c r="L376" s="127">
        <v>42613</v>
      </c>
      <c r="M376" s="127">
        <v>45535</v>
      </c>
      <c r="N376" s="127">
        <v>42614</v>
      </c>
      <c r="O376" s="158" t="str">
        <f t="shared" si="195"/>
        <v>1</v>
      </c>
      <c r="P376" s="149"/>
      <c r="Q376" s="162" t="s">
        <v>352</v>
      </c>
      <c r="R376" s="149"/>
      <c r="S376" s="134">
        <v>36</v>
      </c>
      <c r="T376" s="149">
        <v>415500</v>
      </c>
      <c r="U376" s="69">
        <f t="shared" si="223"/>
        <v>9</v>
      </c>
      <c r="V376" s="69">
        <f t="shared" si="221"/>
        <v>2020</v>
      </c>
      <c r="AA376" s="144">
        <v>4</v>
      </c>
      <c r="AB376" s="70">
        <f t="shared" si="196"/>
        <v>9</v>
      </c>
      <c r="AC376" s="82">
        <f t="shared" si="192"/>
        <v>27</v>
      </c>
      <c r="AD376" s="94">
        <f t="shared" si="200"/>
        <v>11541.666666666666</v>
      </c>
      <c r="AN376" s="150"/>
      <c r="AO376" s="150"/>
      <c r="AP376" s="150"/>
      <c r="AQ376" s="150"/>
      <c r="AR376" s="150"/>
      <c r="AS376" s="150"/>
      <c r="AT376" s="150"/>
      <c r="AU376" s="150"/>
      <c r="AV376" s="150"/>
      <c r="AW376" s="102">
        <f t="shared" si="224"/>
        <v>46166.666666666664</v>
      </c>
      <c r="AX376" s="103">
        <f t="shared" si="215"/>
        <v>46166.666666666664</v>
      </c>
      <c r="AY376" s="151">
        <f t="shared" si="213"/>
        <v>369333.33333333331</v>
      </c>
      <c r="AZ376" s="102">
        <f t="shared" si="193"/>
        <v>57708.333333333328</v>
      </c>
      <c r="BA376" s="103">
        <f t="shared" si="216"/>
        <v>103875</v>
      </c>
      <c r="BB376" s="151">
        <f t="shared" si="194"/>
        <v>311625</v>
      </c>
    </row>
    <row r="377" spans="1:16384">
      <c r="C377" s="138"/>
      <c r="D377" s="113"/>
      <c r="G377" s="91"/>
      <c r="K377" s="92"/>
      <c r="L377" s="152"/>
      <c r="M377" s="152"/>
      <c r="N377" s="152"/>
      <c r="O377" s="152"/>
      <c r="S377" s="153"/>
      <c r="T377" s="93"/>
      <c r="U377" s="82"/>
      <c r="V377" s="82"/>
      <c r="AB377" s="82"/>
      <c r="AC377" s="94"/>
      <c r="AK377" s="137"/>
      <c r="AL377" s="137"/>
      <c r="AV377" s="154"/>
      <c r="AW377" s="73"/>
      <c r="AX377" s="73"/>
    </row>
    <row r="378" spans="1:16384">
      <c r="C378" s="138"/>
      <c r="D378" s="113"/>
      <c r="G378" s="91"/>
      <c r="K378" s="92"/>
      <c r="L378" s="152"/>
      <c r="M378" s="152"/>
      <c r="N378" s="152"/>
      <c r="O378" s="152"/>
      <c r="S378" s="153"/>
      <c r="T378" s="93"/>
      <c r="U378" s="82"/>
      <c r="V378" s="82"/>
      <c r="AB378" s="82"/>
      <c r="AC378" s="94"/>
      <c r="AK378" s="137"/>
      <c r="AL378" s="137"/>
      <c r="AV378" s="73"/>
      <c r="AW378" s="73"/>
      <c r="AX378" s="73"/>
      <c r="AZ378" s="155">
        <f>SUM(AZ154:AZ377)</f>
        <v>11168648.952777773</v>
      </c>
      <c r="BA378" s="155">
        <f>SUM(BA154:BA377)</f>
        <v>130496214.99611109</v>
      </c>
      <c r="BB378" s="155">
        <f>SUM(BB154:BB376)</f>
        <v>21232342.103888877</v>
      </c>
    </row>
    <row r="379" spans="1:16384">
      <c r="C379" s="138"/>
      <c r="D379" s="113"/>
      <c r="G379" s="91"/>
      <c r="K379" s="92"/>
      <c r="L379" s="152"/>
      <c r="M379" s="152"/>
      <c r="N379" s="152"/>
      <c r="O379" s="152"/>
      <c r="S379" s="153"/>
      <c r="T379" s="93"/>
      <c r="U379" s="82"/>
      <c r="V379" s="82"/>
      <c r="AB379" s="82"/>
      <c r="AC379" s="94"/>
      <c r="AK379" s="137"/>
      <c r="AL379" s="137"/>
      <c r="AV379" s="154"/>
      <c r="AW379" s="73"/>
      <c r="AX379" s="73"/>
    </row>
    <row r="380" spans="1:16384">
      <c r="C380" s="138"/>
      <c r="D380" s="113"/>
      <c r="G380" s="91"/>
      <c r="K380" s="92"/>
      <c r="L380" s="152"/>
      <c r="M380" s="152"/>
      <c r="N380" s="152"/>
      <c r="O380" s="152"/>
      <c r="S380" s="153"/>
      <c r="T380" s="93"/>
      <c r="U380" s="82"/>
      <c r="V380" s="82"/>
      <c r="AB380" s="82"/>
      <c r="AC380" s="94"/>
      <c r="AK380" s="137"/>
      <c r="AL380" s="137"/>
      <c r="AV380" s="73"/>
      <c r="AW380" s="73"/>
      <c r="AX380" s="73"/>
    </row>
    <row r="381" spans="1:16384">
      <c r="C381" s="138"/>
      <c r="D381" s="113"/>
      <c r="G381" s="91"/>
      <c r="K381" s="92"/>
      <c r="L381" s="152"/>
      <c r="M381" s="152"/>
      <c r="N381" s="152"/>
      <c r="O381" s="152"/>
      <c r="S381" s="153"/>
      <c r="T381" s="93"/>
      <c r="U381" s="82"/>
      <c r="V381" s="82"/>
      <c r="AB381" s="82"/>
      <c r="AC381" s="94"/>
      <c r="AK381" s="137"/>
      <c r="AL381" s="137"/>
      <c r="AV381" s="73"/>
      <c r="AW381" s="73"/>
      <c r="AX381" s="73"/>
    </row>
    <row r="382" spans="1:16384">
      <c r="AK382" s="137"/>
      <c r="AL382" s="137"/>
      <c r="AV382" s="73"/>
      <c r="AW382" s="73"/>
      <c r="AX382" s="73"/>
    </row>
    <row r="383" spans="1:16384">
      <c r="AL383" s="137"/>
      <c r="AV383" s="104">
        <f>SUM(AV154:AV382)</f>
        <v>0</v>
      </c>
      <c r="AW383" s="104">
        <f t="shared" ref="AW383:AX383" si="225">SUM(AW154:AW382)</f>
        <v>28895171.536666706</v>
      </c>
      <c r="AX383" s="104">
        <f t="shared" si="225"/>
        <v>119327566.04333323</v>
      </c>
      <c r="AZ383" s="32" t="e">
        <f>+#REF!+AZ378</f>
        <v>#REF!</v>
      </c>
      <c r="BA383" s="32" t="e">
        <f>+#REF!+BA378</f>
        <v>#REF!</v>
      </c>
      <c r="BB383" s="32" t="e">
        <f>+#REF!+BB378</f>
        <v>#REF!</v>
      </c>
    </row>
  </sheetData>
  <mergeCells count="3">
    <mergeCell ref="U6:V6"/>
    <mergeCell ref="X6:AB6"/>
    <mergeCell ref="AD6:AF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8"/>
  <sheetViews>
    <sheetView workbookViewId="0">
      <selection activeCell="B18" sqref="B18"/>
    </sheetView>
  </sheetViews>
  <sheetFormatPr baseColWidth="10" defaultRowHeight="15"/>
  <cols>
    <col min="11" max="14" width="11.42578125" style="164"/>
  </cols>
  <sheetData>
    <row r="1" spans="1:20">
      <c r="A1">
        <v>8</v>
      </c>
      <c r="B1" t="s">
        <v>61</v>
      </c>
      <c r="C1">
        <v>151</v>
      </c>
      <c r="D1" t="s">
        <v>62</v>
      </c>
      <c r="E1" t="s">
        <v>63</v>
      </c>
      <c r="F1" t="s">
        <v>64</v>
      </c>
      <c r="G1">
        <v>8934</v>
      </c>
      <c r="H1" t="s">
        <v>65</v>
      </c>
      <c r="I1" t="s">
        <v>66</v>
      </c>
      <c r="K1" s="164">
        <v>41382</v>
      </c>
      <c r="L1" s="164">
        <v>42613</v>
      </c>
      <c r="M1" s="164">
        <v>45535</v>
      </c>
      <c r="N1" s="164">
        <v>42614</v>
      </c>
      <c r="O1" t="s">
        <v>354</v>
      </c>
      <c r="P1">
        <v>90</v>
      </c>
      <c r="Q1" t="s">
        <v>353</v>
      </c>
      <c r="S1">
        <v>120</v>
      </c>
      <c r="T1">
        <v>28011</v>
      </c>
    </row>
    <row r="2" spans="1:20">
      <c r="A2">
        <v>8</v>
      </c>
      <c r="B2" t="s">
        <v>61</v>
      </c>
      <c r="C2">
        <v>152</v>
      </c>
      <c r="D2" t="s">
        <v>62</v>
      </c>
      <c r="E2" t="s">
        <v>67</v>
      </c>
      <c r="F2" t="s">
        <v>68</v>
      </c>
      <c r="G2">
        <v>104</v>
      </c>
      <c r="H2" t="s">
        <v>65</v>
      </c>
      <c r="I2" t="s">
        <v>66</v>
      </c>
      <c r="K2" s="164">
        <v>41934</v>
      </c>
      <c r="L2" s="164">
        <v>42613</v>
      </c>
      <c r="M2" s="164">
        <v>45535</v>
      </c>
      <c r="N2" s="164">
        <v>42614</v>
      </c>
      <c r="O2" t="s">
        <v>354</v>
      </c>
      <c r="P2">
        <v>90</v>
      </c>
      <c r="Q2" t="s">
        <v>353</v>
      </c>
      <c r="S2">
        <v>120</v>
      </c>
      <c r="T2">
        <v>889926</v>
      </c>
    </row>
    <row r="3" spans="1:20">
      <c r="A3">
        <v>8</v>
      </c>
      <c r="B3" t="s">
        <v>61</v>
      </c>
      <c r="C3">
        <v>156</v>
      </c>
      <c r="D3" t="s">
        <v>62</v>
      </c>
      <c r="E3" t="s">
        <v>69</v>
      </c>
      <c r="F3" t="s">
        <v>70</v>
      </c>
      <c r="G3">
        <v>108</v>
      </c>
      <c r="H3" t="s">
        <v>65</v>
      </c>
      <c r="I3" t="s">
        <v>66</v>
      </c>
      <c r="K3" s="164">
        <v>41984</v>
      </c>
      <c r="L3" s="164">
        <v>42613</v>
      </c>
      <c r="M3" s="164">
        <v>45535</v>
      </c>
      <c r="N3" s="164">
        <v>42614</v>
      </c>
      <c r="O3" t="s">
        <v>354</v>
      </c>
      <c r="P3">
        <v>90</v>
      </c>
      <c r="Q3" t="s">
        <v>353</v>
      </c>
      <c r="S3">
        <v>120</v>
      </c>
      <c r="T3">
        <v>902993</v>
      </c>
    </row>
    <row r="4" spans="1:20">
      <c r="A4">
        <v>8</v>
      </c>
      <c r="B4" t="s">
        <v>61</v>
      </c>
      <c r="C4">
        <v>22</v>
      </c>
      <c r="D4" t="s">
        <v>62</v>
      </c>
      <c r="E4" t="s">
        <v>66</v>
      </c>
      <c r="F4" t="s">
        <v>71</v>
      </c>
      <c r="G4">
        <v>511</v>
      </c>
      <c r="H4" t="s">
        <v>65</v>
      </c>
      <c r="I4" t="s">
        <v>66</v>
      </c>
      <c r="K4" s="164">
        <v>41995</v>
      </c>
      <c r="L4" s="164">
        <v>42613</v>
      </c>
      <c r="M4" s="164">
        <v>45535</v>
      </c>
      <c r="N4" s="164">
        <v>42614</v>
      </c>
      <c r="O4" t="s">
        <v>354</v>
      </c>
      <c r="P4">
        <v>90</v>
      </c>
      <c r="Q4" t="s">
        <v>353</v>
      </c>
      <c r="S4">
        <v>120</v>
      </c>
      <c r="T4">
        <v>12605042</v>
      </c>
    </row>
    <row r="5" spans="1:20">
      <c r="A5">
        <v>8</v>
      </c>
      <c r="B5" t="s">
        <v>61</v>
      </c>
      <c r="C5">
        <v>112</v>
      </c>
      <c r="D5" t="s">
        <v>62</v>
      </c>
      <c r="E5" t="s">
        <v>72</v>
      </c>
      <c r="F5" t="s">
        <v>73</v>
      </c>
      <c r="G5">
        <v>21566</v>
      </c>
      <c r="H5" t="s">
        <v>65</v>
      </c>
      <c r="I5" t="s">
        <v>66</v>
      </c>
      <c r="K5" s="164">
        <v>42032</v>
      </c>
      <c r="L5" s="164">
        <v>42613</v>
      </c>
      <c r="M5" s="164">
        <v>45535</v>
      </c>
      <c r="N5" s="164">
        <v>42614</v>
      </c>
      <c r="O5" t="s">
        <v>354</v>
      </c>
      <c r="P5">
        <v>90</v>
      </c>
      <c r="Q5" t="s">
        <v>353</v>
      </c>
      <c r="S5">
        <v>120</v>
      </c>
      <c r="T5">
        <v>537815</v>
      </c>
    </row>
    <row r="6" spans="1:20">
      <c r="A6">
        <v>8</v>
      </c>
      <c r="B6" t="s">
        <v>61</v>
      </c>
      <c r="C6">
        <v>49</v>
      </c>
      <c r="D6" t="s">
        <v>62</v>
      </c>
      <c r="E6" t="s">
        <v>66</v>
      </c>
      <c r="F6" t="s">
        <v>71</v>
      </c>
      <c r="G6">
        <v>514</v>
      </c>
      <c r="H6" t="s">
        <v>65</v>
      </c>
      <c r="I6" t="s">
        <v>66</v>
      </c>
      <c r="K6" s="164">
        <v>42038</v>
      </c>
      <c r="L6" s="164">
        <v>42613</v>
      </c>
      <c r="M6" s="164">
        <v>45535</v>
      </c>
      <c r="N6" s="164">
        <v>42614</v>
      </c>
      <c r="O6" t="s">
        <v>354</v>
      </c>
      <c r="P6">
        <v>90</v>
      </c>
      <c r="Q6" t="s">
        <v>353</v>
      </c>
      <c r="S6">
        <v>120</v>
      </c>
      <c r="T6">
        <v>18965829</v>
      </c>
    </row>
    <row r="7" spans="1:20">
      <c r="A7">
        <v>8</v>
      </c>
      <c r="B7" t="s">
        <v>61</v>
      </c>
      <c r="C7">
        <v>153</v>
      </c>
      <c r="D7" t="s">
        <v>62</v>
      </c>
      <c r="E7" t="s">
        <v>74</v>
      </c>
      <c r="F7" t="s">
        <v>75</v>
      </c>
      <c r="G7">
        <v>7</v>
      </c>
      <c r="H7" t="s">
        <v>65</v>
      </c>
      <c r="I7" t="s">
        <v>66</v>
      </c>
      <c r="K7" s="164">
        <v>42079</v>
      </c>
      <c r="L7" s="164">
        <v>42613</v>
      </c>
      <c r="M7" s="164">
        <v>45535</v>
      </c>
      <c r="N7" s="164">
        <v>42614</v>
      </c>
      <c r="O7" t="s">
        <v>354</v>
      </c>
      <c r="P7">
        <v>90</v>
      </c>
      <c r="Q7" t="s">
        <v>353</v>
      </c>
      <c r="S7">
        <v>120</v>
      </c>
      <c r="T7">
        <v>250000</v>
      </c>
    </row>
    <row r="8" spans="1:20">
      <c r="A8">
        <v>8</v>
      </c>
      <c r="B8" t="s">
        <v>61</v>
      </c>
      <c r="C8">
        <v>32</v>
      </c>
      <c r="D8" t="s">
        <v>62</v>
      </c>
      <c r="E8" t="s">
        <v>66</v>
      </c>
      <c r="F8" t="s">
        <v>71</v>
      </c>
      <c r="G8">
        <v>561</v>
      </c>
      <c r="H8" t="s">
        <v>65</v>
      </c>
      <c r="I8" t="s">
        <v>66</v>
      </c>
      <c r="K8" s="164">
        <v>42109</v>
      </c>
      <c r="L8" s="164">
        <v>42613</v>
      </c>
      <c r="M8" s="164">
        <v>45535</v>
      </c>
      <c r="N8" s="164">
        <v>42614</v>
      </c>
      <c r="O8" t="s">
        <v>354</v>
      </c>
      <c r="P8">
        <v>90</v>
      </c>
      <c r="Q8" t="s">
        <v>353</v>
      </c>
      <c r="S8">
        <v>120</v>
      </c>
      <c r="T8">
        <v>58140113</v>
      </c>
    </row>
    <row r="9" spans="1:20">
      <c r="A9">
        <v>8</v>
      </c>
      <c r="B9" t="s">
        <v>61</v>
      </c>
      <c r="C9">
        <v>29</v>
      </c>
      <c r="D9" t="s">
        <v>62</v>
      </c>
      <c r="E9" t="s">
        <v>66</v>
      </c>
      <c r="F9" t="s">
        <v>71</v>
      </c>
      <c r="G9">
        <v>563</v>
      </c>
      <c r="H9" t="s">
        <v>65</v>
      </c>
      <c r="I9" t="s">
        <v>66</v>
      </c>
      <c r="K9" s="164">
        <v>42145</v>
      </c>
      <c r="L9" s="164">
        <v>42613</v>
      </c>
      <c r="M9" s="164">
        <v>45535</v>
      </c>
      <c r="N9" s="164">
        <v>42614</v>
      </c>
      <c r="O9" t="s">
        <v>354</v>
      </c>
      <c r="P9">
        <v>90</v>
      </c>
      <c r="Q9" t="s">
        <v>353</v>
      </c>
      <c r="S9">
        <v>120</v>
      </c>
      <c r="T9">
        <v>731000</v>
      </c>
    </row>
    <row r="10" spans="1:20">
      <c r="A10">
        <v>8</v>
      </c>
      <c r="B10" t="s">
        <v>61</v>
      </c>
      <c r="C10">
        <v>28</v>
      </c>
      <c r="D10" t="s">
        <v>62</v>
      </c>
      <c r="E10" t="s">
        <v>66</v>
      </c>
      <c r="F10" t="s">
        <v>71</v>
      </c>
      <c r="G10">
        <v>564</v>
      </c>
      <c r="H10" t="s">
        <v>65</v>
      </c>
      <c r="I10" t="s">
        <v>66</v>
      </c>
      <c r="K10" s="164">
        <v>42151</v>
      </c>
      <c r="L10" s="164">
        <v>42613</v>
      </c>
      <c r="M10" s="164">
        <v>45535</v>
      </c>
      <c r="N10" s="164">
        <v>42614</v>
      </c>
      <c r="O10" t="s">
        <v>354</v>
      </c>
      <c r="P10">
        <v>90</v>
      </c>
      <c r="Q10" t="s">
        <v>353</v>
      </c>
      <c r="S10">
        <v>120</v>
      </c>
      <c r="T10">
        <v>35424324</v>
      </c>
    </row>
    <row r="11" spans="1:20">
      <c r="A11">
        <v>8</v>
      </c>
      <c r="B11" t="s">
        <v>61</v>
      </c>
      <c r="C11">
        <v>41</v>
      </c>
      <c r="D11" t="s">
        <v>62</v>
      </c>
      <c r="E11" t="s">
        <v>66</v>
      </c>
      <c r="F11" t="s">
        <v>76</v>
      </c>
      <c r="G11">
        <v>156</v>
      </c>
      <c r="H11" t="s">
        <v>65</v>
      </c>
      <c r="I11" t="s">
        <v>66</v>
      </c>
      <c r="K11" s="164">
        <v>42188</v>
      </c>
      <c r="L11" s="164">
        <v>42613</v>
      </c>
      <c r="M11" s="164">
        <v>45535</v>
      </c>
      <c r="N11" s="164">
        <v>42614</v>
      </c>
      <c r="O11" t="s">
        <v>354</v>
      </c>
      <c r="P11">
        <v>90</v>
      </c>
      <c r="Q11" t="s">
        <v>353</v>
      </c>
      <c r="S11">
        <v>120</v>
      </c>
      <c r="T11">
        <v>4588124</v>
      </c>
    </row>
    <row r="12" spans="1:20">
      <c r="A12">
        <v>8</v>
      </c>
      <c r="B12" t="s">
        <v>61</v>
      </c>
      <c r="C12">
        <v>61</v>
      </c>
      <c r="D12" t="s">
        <v>62</v>
      </c>
      <c r="E12" t="s">
        <v>66</v>
      </c>
      <c r="F12" t="s">
        <v>71</v>
      </c>
      <c r="G12">
        <v>566</v>
      </c>
      <c r="H12" t="s">
        <v>65</v>
      </c>
      <c r="I12" t="s">
        <v>66</v>
      </c>
      <c r="K12" s="164">
        <v>42207</v>
      </c>
      <c r="L12" s="164">
        <v>42613</v>
      </c>
      <c r="M12" s="164">
        <v>45535</v>
      </c>
      <c r="N12" s="164">
        <v>42614</v>
      </c>
      <c r="O12" t="s">
        <v>354</v>
      </c>
      <c r="P12">
        <v>90</v>
      </c>
      <c r="Q12" t="s">
        <v>353</v>
      </c>
      <c r="S12">
        <v>120</v>
      </c>
      <c r="T12">
        <v>16960768</v>
      </c>
    </row>
    <row r="13" spans="1:20">
      <c r="A13">
        <v>8</v>
      </c>
      <c r="B13" t="s">
        <v>61</v>
      </c>
      <c r="C13">
        <v>154</v>
      </c>
      <c r="D13" t="s">
        <v>62</v>
      </c>
      <c r="E13" t="s">
        <v>77</v>
      </c>
      <c r="F13" t="s">
        <v>78</v>
      </c>
      <c r="G13">
        <v>1631</v>
      </c>
      <c r="H13" t="s">
        <v>65</v>
      </c>
      <c r="I13" t="s">
        <v>66</v>
      </c>
      <c r="K13" s="164">
        <v>42214</v>
      </c>
      <c r="L13" s="164">
        <v>42613</v>
      </c>
      <c r="M13" s="164">
        <v>45535</v>
      </c>
      <c r="N13" s="164">
        <v>42614</v>
      </c>
      <c r="O13" t="s">
        <v>354</v>
      </c>
      <c r="P13">
        <v>90</v>
      </c>
      <c r="Q13" t="s">
        <v>353</v>
      </c>
      <c r="S13">
        <v>120</v>
      </c>
      <c r="T13">
        <v>357844</v>
      </c>
    </row>
    <row r="14" spans="1:20">
      <c r="A14">
        <v>8</v>
      </c>
      <c r="B14" t="s">
        <v>61</v>
      </c>
      <c r="C14">
        <v>31</v>
      </c>
      <c r="D14" t="s">
        <v>62</v>
      </c>
      <c r="E14" t="s">
        <v>66</v>
      </c>
      <c r="F14" t="s">
        <v>71</v>
      </c>
      <c r="G14">
        <v>567</v>
      </c>
      <c r="H14" t="s">
        <v>65</v>
      </c>
      <c r="I14" t="s">
        <v>66</v>
      </c>
      <c r="K14" s="164">
        <v>42220</v>
      </c>
      <c r="L14" s="164">
        <v>42613</v>
      </c>
      <c r="M14" s="164">
        <v>45535</v>
      </c>
      <c r="N14" s="164">
        <v>42614</v>
      </c>
      <c r="O14" t="s">
        <v>354</v>
      </c>
      <c r="P14">
        <v>90</v>
      </c>
      <c r="Q14" t="s">
        <v>353</v>
      </c>
      <c r="S14">
        <v>120</v>
      </c>
      <c r="T14">
        <v>15871149</v>
      </c>
    </row>
    <row r="15" spans="1:20">
      <c r="A15">
        <v>8</v>
      </c>
      <c r="B15" t="s">
        <v>61</v>
      </c>
      <c r="C15">
        <v>38</v>
      </c>
      <c r="D15" t="s">
        <v>62</v>
      </c>
      <c r="E15" t="s">
        <v>66</v>
      </c>
      <c r="F15" t="s">
        <v>71</v>
      </c>
      <c r="G15">
        <v>568</v>
      </c>
      <c r="H15" t="s">
        <v>65</v>
      </c>
      <c r="I15" t="s">
        <v>66</v>
      </c>
      <c r="K15" s="164">
        <v>42229</v>
      </c>
      <c r="L15" s="164">
        <v>42613</v>
      </c>
      <c r="M15" s="164">
        <v>45535</v>
      </c>
      <c r="N15" s="164">
        <v>42614</v>
      </c>
      <c r="O15" t="s">
        <v>354</v>
      </c>
      <c r="P15">
        <v>90</v>
      </c>
      <c r="Q15" t="s">
        <v>353</v>
      </c>
      <c r="S15">
        <v>120</v>
      </c>
      <c r="T15">
        <v>31155805</v>
      </c>
    </row>
    <row r="16" spans="1:20">
      <c r="A16">
        <v>8</v>
      </c>
      <c r="B16" t="s">
        <v>61</v>
      </c>
      <c r="C16">
        <v>57</v>
      </c>
      <c r="D16" t="s">
        <v>62</v>
      </c>
      <c r="E16" t="s">
        <v>66</v>
      </c>
      <c r="F16" t="s">
        <v>71</v>
      </c>
      <c r="G16">
        <v>569</v>
      </c>
      <c r="H16" t="s">
        <v>65</v>
      </c>
      <c r="I16" t="s">
        <v>66</v>
      </c>
      <c r="K16" s="164">
        <v>42237</v>
      </c>
      <c r="L16" s="164">
        <v>42613</v>
      </c>
      <c r="M16" s="164">
        <v>45535</v>
      </c>
      <c r="N16" s="164">
        <v>42614</v>
      </c>
      <c r="O16" t="s">
        <v>354</v>
      </c>
      <c r="P16">
        <v>90</v>
      </c>
      <c r="Q16" t="s">
        <v>353</v>
      </c>
      <c r="S16">
        <v>120</v>
      </c>
      <c r="T16">
        <v>7818336</v>
      </c>
    </row>
    <row r="17" spans="1:20">
      <c r="A17">
        <v>8</v>
      </c>
      <c r="B17" t="s">
        <v>61</v>
      </c>
      <c r="C17">
        <v>58</v>
      </c>
      <c r="D17" t="s">
        <v>62</v>
      </c>
      <c r="E17" t="s">
        <v>66</v>
      </c>
      <c r="F17" t="s">
        <v>71</v>
      </c>
      <c r="G17">
        <v>570</v>
      </c>
      <c r="H17" t="s">
        <v>65</v>
      </c>
      <c r="I17" t="s">
        <v>66</v>
      </c>
      <c r="K17" s="164">
        <v>42251</v>
      </c>
      <c r="L17" s="164">
        <v>42613</v>
      </c>
      <c r="M17" s="164">
        <v>45535</v>
      </c>
      <c r="N17" s="164">
        <v>42614</v>
      </c>
      <c r="O17" t="s">
        <v>354</v>
      </c>
      <c r="P17">
        <v>90</v>
      </c>
      <c r="Q17" t="s">
        <v>353</v>
      </c>
      <c r="S17">
        <v>120</v>
      </c>
      <c r="T17">
        <v>13357453</v>
      </c>
    </row>
    <row r="18" spans="1:20">
      <c r="A18">
        <v>8</v>
      </c>
      <c r="B18" t="s">
        <v>61</v>
      </c>
      <c r="C18">
        <v>55</v>
      </c>
      <c r="D18" t="s">
        <v>62</v>
      </c>
      <c r="E18" t="s">
        <v>66</v>
      </c>
      <c r="F18" t="s">
        <v>71</v>
      </c>
      <c r="G18">
        <v>572</v>
      </c>
      <c r="H18" t="s">
        <v>65</v>
      </c>
      <c r="I18" t="s">
        <v>66</v>
      </c>
      <c r="K18" s="164">
        <v>42264</v>
      </c>
      <c r="L18" s="164">
        <v>42613</v>
      </c>
      <c r="M18" s="164">
        <v>45535</v>
      </c>
      <c r="N18" s="164">
        <v>42614</v>
      </c>
      <c r="O18" t="s">
        <v>354</v>
      </c>
      <c r="P18">
        <v>90</v>
      </c>
      <c r="Q18" t="s">
        <v>353</v>
      </c>
      <c r="S18">
        <v>120</v>
      </c>
      <c r="T18">
        <v>2385821</v>
      </c>
    </row>
    <row r="19" spans="1:20">
      <c r="A19">
        <v>8</v>
      </c>
      <c r="B19" t="s">
        <v>61</v>
      </c>
      <c r="C19">
        <v>56</v>
      </c>
      <c r="D19" t="s">
        <v>62</v>
      </c>
      <c r="E19" t="s">
        <v>66</v>
      </c>
      <c r="F19" t="s">
        <v>71</v>
      </c>
      <c r="G19">
        <v>573</v>
      </c>
      <c r="H19" t="s">
        <v>65</v>
      </c>
      <c r="I19" t="s">
        <v>66</v>
      </c>
      <c r="K19" s="164">
        <v>42276</v>
      </c>
      <c r="L19" s="164">
        <v>42613</v>
      </c>
      <c r="M19" s="164">
        <v>45535</v>
      </c>
      <c r="N19" s="164">
        <v>42614</v>
      </c>
      <c r="O19" t="s">
        <v>354</v>
      </c>
      <c r="P19">
        <v>90</v>
      </c>
      <c r="Q19" t="s">
        <v>353</v>
      </c>
      <c r="S19">
        <v>120</v>
      </c>
      <c r="T19">
        <v>9934094</v>
      </c>
    </row>
    <row r="20" spans="1:20">
      <c r="A20">
        <v>8</v>
      </c>
      <c r="B20" t="s">
        <v>61</v>
      </c>
      <c r="C20">
        <v>59</v>
      </c>
      <c r="D20" t="s">
        <v>62</v>
      </c>
      <c r="E20" t="s">
        <v>66</v>
      </c>
      <c r="F20" t="s">
        <v>71</v>
      </c>
      <c r="G20">
        <v>575</v>
      </c>
      <c r="H20" t="s">
        <v>65</v>
      </c>
      <c r="I20" t="s">
        <v>66</v>
      </c>
      <c r="K20" s="164">
        <v>42285</v>
      </c>
      <c r="L20" s="164">
        <v>42613</v>
      </c>
      <c r="M20" s="164">
        <v>45535</v>
      </c>
      <c r="N20" s="164">
        <v>42614</v>
      </c>
      <c r="O20" t="s">
        <v>354</v>
      </c>
      <c r="P20">
        <v>90</v>
      </c>
      <c r="Q20" t="s">
        <v>353</v>
      </c>
      <c r="S20">
        <v>120</v>
      </c>
      <c r="T20">
        <v>16922913</v>
      </c>
    </row>
    <row r="21" spans="1:20">
      <c r="A21">
        <v>8</v>
      </c>
      <c r="B21" t="s">
        <v>61</v>
      </c>
      <c r="C21">
        <v>65</v>
      </c>
      <c r="D21" t="s">
        <v>62</v>
      </c>
      <c r="E21" t="s">
        <v>66</v>
      </c>
      <c r="F21" t="s">
        <v>71</v>
      </c>
      <c r="G21">
        <v>576</v>
      </c>
      <c r="H21" t="s">
        <v>65</v>
      </c>
      <c r="I21" t="s">
        <v>66</v>
      </c>
      <c r="K21" s="164">
        <v>42297</v>
      </c>
      <c r="L21" s="164">
        <v>42613</v>
      </c>
      <c r="M21" s="164">
        <v>45535</v>
      </c>
      <c r="N21" s="164">
        <v>42614</v>
      </c>
      <c r="O21" t="s">
        <v>354</v>
      </c>
      <c r="P21">
        <v>90</v>
      </c>
      <c r="Q21" t="s">
        <v>353</v>
      </c>
      <c r="S21">
        <v>120</v>
      </c>
      <c r="T21">
        <v>12420994</v>
      </c>
    </row>
    <row r="22" spans="1:20">
      <c r="A22">
        <v>8</v>
      </c>
      <c r="B22" t="s">
        <v>61</v>
      </c>
      <c r="C22">
        <v>47</v>
      </c>
      <c r="D22" t="s">
        <v>62</v>
      </c>
      <c r="E22" t="s">
        <v>66</v>
      </c>
      <c r="F22" t="s">
        <v>76</v>
      </c>
      <c r="G22">
        <v>161</v>
      </c>
      <c r="H22" t="s">
        <v>65</v>
      </c>
      <c r="I22" t="s">
        <v>66</v>
      </c>
      <c r="K22" s="164">
        <v>42300</v>
      </c>
      <c r="L22" s="164">
        <v>42613</v>
      </c>
      <c r="M22" s="164">
        <v>45535</v>
      </c>
      <c r="N22" s="164">
        <v>42614</v>
      </c>
      <c r="O22" t="s">
        <v>354</v>
      </c>
      <c r="P22">
        <v>90</v>
      </c>
      <c r="Q22" t="s">
        <v>353</v>
      </c>
      <c r="S22">
        <v>120</v>
      </c>
      <c r="T22">
        <v>4674295</v>
      </c>
    </row>
    <row r="23" spans="1:20">
      <c r="A23">
        <v>8</v>
      </c>
      <c r="B23" t="s">
        <v>61</v>
      </c>
      <c r="C23">
        <v>20</v>
      </c>
      <c r="D23" t="s">
        <v>62</v>
      </c>
      <c r="E23" t="s">
        <v>66</v>
      </c>
      <c r="F23" t="s">
        <v>71</v>
      </c>
      <c r="G23">
        <v>577</v>
      </c>
      <c r="H23" t="s">
        <v>65</v>
      </c>
      <c r="I23" t="s">
        <v>66</v>
      </c>
      <c r="K23" s="164">
        <v>42306</v>
      </c>
      <c r="L23" s="164">
        <v>42613</v>
      </c>
      <c r="M23" s="164">
        <v>45535</v>
      </c>
      <c r="N23" s="164">
        <v>42614</v>
      </c>
      <c r="O23" t="s">
        <v>354</v>
      </c>
      <c r="P23">
        <v>90</v>
      </c>
      <c r="Q23" t="s">
        <v>353</v>
      </c>
      <c r="S23">
        <v>120</v>
      </c>
      <c r="T23">
        <v>30451655</v>
      </c>
    </row>
    <row r="24" spans="1:20">
      <c r="A24">
        <v>8</v>
      </c>
      <c r="B24" t="s">
        <v>61</v>
      </c>
      <c r="C24">
        <v>64</v>
      </c>
      <c r="D24" t="s">
        <v>62</v>
      </c>
      <c r="E24" t="s">
        <v>66</v>
      </c>
      <c r="F24" t="s">
        <v>71</v>
      </c>
      <c r="G24">
        <v>578</v>
      </c>
      <c r="H24" t="s">
        <v>65</v>
      </c>
      <c r="I24" t="s">
        <v>66</v>
      </c>
      <c r="K24" s="164">
        <v>42319</v>
      </c>
      <c r="L24" s="164">
        <v>42613</v>
      </c>
      <c r="M24" s="164">
        <v>45535</v>
      </c>
      <c r="N24" s="164">
        <v>42614</v>
      </c>
      <c r="O24" t="s">
        <v>354</v>
      </c>
      <c r="P24">
        <v>90</v>
      </c>
      <c r="Q24" t="s">
        <v>353</v>
      </c>
      <c r="S24">
        <v>120</v>
      </c>
      <c r="T24">
        <v>10334351</v>
      </c>
    </row>
    <row r="25" spans="1:20">
      <c r="A25">
        <v>8</v>
      </c>
      <c r="B25" t="s">
        <v>61</v>
      </c>
      <c r="C25">
        <v>9</v>
      </c>
      <c r="D25" t="s">
        <v>62</v>
      </c>
      <c r="E25" t="s">
        <v>66</v>
      </c>
      <c r="F25" t="s">
        <v>79</v>
      </c>
      <c r="G25">
        <v>35</v>
      </c>
      <c r="H25" t="s">
        <v>65</v>
      </c>
      <c r="I25" t="s">
        <v>66</v>
      </c>
      <c r="K25" s="164">
        <v>42327</v>
      </c>
      <c r="L25" s="164">
        <v>42613</v>
      </c>
      <c r="M25" s="164">
        <v>45535</v>
      </c>
      <c r="N25" s="164">
        <v>42614</v>
      </c>
      <c r="O25" t="s">
        <v>354</v>
      </c>
      <c r="P25">
        <v>90</v>
      </c>
      <c r="Q25" t="s">
        <v>353</v>
      </c>
      <c r="S25">
        <v>120</v>
      </c>
      <c r="T25">
        <v>11400000</v>
      </c>
    </row>
    <row r="26" spans="1:20">
      <c r="A26">
        <v>8</v>
      </c>
      <c r="B26" t="s">
        <v>80</v>
      </c>
      <c r="C26">
        <v>158</v>
      </c>
      <c r="D26" t="s">
        <v>62</v>
      </c>
      <c r="E26" t="s">
        <v>81</v>
      </c>
      <c r="F26" t="s">
        <v>82</v>
      </c>
      <c r="G26">
        <v>1</v>
      </c>
      <c r="H26" t="s">
        <v>65</v>
      </c>
      <c r="I26" t="s">
        <v>83</v>
      </c>
      <c r="K26" s="164">
        <v>42331</v>
      </c>
      <c r="L26" s="164">
        <v>42613</v>
      </c>
      <c r="M26" s="164">
        <v>45535</v>
      </c>
      <c r="N26" s="164">
        <v>42614</v>
      </c>
      <c r="O26" t="s">
        <v>354</v>
      </c>
      <c r="P26">
        <v>90</v>
      </c>
      <c r="Q26" t="s">
        <v>353</v>
      </c>
      <c r="S26">
        <v>120</v>
      </c>
      <c r="T26">
        <v>10504999</v>
      </c>
    </row>
    <row r="27" spans="1:20">
      <c r="A27">
        <v>8</v>
      </c>
      <c r="B27" t="s">
        <v>61</v>
      </c>
      <c r="C27">
        <v>35</v>
      </c>
      <c r="D27" t="s">
        <v>62</v>
      </c>
      <c r="E27" t="s">
        <v>66</v>
      </c>
      <c r="F27" t="s">
        <v>71</v>
      </c>
      <c r="G27">
        <v>579</v>
      </c>
      <c r="H27" t="s">
        <v>65</v>
      </c>
      <c r="I27" t="s">
        <v>66</v>
      </c>
      <c r="K27" s="164">
        <v>42333</v>
      </c>
      <c r="L27" s="164">
        <v>42613</v>
      </c>
      <c r="M27" s="164">
        <v>45535</v>
      </c>
      <c r="N27" s="164">
        <v>42614</v>
      </c>
      <c r="O27" t="s">
        <v>354</v>
      </c>
      <c r="P27">
        <v>90</v>
      </c>
      <c r="Q27" t="s">
        <v>353</v>
      </c>
      <c r="S27">
        <v>120</v>
      </c>
      <c r="T27">
        <v>6359245</v>
      </c>
    </row>
    <row r="28" spans="1:20">
      <c r="A28">
        <v>8</v>
      </c>
      <c r="B28" t="s">
        <v>61</v>
      </c>
      <c r="C28">
        <v>53</v>
      </c>
      <c r="D28" t="s">
        <v>62</v>
      </c>
      <c r="E28" t="s">
        <v>66</v>
      </c>
      <c r="F28" t="s">
        <v>84</v>
      </c>
      <c r="G28">
        <v>49</v>
      </c>
      <c r="H28" t="s">
        <v>65</v>
      </c>
      <c r="I28" t="s">
        <v>66</v>
      </c>
      <c r="K28" s="164">
        <v>42333</v>
      </c>
      <c r="L28" s="164">
        <v>42613</v>
      </c>
      <c r="M28" s="164">
        <v>45535</v>
      </c>
      <c r="N28" s="164">
        <v>42614</v>
      </c>
      <c r="O28" t="s">
        <v>354</v>
      </c>
      <c r="P28">
        <v>90</v>
      </c>
      <c r="Q28" t="s">
        <v>353</v>
      </c>
      <c r="S28">
        <v>120</v>
      </c>
      <c r="T28">
        <v>984884</v>
      </c>
    </row>
    <row r="29" spans="1:20">
      <c r="A29">
        <v>8</v>
      </c>
      <c r="B29" t="s">
        <v>61</v>
      </c>
      <c r="C29">
        <v>60</v>
      </c>
      <c r="D29" t="s">
        <v>62</v>
      </c>
      <c r="E29" t="s">
        <v>66</v>
      </c>
      <c r="F29" t="s">
        <v>71</v>
      </c>
      <c r="G29">
        <v>580</v>
      </c>
      <c r="H29" t="s">
        <v>65</v>
      </c>
      <c r="I29" t="s">
        <v>66</v>
      </c>
      <c r="K29" s="164">
        <v>42347</v>
      </c>
      <c r="L29" s="164">
        <v>42613</v>
      </c>
      <c r="M29" s="164">
        <v>45535</v>
      </c>
      <c r="N29" s="164">
        <v>42614</v>
      </c>
      <c r="O29" t="s">
        <v>354</v>
      </c>
      <c r="P29">
        <v>90</v>
      </c>
      <c r="Q29" t="s">
        <v>353</v>
      </c>
      <c r="S29">
        <v>120</v>
      </c>
      <c r="T29">
        <v>16806723</v>
      </c>
    </row>
    <row r="30" spans="1:20">
      <c r="A30">
        <v>8</v>
      </c>
      <c r="B30" t="s">
        <v>61</v>
      </c>
      <c r="C30">
        <v>68</v>
      </c>
      <c r="D30" t="s">
        <v>62</v>
      </c>
      <c r="E30" t="s">
        <v>66</v>
      </c>
      <c r="F30" t="s">
        <v>71</v>
      </c>
      <c r="G30">
        <v>581</v>
      </c>
      <c r="H30" t="s">
        <v>65</v>
      </c>
      <c r="I30" t="s">
        <v>66</v>
      </c>
      <c r="K30" s="164">
        <v>42354</v>
      </c>
      <c r="L30" s="164">
        <v>42613</v>
      </c>
      <c r="M30" s="164">
        <v>45535</v>
      </c>
      <c r="N30" s="164">
        <v>42614</v>
      </c>
      <c r="O30" t="s">
        <v>354</v>
      </c>
      <c r="P30">
        <v>90</v>
      </c>
      <c r="Q30" t="s">
        <v>353</v>
      </c>
      <c r="S30">
        <v>120</v>
      </c>
      <c r="T30">
        <v>7987125</v>
      </c>
    </row>
    <row r="31" spans="1:20">
      <c r="A31">
        <v>8</v>
      </c>
      <c r="B31" t="s">
        <v>61</v>
      </c>
      <c r="C31">
        <v>54</v>
      </c>
      <c r="D31" t="s">
        <v>62</v>
      </c>
      <c r="E31" t="s">
        <v>66</v>
      </c>
      <c r="F31" t="s">
        <v>71</v>
      </c>
      <c r="G31">
        <v>582</v>
      </c>
      <c r="H31" t="s">
        <v>65</v>
      </c>
      <c r="I31" t="s">
        <v>66</v>
      </c>
      <c r="K31" s="164">
        <v>42361</v>
      </c>
      <c r="L31" s="164">
        <v>42613</v>
      </c>
      <c r="M31" s="164">
        <v>45535</v>
      </c>
      <c r="N31" s="164">
        <v>42614</v>
      </c>
      <c r="O31" t="s">
        <v>354</v>
      </c>
      <c r="P31">
        <v>90</v>
      </c>
      <c r="Q31" t="s">
        <v>353</v>
      </c>
      <c r="S31">
        <v>120</v>
      </c>
      <c r="T31">
        <v>8418403</v>
      </c>
    </row>
    <row r="32" spans="1:20">
      <c r="A32">
        <v>8</v>
      </c>
      <c r="B32" t="s">
        <v>80</v>
      </c>
      <c r="C32">
        <v>159</v>
      </c>
      <c r="D32" t="s">
        <v>62</v>
      </c>
      <c r="E32" t="s">
        <v>81</v>
      </c>
      <c r="F32" t="s">
        <v>82</v>
      </c>
      <c r="G32">
        <v>4</v>
      </c>
      <c r="H32" t="s">
        <v>65</v>
      </c>
      <c r="I32" t="s">
        <v>83</v>
      </c>
      <c r="K32" s="164">
        <v>42363</v>
      </c>
      <c r="L32" s="164">
        <v>42613</v>
      </c>
      <c r="M32" s="164">
        <v>45535</v>
      </c>
      <c r="N32" s="164">
        <v>42614</v>
      </c>
      <c r="O32" t="s">
        <v>354</v>
      </c>
      <c r="P32">
        <v>90</v>
      </c>
      <c r="Q32" t="s">
        <v>353</v>
      </c>
      <c r="S32">
        <v>120</v>
      </c>
      <c r="T32">
        <v>9960934</v>
      </c>
    </row>
    <row r="33" spans="1:20">
      <c r="A33">
        <v>8</v>
      </c>
      <c r="B33" t="s">
        <v>61</v>
      </c>
      <c r="C33">
        <v>62</v>
      </c>
      <c r="D33" t="s">
        <v>62</v>
      </c>
      <c r="E33" t="s">
        <v>66</v>
      </c>
      <c r="F33" t="s">
        <v>71</v>
      </c>
      <c r="G33">
        <v>585</v>
      </c>
      <c r="H33" t="s">
        <v>65</v>
      </c>
      <c r="I33" t="s">
        <v>66</v>
      </c>
      <c r="K33" s="164">
        <v>42381</v>
      </c>
      <c r="L33" s="164">
        <v>42613</v>
      </c>
      <c r="M33" s="164">
        <v>45535</v>
      </c>
      <c r="N33" s="164">
        <v>42614</v>
      </c>
      <c r="O33" t="s">
        <v>354</v>
      </c>
      <c r="P33">
        <v>90</v>
      </c>
      <c r="Q33" t="s">
        <v>353</v>
      </c>
      <c r="S33">
        <v>120</v>
      </c>
      <c r="T33">
        <v>3857286</v>
      </c>
    </row>
    <row r="34" spans="1:20">
      <c r="A34">
        <v>8</v>
      </c>
      <c r="B34" t="s">
        <v>61</v>
      </c>
      <c r="C34">
        <v>146</v>
      </c>
      <c r="D34" t="s">
        <v>62</v>
      </c>
      <c r="E34" t="s">
        <v>85</v>
      </c>
      <c r="F34" t="s">
        <v>71</v>
      </c>
      <c r="G34">
        <v>584</v>
      </c>
      <c r="H34" t="s">
        <v>65</v>
      </c>
      <c r="I34" t="s">
        <v>66</v>
      </c>
      <c r="K34" s="164">
        <v>42381</v>
      </c>
      <c r="L34" s="164">
        <v>42613</v>
      </c>
      <c r="M34" s="164">
        <v>45535</v>
      </c>
      <c r="N34" s="164">
        <v>42614</v>
      </c>
      <c r="O34" t="s">
        <v>354</v>
      </c>
      <c r="P34">
        <v>90</v>
      </c>
      <c r="Q34" t="s">
        <v>353</v>
      </c>
      <c r="S34">
        <v>120</v>
      </c>
      <c r="T34">
        <v>1000000</v>
      </c>
    </row>
    <row r="35" spans="1:20">
      <c r="A35">
        <v>8</v>
      </c>
      <c r="B35" t="s">
        <v>61</v>
      </c>
      <c r="C35">
        <v>63</v>
      </c>
      <c r="D35" t="s">
        <v>62</v>
      </c>
      <c r="E35" t="s">
        <v>66</v>
      </c>
      <c r="F35" t="s">
        <v>71</v>
      </c>
      <c r="G35">
        <v>586</v>
      </c>
      <c r="H35" t="s">
        <v>65</v>
      </c>
      <c r="I35" t="s">
        <v>66</v>
      </c>
      <c r="K35" s="164">
        <v>42398</v>
      </c>
      <c r="L35" s="164">
        <v>42613</v>
      </c>
      <c r="M35" s="164">
        <v>45535</v>
      </c>
      <c r="N35" s="164">
        <v>42614</v>
      </c>
      <c r="O35" t="s">
        <v>354</v>
      </c>
      <c r="P35">
        <v>90</v>
      </c>
      <c r="Q35" t="s">
        <v>353</v>
      </c>
      <c r="S35">
        <v>120</v>
      </c>
      <c r="T35">
        <v>2410642</v>
      </c>
    </row>
    <row r="36" spans="1:20">
      <c r="A36">
        <v>8</v>
      </c>
      <c r="B36" t="s">
        <v>61</v>
      </c>
      <c r="C36">
        <v>67</v>
      </c>
      <c r="D36" t="s">
        <v>62</v>
      </c>
      <c r="E36" t="s">
        <v>66</v>
      </c>
      <c r="F36" t="s">
        <v>76</v>
      </c>
      <c r="G36">
        <v>168</v>
      </c>
      <c r="H36" t="s">
        <v>65</v>
      </c>
      <c r="I36" t="s">
        <v>66</v>
      </c>
      <c r="K36" s="164">
        <v>42430</v>
      </c>
      <c r="L36" s="164">
        <v>42613</v>
      </c>
      <c r="M36" s="164">
        <v>45535</v>
      </c>
      <c r="N36" s="164">
        <v>42614</v>
      </c>
      <c r="O36" t="s">
        <v>354</v>
      </c>
      <c r="P36">
        <v>90</v>
      </c>
      <c r="Q36" t="s">
        <v>353</v>
      </c>
      <c r="S36">
        <v>120</v>
      </c>
      <c r="T36">
        <v>6592568</v>
      </c>
    </row>
    <row r="37" spans="1:20">
      <c r="A37">
        <v>8</v>
      </c>
      <c r="B37" t="s">
        <v>61</v>
      </c>
      <c r="C37">
        <v>30</v>
      </c>
      <c r="D37" t="s">
        <v>62</v>
      </c>
      <c r="E37" t="s">
        <v>66</v>
      </c>
      <c r="F37" t="s">
        <v>71</v>
      </c>
      <c r="G37">
        <v>587</v>
      </c>
      <c r="H37" t="s">
        <v>65</v>
      </c>
      <c r="I37" t="s">
        <v>66</v>
      </c>
      <c r="K37" s="164">
        <v>42439</v>
      </c>
      <c r="L37" s="164">
        <v>42613</v>
      </c>
      <c r="M37" s="164">
        <v>45535</v>
      </c>
      <c r="N37" s="164">
        <v>42614</v>
      </c>
      <c r="O37" t="s">
        <v>354</v>
      </c>
      <c r="P37">
        <v>90</v>
      </c>
      <c r="Q37" t="s">
        <v>353</v>
      </c>
      <c r="S37">
        <v>120</v>
      </c>
      <c r="T37">
        <v>4046218</v>
      </c>
    </row>
    <row r="38" spans="1:20">
      <c r="A38">
        <v>8</v>
      </c>
      <c r="B38" t="s">
        <v>61</v>
      </c>
      <c r="C38">
        <v>52</v>
      </c>
      <c r="D38" t="s">
        <v>62</v>
      </c>
      <c r="E38" t="s">
        <v>66</v>
      </c>
      <c r="F38" t="s">
        <v>71</v>
      </c>
      <c r="G38">
        <v>588</v>
      </c>
      <c r="H38" t="s">
        <v>65</v>
      </c>
      <c r="I38" t="s">
        <v>66</v>
      </c>
      <c r="K38" s="164">
        <v>42439</v>
      </c>
      <c r="L38" s="164">
        <v>42613</v>
      </c>
      <c r="M38" s="164">
        <v>45535</v>
      </c>
      <c r="N38" s="164">
        <v>42614</v>
      </c>
      <c r="O38" t="s">
        <v>354</v>
      </c>
      <c r="P38">
        <v>90</v>
      </c>
      <c r="Q38" t="s">
        <v>353</v>
      </c>
      <c r="S38">
        <v>120</v>
      </c>
      <c r="T38">
        <v>2852993</v>
      </c>
    </row>
    <row r="39" spans="1:20">
      <c r="A39">
        <v>8</v>
      </c>
      <c r="B39" t="s">
        <v>61</v>
      </c>
      <c r="C39">
        <v>48</v>
      </c>
      <c r="D39" t="s">
        <v>62</v>
      </c>
      <c r="E39" t="s">
        <v>66</v>
      </c>
      <c r="F39" t="s">
        <v>84</v>
      </c>
      <c r="G39">
        <v>69</v>
      </c>
      <c r="H39" t="s">
        <v>65</v>
      </c>
      <c r="I39" t="s">
        <v>66</v>
      </c>
      <c r="K39" s="164">
        <v>42444</v>
      </c>
      <c r="L39" s="164">
        <v>42613</v>
      </c>
      <c r="M39" s="164">
        <v>45535</v>
      </c>
      <c r="N39" s="164">
        <v>42614</v>
      </c>
      <c r="O39" t="s">
        <v>354</v>
      </c>
      <c r="P39">
        <v>90</v>
      </c>
      <c r="Q39" t="s">
        <v>353</v>
      </c>
      <c r="S39">
        <v>120</v>
      </c>
      <c r="T39">
        <v>984884</v>
      </c>
    </row>
    <row r="40" spans="1:20">
      <c r="A40">
        <v>8</v>
      </c>
      <c r="B40" t="s">
        <v>61</v>
      </c>
      <c r="C40">
        <v>82</v>
      </c>
      <c r="D40" t="s">
        <v>62</v>
      </c>
      <c r="E40" t="s">
        <v>86</v>
      </c>
      <c r="F40" t="s">
        <v>87</v>
      </c>
      <c r="G40">
        <v>75022526</v>
      </c>
      <c r="H40" t="s">
        <v>65</v>
      </c>
      <c r="I40" t="s">
        <v>66</v>
      </c>
      <c r="K40" s="164">
        <v>42461</v>
      </c>
      <c r="L40" s="164">
        <v>42613</v>
      </c>
      <c r="M40" s="164">
        <v>45535</v>
      </c>
      <c r="N40" s="164">
        <v>42614</v>
      </c>
      <c r="O40" t="s">
        <v>354</v>
      </c>
      <c r="P40">
        <v>90</v>
      </c>
      <c r="Q40" t="s">
        <v>353</v>
      </c>
      <c r="S40">
        <v>120</v>
      </c>
      <c r="T40">
        <v>2681</v>
      </c>
    </row>
    <row r="41" spans="1:20">
      <c r="A41">
        <v>8</v>
      </c>
      <c r="B41" t="s">
        <v>61</v>
      </c>
      <c r="C41">
        <v>111</v>
      </c>
      <c r="D41" t="s">
        <v>62</v>
      </c>
      <c r="E41" t="s">
        <v>88</v>
      </c>
      <c r="F41" t="s">
        <v>89</v>
      </c>
      <c r="G41">
        <v>42613</v>
      </c>
      <c r="H41" t="s">
        <v>65</v>
      </c>
      <c r="I41" t="s">
        <v>66</v>
      </c>
      <c r="K41" s="164">
        <v>42465</v>
      </c>
      <c r="L41" s="164">
        <v>42613</v>
      </c>
      <c r="M41" s="164">
        <v>45535</v>
      </c>
      <c r="N41" s="164">
        <v>42614</v>
      </c>
      <c r="O41" t="s">
        <v>354</v>
      </c>
      <c r="P41">
        <v>90</v>
      </c>
      <c r="Q41" t="s">
        <v>353</v>
      </c>
      <c r="S41">
        <v>120</v>
      </c>
      <c r="T41">
        <v>1144758</v>
      </c>
    </row>
    <row r="42" spans="1:20">
      <c r="A42">
        <v>8</v>
      </c>
      <c r="B42" t="s">
        <v>61</v>
      </c>
      <c r="C42">
        <v>86</v>
      </c>
      <c r="D42" t="s">
        <v>62</v>
      </c>
      <c r="E42" t="s">
        <v>90</v>
      </c>
      <c r="F42" t="s">
        <v>91</v>
      </c>
      <c r="G42">
        <v>82</v>
      </c>
      <c r="H42" t="s">
        <v>65</v>
      </c>
      <c r="I42" t="s">
        <v>66</v>
      </c>
      <c r="K42" s="164">
        <v>42465</v>
      </c>
      <c r="L42" s="164">
        <v>42613</v>
      </c>
      <c r="M42" s="164">
        <v>45535</v>
      </c>
      <c r="N42" s="164">
        <v>42614</v>
      </c>
      <c r="O42" t="s">
        <v>354</v>
      </c>
      <c r="P42">
        <v>90</v>
      </c>
      <c r="Q42" t="s">
        <v>353</v>
      </c>
      <c r="S42">
        <v>120</v>
      </c>
      <c r="T42">
        <v>8333</v>
      </c>
    </row>
    <row r="43" spans="1:20">
      <c r="A43">
        <v>8</v>
      </c>
      <c r="B43" t="s">
        <v>61</v>
      </c>
      <c r="C43">
        <v>86</v>
      </c>
      <c r="D43" t="s">
        <v>62</v>
      </c>
      <c r="E43" t="s">
        <v>90</v>
      </c>
      <c r="F43" t="s">
        <v>91</v>
      </c>
      <c r="G43">
        <v>82</v>
      </c>
      <c r="H43" t="s">
        <v>65</v>
      </c>
      <c r="I43" t="s">
        <v>66</v>
      </c>
      <c r="K43" s="164">
        <v>42465</v>
      </c>
      <c r="L43" s="164">
        <v>42613</v>
      </c>
      <c r="M43" s="164">
        <v>45535</v>
      </c>
      <c r="N43" s="164">
        <v>42614</v>
      </c>
      <c r="O43" t="s">
        <v>354</v>
      </c>
      <c r="P43">
        <v>90</v>
      </c>
      <c r="Q43" t="s">
        <v>353</v>
      </c>
      <c r="S43">
        <v>120</v>
      </c>
      <c r="T43">
        <v>8333</v>
      </c>
    </row>
    <row r="44" spans="1:20">
      <c r="A44">
        <v>8</v>
      </c>
      <c r="B44" t="s">
        <v>61</v>
      </c>
      <c r="C44">
        <v>86</v>
      </c>
      <c r="D44" t="s">
        <v>62</v>
      </c>
      <c r="E44" t="s">
        <v>90</v>
      </c>
      <c r="F44" t="s">
        <v>91</v>
      </c>
      <c r="G44">
        <v>82</v>
      </c>
      <c r="H44" t="s">
        <v>65</v>
      </c>
      <c r="I44" t="s">
        <v>66</v>
      </c>
      <c r="K44" s="164">
        <v>42465</v>
      </c>
      <c r="L44" s="164">
        <v>42613</v>
      </c>
      <c r="M44" s="164">
        <v>45535</v>
      </c>
      <c r="N44" s="164">
        <v>42614</v>
      </c>
      <c r="O44" t="s">
        <v>354</v>
      </c>
      <c r="P44">
        <v>90</v>
      </c>
      <c r="Q44" t="s">
        <v>353</v>
      </c>
      <c r="S44">
        <v>120</v>
      </c>
      <c r="T44">
        <v>8333</v>
      </c>
    </row>
    <row r="45" spans="1:20">
      <c r="A45">
        <v>8</v>
      </c>
      <c r="B45" t="s">
        <v>61</v>
      </c>
      <c r="C45">
        <v>123</v>
      </c>
      <c r="D45" t="s">
        <v>62</v>
      </c>
      <c r="E45" t="s">
        <v>92</v>
      </c>
      <c r="F45" t="s">
        <v>93</v>
      </c>
      <c r="G45">
        <v>135</v>
      </c>
      <c r="H45" t="s">
        <v>65</v>
      </c>
      <c r="I45" t="s">
        <v>66</v>
      </c>
      <c r="K45" s="164">
        <v>42471</v>
      </c>
      <c r="L45" s="164">
        <v>42613</v>
      </c>
      <c r="M45" s="164">
        <v>45535</v>
      </c>
      <c r="N45" s="164">
        <v>42614</v>
      </c>
      <c r="O45" t="s">
        <v>354</v>
      </c>
      <c r="P45">
        <v>90</v>
      </c>
      <c r="Q45" t="s">
        <v>353</v>
      </c>
      <c r="S45">
        <v>120</v>
      </c>
      <c r="T45">
        <v>2112000</v>
      </c>
    </row>
    <row r="46" spans="1:20">
      <c r="A46">
        <v>8</v>
      </c>
      <c r="B46" t="s">
        <v>61</v>
      </c>
      <c r="C46">
        <v>87</v>
      </c>
      <c r="D46" t="s">
        <v>62</v>
      </c>
      <c r="E46" t="s">
        <v>94</v>
      </c>
      <c r="F46" t="s">
        <v>89</v>
      </c>
      <c r="G46">
        <v>42817</v>
      </c>
      <c r="H46" t="s">
        <v>65</v>
      </c>
      <c r="I46" t="s">
        <v>66</v>
      </c>
      <c r="K46" s="164">
        <v>42475</v>
      </c>
      <c r="L46" s="164">
        <v>42613</v>
      </c>
      <c r="M46" s="164">
        <v>45535</v>
      </c>
      <c r="N46" s="164">
        <v>42614</v>
      </c>
      <c r="O46" t="s">
        <v>354</v>
      </c>
      <c r="P46">
        <v>90</v>
      </c>
      <c r="Q46" t="s">
        <v>353</v>
      </c>
      <c r="S46">
        <v>120</v>
      </c>
      <c r="T46">
        <v>20160</v>
      </c>
    </row>
    <row r="47" spans="1:20">
      <c r="A47">
        <v>8</v>
      </c>
      <c r="B47" t="s">
        <v>61</v>
      </c>
      <c r="C47">
        <v>113</v>
      </c>
      <c r="D47" t="s">
        <v>62</v>
      </c>
      <c r="E47" t="s">
        <v>95</v>
      </c>
      <c r="F47" t="s">
        <v>73</v>
      </c>
      <c r="G47">
        <v>23756</v>
      </c>
      <c r="H47" t="s">
        <v>65</v>
      </c>
      <c r="I47" t="s">
        <v>66</v>
      </c>
      <c r="K47" s="164">
        <v>42480</v>
      </c>
      <c r="L47" s="164">
        <v>42613</v>
      </c>
      <c r="M47" s="164">
        <v>45535</v>
      </c>
      <c r="N47" s="164">
        <v>42614</v>
      </c>
      <c r="O47" t="s">
        <v>354</v>
      </c>
      <c r="P47">
        <v>90</v>
      </c>
      <c r="Q47" t="s">
        <v>353</v>
      </c>
      <c r="S47">
        <v>120</v>
      </c>
      <c r="T47">
        <v>307800</v>
      </c>
    </row>
    <row r="48" spans="1:20">
      <c r="A48">
        <v>8</v>
      </c>
      <c r="B48" t="s">
        <v>61</v>
      </c>
      <c r="C48">
        <v>113</v>
      </c>
      <c r="D48" t="s">
        <v>62</v>
      </c>
      <c r="E48" t="s">
        <v>96</v>
      </c>
      <c r="F48" t="s">
        <v>73</v>
      </c>
      <c r="G48">
        <v>23756</v>
      </c>
      <c r="H48" t="s">
        <v>65</v>
      </c>
      <c r="I48" t="s">
        <v>66</v>
      </c>
      <c r="K48" s="164">
        <v>42480</v>
      </c>
      <c r="L48" s="164">
        <v>42613</v>
      </c>
      <c r="M48" s="164">
        <v>45535</v>
      </c>
      <c r="N48" s="164">
        <v>42614</v>
      </c>
      <c r="O48" t="s">
        <v>354</v>
      </c>
      <c r="P48">
        <v>90</v>
      </c>
      <c r="Q48" t="s">
        <v>353</v>
      </c>
      <c r="S48">
        <v>120</v>
      </c>
      <c r="T48">
        <v>27500</v>
      </c>
    </row>
    <row r="49" spans="1:20">
      <c r="A49">
        <v>8</v>
      </c>
      <c r="B49" t="s">
        <v>61</v>
      </c>
      <c r="C49">
        <v>121</v>
      </c>
      <c r="D49" t="s">
        <v>62</v>
      </c>
      <c r="E49" t="s">
        <v>97</v>
      </c>
      <c r="F49" t="s">
        <v>98</v>
      </c>
      <c r="G49">
        <v>1027</v>
      </c>
      <c r="H49" t="s">
        <v>65</v>
      </c>
      <c r="I49" t="s">
        <v>66</v>
      </c>
      <c r="K49" s="164">
        <v>42486</v>
      </c>
      <c r="L49" s="164">
        <v>42613</v>
      </c>
      <c r="M49" s="164">
        <v>45535</v>
      </c>
      <c r="N49" s="164">
        <v>42614</v>
      </c>
      <c r="O49" t="s">
        <v>354</v>
      </c>
      <c r="P49">
        <v>90</v>
      </c>
      <c r="Q49" t="s">
        <v>353</v>
      </c>
      <c r="S49">
        <v>120</v>
      </c>
      <c r="T49">
        <v>1200000</v>
      </c>
    </row>
    <row r="50" spans="1:20">
      <c r="A50">
        <v>8</v>
      </c>
      <c r="B50" t="s">
        <v>61</v>
      </c>
      <c r="C50">
        <v>122</v>
      </c>
      <c r="D50" t="s">
        <v>62</v>
      </c>
      <c r="E50" t="s">
        <v>97</v>
      </c>
      <c r="F50" t="s">
        <v>98</v>
      </c>
      <c r="G50">
        <v>1028</v>
      </c>
      <c r="H50" t="s">
        <v>65</v>
      </c>
      <c r="I50" t="s">
        <v>66</v>
      </c>
      <c r="K50" s="164">
        <v>42486</v>
      </c>
      <c r="L50" s="164">
        <v>42613</v>
      </c>
      <c r="M50" s="164">
        <v>45535</v>
      </c>
      <c r="N50" s="164">
        <v>42614</v>
      </c>
      <c r="O50" t="s">
        <v>354</v>
      </c>
      <c r="P50">
        <v>90</v>
      </c>
      <c r="Q50" t="s">
        <v>353</v>
      </c>
      <c r="S50">
        <v>120</v>
      </c>
      <c r="T50">
        <v>1200000</v>
      </c>
    </row>
    <row r="51" spans="1:20">
      <c r="A51">
        <v>8</v>
      </c>
      <c r="B51" t="s">
        <v>61</v>
      </c>
      <c r="C51">
        <v>120</v>
      </c>
      <c r="D51" t="s">
        <v>62</v>
      </c>
      <c r="E51" t="s">
        <v>97</v>
      </c>
      <c r="F51" t="s">
        <v>98</v>
      </c>
      <c r="G51">
        <v>1029</v>
      </c>
      <c r="H51" t="s">
        <v>65</v>
      </c>
      <c r="I51" t="s">
        <v>66</v>
      </c>
      <c r="K51" s="164">
        <v>42486</v>
      </c>
      <c r="L51" s="164">
        <v>42613</v>
      </c>
      <c r="M51" s="164">
        <v>45535</v>
      </c>
      <c r="N51" s="164">
        <v>42614</v>
      </c>
      <c r="O51" t="s">
        <v>354</v>
      </c>
      <c r="P51">
        <v>90</v>
      </c>
      <c r="Q51" t="s">
        <v>353</v>
      </c>
      <c r="S51">
        <v>120</v>
      </c>
      <c r="T51">
        <v>1200000</v>
      </c>
    </row>
    <row r="52" spans="1:20">
      <c r="A52">
        <v>8</v>
      </c>
      <c r="B52" t="s">
        <v>61</v>
      </c>
      <c r="C52">
        <v>117</v>
      </c>
      <c r="D52" t="s">
        <v>62</v>
      </c>
      <c r="E52" t="s">
        <v>99</v>
      </c>
      <c r="F52" t="s">
        <v>100</v>
      </c>
      <c r="G52">
        <v>492</v>
      </c>
      <c r="H52" t="s">
        <v>65</v>
      </c>
      <c r="I52" t="s">
        <v>66</v>
      </c>
      <c r="K52" s="164">
        <v>42493</v>
      </c>
      <c r="L52" s="164">
        <v>42613</v>
      </c>
      <c r="M52" s="164">
        <v>45535</v>
      </c>
      <c r="N52" s="164">
        <v>42614</v>
      </c>
      <c r="O52" t="s">
        <v>354</v>
      </c>
      <c r="P52">
        <v>90</v>
      </c>
      <c r="Q52" t="s">
        <v>353</v>
      </c>
      <c r="S52">
        <v>120</v>
      </c>
      <c r="T52">
        <v>3821054</v>
      </c>
    </row>
    <row r="53" spans="1:20">
      <c r="A53">
        <v>8</v>
      </c>
      <c r="B53" t="s">
        <v>61</v>
      </c>
      <c r="C53">
        <v>118</v>
      </c>
      <c r="D53" t="s">
        <v>62</v>
      </c>
      <c r="E53" t="s">
        <v>101</v>
      </c>
      <c r="F53" t="s">
        <v>100</v>
      </c>
      <c r="G53">
        <v>493</v>
      </c>
      <c r="H53" t="s">
        <v>65</v>
      </c>
      <c r="I53" t="s">
        <v>66</v>
      </c>
      <c r="K53" s="164">
        <v>42493</v>
      </c>
      <c r="L53" s="164">
        <v>42613</v>
      </c>
      <c r="M53" s="164">
        <v>45535</v>
      </c>
      <c r="N53" s="164">
        <v>42614</v>
      </c>
      <c r="O53" t="s">
        <v>354</v>
      </c>
      <c r="P53">
        <v>90</v>
      </c>
      <c r="Q53" t="s">
        <v>353</v>
      </c>
      <c r="S53">
        <v>120</v>
      </c>
      <c r="T53">
        <v>799538</v>
      </c>
    </row>
    <row r="54" spans="1:20">
      <c r="A54">
        <v>8</v>
      </c>
      <c r="B54" t="s">
        <v>61</v>
      </c>
      <c r="C54">
        <v>119</v>
      </c>
      <c r="D54" t="s">
        <v>62</v>
      </c>
      <c r="E54" t="s">
        <v>102</v>
      </c>
      <c r="F54" t="s">
        <v>100</v>
      </c>
      <c r="G54">
        <v>494</v>
      </c>
      <c r="H54" t="s">
        <v>65</v>
      </c>
      <c r="I54" t="s">
        <v>66</v>
      </c>
      <c r="K54" s="164">
        <v>42493</v>
      </c>
      <c r="L54" s="164">
        <v>42613</v>
      </c>
      <c r="M54" s="164">
        <v>45535</v>
      </c>
      <c r="N54" s="164">
        <v>42614</v>
      </c>
      <c r="O54" t="s">
        <v>354</v>
      </c>
      <c r="P54">
        <v>90</v>
      </c>
      <c r="Q54" t="s">
        <v>353</v>
      </c>
      <c r="S54">
        <v>120</v>
      </c>
      <c r="T54">
        <v>463500</v>
      </c>
    </row>
    <row r="55" spans="1:20">
      <c r="A55">
        <v>8</v>
      </c>
      <c r="B55" t="s">
        <v>61</v>
      </c>
      <c r="C55">
        <v>89</v>
      </c>
      <c r="D55" t="s">
        <v>62</v>
      </c>
      <c r="E55" t="s">
        <v>103</v>
      </c>
      <c r="F55" t="s">
        <v>104</v>
      </c>
      <c r="G55">
        <v>34355</v>
      </c>
      <c r="H55" t="s">
        <v>65</v>
      </c>
      <c r="I55" t="s">
        <v>66</v>
      </c>
      <c r="K55" s="164">
        <v>42494</v>
      </c>
      <c r="L55" s="164">
        <v>42613</v>
      </c>
      <c r="M55" s="164">
        <v>45535</v>
      </c>
      <c r="N55" s="164">
        <v>42614</v>
      </c>
      <c r="O55" t="s">
        <v>354</v>
      </c>
      <c r="P55">
        <v>90</v>
      </c>
      <c r="Q55" t="s">
        <v>353</v>
      </c>
      <c r="S55">
        <v>120</v>
      </c>
      <c r="T55">
        <v>5017</v>
      </c>
    </row>
    <row r="56" spans="1:20">
      <c r="A56">
        <v>8</v>
      </c>
      <c r="B56" t="s">
        <v>61</v>
      </c>
      <c r="C56">
        <v>89</v>
      </c>
      <c r="D56" t="s">
        <v>62</v>
      </c>
      <c r="E56" t="s">
        <v>105</v>
      </c>
      <c r="F56" t="s">
        <v>104</v>
      </c>
      <c r="G56">
        <v>34355</v>
      </c>
      <c r="H56" t="s">
        <v>65</v>
      </c>
      <c r="I56" t="s">
        <v>66</v>
      </c>
      <c r="K56" s="164">
        <v>42494</v>
      </c>
      <c r="L56" s="164">
        <v>42613</v>
      </c>
      <c r="M56" s="164">
        <v>45535</v>
      </c>
      <c r="N56" s="164">
        <v>42614</v>
      </c>
      <c r="O56" t="s">
        <v>354</v>
      </c>
      <c r="P56">
        <v>90</v>
      </c>
      <c r="Q56" t="s">
        <v>353</v>
      </c>
      <c r="S56">
        <v>120</v>
      </c>
      <c r="T56">
        <v>1782</v>
      </c>
    </row>
    <row r="57" spans="1:20">
      <c r="A57">
        <v>8</v>
      </c>
      <c r="B57" t="s">
        <v>61</v>
      </c>
      <c r="C57">
        <v>91</v>
      </c>
      <c r="D57" t="s">
        <v>62</v>
      </c>
      <c r="E57" t="s">
        <v>106</v>
      </c>
      <c r="F57" t="s">
        <v>107</v>
      </c>
      <c r="G57">
        <v>213265</v>
      </c>
      <c r="H57" t="s">
        <v>65</v>
      </c>
      <c r="I57" t="s">
        <v>66</v>
      </c>
      <c r="K57" s="164">
        <v>42499</v>
      </c>
      <c r="L57" s="164">
        <v>42613</v>
      </c>
      <c r="M57" s="164">
        <v>45535</v>
      </c>
      <c r="N57" s="164">
        <v>42614</v>
      </c>
      <c r="O57" t="s">
        <v>354</v>
      </c>
      <c r="P57">
        <v>90</v>
      </c>
      <c r="Q57" t="s">
        <v>353</v>
      </c>
      <c r="S57">
        <v>120</v>
      </c>
      <c r="T57">
        <v>650200</v>
      </c>
    </row>
    <row r="58" spans="1:20">
      <c r="A58">
        <v>8</v>
      </c>
      <c r="B58" t="s">
        <v>61</v>
      </c>
      <c r="C58">
        <v>66</v>
      </c>
      <c r="D58" t="s">
        <v>62</v>
      </c>
      <c r="E58" t="s">
        <v>66</v>
      </c>
      <c r="F58" t="s">
        <v>76</v>
      </c>
      <c r="G58">
        <v>172</v>
      </c>
      <c r="H58" t="s">
        <v>65</v>
      </c>
      <c r="I58" t="s">
        <v>66</v>
      </c>
      <c r="K58" s="164">
        <v>42501</v>
      </c>
      <c r="L58" s="164">
        <v>42613</v>
      </c>
      <c r="M58" s="164">
        <v>45535</v>
      </c>
      <c r="N58" s="164">
        <v>42614</v>
      </c>
      <c r="O58" t="s">
        <v>354</v>
      </c>
      <c r="P58">
        <v>90</v>
      </c>
      <c r="Q58" t="s">
        <v>353</v>
      </c>
      <c r="S58">
        <v>120</v>
      </c>
      <c r="T58">
        <v>6649221</v>
      </c>
    </row>
    <row r="59" spans="1:20">
      <c r="A59">
        <v>8</v>
      </c>
      <c r="B59" t="s">
        <v>61</v>
      </c>
      <c r="C59">
        <v>116</v>
      </c>
      <c r="D59" t="s">
        <v>62</v>
      </c>
      <c r="E59" t="s">
        <v>108</v>
      </c>
      <c r="F59" t="s">
        <v>109</v>
      </c>
      <c r="G59">
        <v>1</v>
      </c>
      <c r="H59" t="s">
        <v>65</v>
      </c>
      <c r="I59" t="s">
        <v>66</v>
      </c>
      <c r="K59" s="164">
        <v>42507</v>
      </c>
      <c r="L59" s="164">
        <v>42613</v>
      </c>
      <c r="M59" s="164">
        <v>45535</v>
      </c>
      <c r="N59" s="164">
        <v>42614</v>
      </c>
      <c r="O59" t="s">
        <v>354</v>
      </c>
      <c r="P59">
        <v>90</v>
      </c>
      <c r="Q59" t="s">
        <v>353</v>
      </c>
      <c r="S59">
        <v>120</v>
      </c>
      <c r="T59">
        <v>205882</v>
      </c>
    </row>
    <row r="60" spans="1:20">
      <c r="A60">
        <v>8</v>
      </c>
      <c r="B60" t="s">
        <v>61</v>
      </c>
      <c r="C60">
        <v>45</v>
      </c>
      <c r="D60" t="s">
        <v>62</v>
      </c>
      <c r="E60" t="s">
        <v>66</v>
      </c>
      <c r="F60" t="s">
        <v>110</v>
      </c>
      <c r="G60">
        <v>281</v>
      </c>
      <c r="H60" t="s">
        <v>65</v>
      </c>
      <c r="I60" t="s">
        <v>66</v>
      </c>
      <c r="K60" s="164">
        <v>42515</v>
      </c>
      <c r="L60" s="164">
        <v>42613</v>
      </c>
      <c r="M60" s="164">
        <v>45535</v>
      </c>
      <c r="N60" s="164">
        <v>42614</v>
      </c>
      <c r="O60" t="s">
        <v>354</v>
      </c>
      <c r="P60">
        <v>90</v>
      </c>
      <c r="Q60" t="s">
        <v>353</v>
      </c>
      <c r="S60">
        <v>120</v>
      </c>
      <c r="T60">
        <v>2510600</v>
      </c>
    </row>
    <row r="61" spans="1:20">
      <c r="A61">
        <v>8</v>
      </c>
      <c r="B61" t="s">
        <v>61</v>
      </c>
      <c r="C61">
        <v>114</v>
      </c>
      <c r="D61" t="s">
        <v>62</v>
      </c>
      <c r="E61" t="s">
        <v>111</v>
      </c>
      <c r="F61" t="s">
        <v>112</v>
      </c>
      <c r="G61">
        <v>79</v>
      </c>
      <c r="H61" t="s">
        <v>65</v>
      </c>
      <c r="I61" t="s">
        <v>66</v>
      </c>
      <c r="K61" s="164">
        <v>42527</v>
      </c>
      <c r="L61" s="164">
        <v>42613</v>
      </c>
      <c r="M61" s="164">
        <v>45535</v>
      </c>
      <c r="N61" s="164">
        <v>42614</v>
      </c>
      <c r="O61" t="s">
        <v>354</v>
      </c>
      <c r="P61">
        <v>90</v>
      </c>
      <c r="Q61" t="s">
        <v>353</v>
      </c>
      <c r="S61">
        <v>120</v>
      </c>
      <c r="T61">
        <v>858000</v>
      </c>
    </row>
    <row r="62" spans="1:20">
      <c r="A62">
        <v>8</v>
      </c>
      <c r="B62" t="s">
        <v>61</v>
      </c>
      <c r="C62">
        <v>99</v>
      </c>
      <c r="D62" t="s">
        <v>62</v>
      </c>
      <c r="E62" t="s">
        <v>88</v>
      </c>
      <c r="F62" t="s">
        <v>87</v>
      </c>
      <c r="G62">
        <v>76501688</v>
      </c>
      <c r="H62" t="s">
        <v>65</v>
      </c>
      <c r="I62" t="s">
        <v>66</v>
      </c>
      <c r="K62" s="164">
        <v>42527</v>
      </c>
      <c r="L62" s="164">
        <v>42613</v>
      </c>
      <c r="M62" s="164">
        <v>45535</v>
      </c>
      <c r="N62" s="164">
        <v>42614</v>
      </c>
      <c r="O62" t="s">
        <v>354</v>
      </c>
      <c r="P62">
        <v>90</v>
      </c>
      <c r="Q62" t="s">
        <v>353</v>
      </c>
      <c r="S62">
        <v>120</v>
      </c>
      <c r="T62">
        <v>30811</v>
      </c>
    </row>
    <row r="63" spans="1:20">
      <c r="A63">
        <v>8</v>
      </c>
      <c r="B63" t="s">
        <v>61</v>
      </c>
      <c r="C63">
        <v>100</v>
      </c>
      <c r="D63" t="s">
        <v>62</v>
      </c>
      <c r="E63" t="s">
        <v>108</v>
      </c>
      <c r="F63" t="s">
        <v>109</v>
      </c>
      <c r="G63">
        <v>2</v>
      </c>
      <c r="H63" t="s">
        <v>65</v>
      </c>
      <c r="I63" t="s">
        <v>66</v>
      </c>
      <c r="K63" s="164">
        <v>42528</v>
      </c>
      <c r="L63" s="164">
        <v>42613</v>
      </c>
      <c r="M63" s="164">
        <v>45535</v>
      </c>
      <c r="N63" s="164">
        <v>42614</v>
      </c>
      <c r="O63" t="s">
        <v>354</v>
      </c>
      <c r="P63">
        <v>90</v>
      </c>
      <c r="Q63" t="s">
        <v>353</v>
      </c>
      <c r="S63">
        <v>120</v>
      </c>
      <c r="T63">
        <v>351118</v>
      </c>
    </row>
    <row r="64" spans="1:20">
      <c r="A64">
        <v>8</v>
      </c>
      <c r="B64" t="s">
        <v>61</v>
      </c>
      <c r="C64">
        <v>44</v>
      </c>
      <c r="D64" t="s">
        <v>62</v>
      </c>
      <c r="E64" t="s">
        <v>66</v>
      </c>
      <c r="F64" t="s">
        <v>110</v>
      </c>
      <c r="G64">
        <v>282</v>
      </c>
      <c r="H64" t="s">
        <v>65</v>
      </c>
      <c r="I64" t="s">
        <v>66</v>
      </c>
      <c r="K64" s="164">
        <v>42529</v>
      </c>
      <c r="L64" s="164">
        <v>42613</v>
      </c>
      <c r="M64" s="164">
        <v>45535</v>
      </c>
      <c r="N64" s="164">
        <v>42614</v>
      </c>
      <c r="O64" t="s">
        <v>354</v>
      </c>
      <c r="P64">
        <v>90</v>
      </c>
      <c r="Q64" t="s">
        <v>353</v>
      </c>
      <c r="S64">
        <v>120</v>
      </c>
      <c r="T64">
        <v>2929033</v>
      </c>
    </row>
    <row r="65" spans="1:20">
      <c r="A65">
        <v>8</v>
      </c>
      <c r="B65" t="s">
        <v>61</v>
      </c>
      <c r="C65">
        <v>148</v>
      </c>
      <c r="D65" t="s">
        <v>62</v>
      </c>
      <c r="E65" t="s">
        <v>113</v>
      </c>
      <c r="F65" t="s">
        <v>114</v>
      </c>
      <c r="G65">
        <v>61</v>
      </c>
      <c r="H65" t="s">
        <v>65</v>
      </c>
      <c r="I65" t="s">
        <v>66</v>
      </c>
      <c r="K65" s="164">
        <v>42537</v>
      </c>
      <c r="L65" s="164">
        <v>42613</v>
      </c>
      <c r="M65" s="164">
        <v>45535</v>
      </c>
      <c r="N65" s="164">
        <v>42614</v>
      </c>
      <c r="O65" t="s">
        <v>354</v>
      </c>
      <c r="P65">
        <v>90</v>
      </c>
      <c r="Q65" t="s">
        <v>353</v>
      </c>
      <c r="S65">
        <v>120</v>
      </c>
      <c r="T65">
        <v>335000</v>
      </c>
    </row>
    <row r="66" spans="1:20">
      <c r="A66">
        <v>8</v>
      </c>
      <c r="B66" t="s">
        <v>61</v>
      </c>
      <c r="C66">
        <v>149</v>
      </c>
      <c r="D66" t="s">
        <v>62</v>
      </c>
      <c r="E66" t="s">
        <v>115</v>
      </c>
      <c r="F66" t="s">
        <v>114</v>
      </c>
      <c r="G66">
        <v>60</v>
      </c>
      <c r="H66" t="s">
        <v>65</v>
      </c>
      <c r="I66" t="s">
        <v>66</v>
      </c>
      <c r="K66" s="164">
        <v>42537</v>
      </c>
      <c r="L66" s="164">
        <v>42613</v>
      </c>
      <c r="M66" s="164">
        <v>45535</v>
      </c>
      <c r="N66" s="164">
        <v>42614</v>
      </c>
      <c r="O66" t="s">
        <v>354</v>
      </c>
      <c r="P66">
        <v>90</v>
      </c>
      <c r="Q66" t="s">
        <v>353</v>
      </c>
      <c r="S66">
        <v>120</v>
      </c>
      <c r="T66">
        <v>107500</v>
      </c>
    </row>
    <row r="67" spans="1:20">
      <c r="A67">
        <v>8</v>
      </c>
      <c r="B67" t="s">
        <v>61</v>
      </c>
      <c r="C67">
        <v>132</v>
      </c>
      <c r="D67" t="s">
        <v>62</v>
      </c>
      <c r="E67" t="s">
        <v>116</v>
      </c>
      <c r="F67" t="s">
        <v>87</v>
      </c>
      <c r="G67">
        <v>76693675</v>
      </c>
      <c r="H67" t="s">
        <v>65</v>
      </c>
      <c r="I67" t="s">
        <v>117</v>
      </c>
      <c r="K67" s="164">
        <v>42537</v>
      </c>
      <c r="L67" s="164">
        <v>42613</v>
      </c>
      <c r="M67" s="164">
        <v>45535</v>
      </c>
      <c r="N67" s="164">
        <v>42614</v>
      </c>
      <c r="O67" t="s">
        <v>354</v>
      </c>
      <c r="P67">
        <v>90</v>
      </c>
      <c r="Q67" t="s">
        <v>353</v>
      </c>
      <c r="S67">
        <v>120</v>
      </c>
      <c r="T67">
        <v>47042</v>
      </c>
    </row>
    <row r="68" spans="1:20">
      <c r="A68">
        <v>8</v>
      </c>
      <c r="B68" t="s">
        <v>61</v>
      </c>
      <c r="C68">
        <v>131</v>
      </c>
      <c r="D68" t="s">
        <v>62</v>
      </c>
      <c r="E68" t="s">
        <v>118</v>
      </c>
      <c r="F68" t="s">
        <v>119</v>
      </c>
      <c r="G68">
        <v>1768</v>
      </c>
      <c r="H68" t="s">
        <v>65</v>
      </c>
      <c r="I68" t="s">
        <v>117</v>
      </c>
      <c r="K68" s="164">
        <v>42537</v>
      </c>
      <c r="L68" s="164">
        <v>42613</v>
      </c>
      <c r="M68" s="164">
        <v>45535</v>
      </c>
      <c r="N68" s="164">
        <v>42614</v>
      </c>
      <c r="O68" t="s">
        <v>354</v>
      </c>
      <c r="P68">
        <v>90</v>
      </c>
      <c r="Q68" t="s">
        <v>353</v>
      </c>
      <c r="S68">
        <v>120</v>
      </c>
      <c r="T68">
        <v>30000</v>
      </c>
    </row>
    <row r="69" spans="1:20">
      <c r="A69">
        <v>8</v>
      </c>
      <c r="B69" t="s">
        <v>61</v>
      </c>
      <c r="C69">
        <v>132</v>
      </c>
      <c r="D69" t="s">
        <v>62</v>
      </c>
      <c r="E69" t="s">
        <v>120</v>
      </c>
      <c r="F69" t="s">
        <v>87</v>
      </c>
      <c r="G69">
        <v>76693675</v>
      </c>
      <c r="H69" t="s">
        <v>65</v>
      </c>
      <c r="I69" t="s">
        <v>117</v>
      </c>
      <c r="K69" s="164">
        <v>42537</v>
      </c>
      <c r="L69" s="164">
        <v>42613</v>
      </c>
      <c r="M69" s="164">
        <v>45535</v>
      </c>
      <c r="N69" s="164">
        <v>42614</v>
      </c>
      <c r="O69" t="s">
        <v>354</v>
      </c>
      <c r="P69">
        <v>90</v>
      </c>
      <c r="Q69" t="s">
        <v>353</v>
      </c>
      <c r="S69">
        <v>120</v>
      </c>
      <c r="T69">
        <v>9151</v>
      </c>
    </row>
    <row r="70" spans="1:20">
      <c r="A70">
        <v>8</v>
      </c>
      <c r="B70" t="s">
        <v>61</v>
      </c>
      <c r="C70">
        <v>33</v>
      </c>
      <c r="D70" t="s">
        <v>62</v>
      </c>
      <c r="E70" t="s">
        <v>66</v>
      </c>
      <c r="F70" t="s">
        <v>110</v>
      </c>
      <c r="G70">
        <v>285</v>
      </c>
      <c r="H70" t="s">
        <v>65</v>
      </c>
      <c r="I70" t="s">
        <v>66</v>
      </c>
      <c r="K70" s="164">
        <v>42539</v>
      </c>
      <c r="L70" s="164">
        <v>42613</v>
      </c>
      <c r="M70" s="164">
        <v>45535</v>
      </c>
      <c r="N70" s="164">
        <v>42614</v>
      </c>
      <c r="O70" t="s">
        <v>354</v>
      </c>
      <c r="P70">
        <v>90</v>
      </c>
      <c r="Q70" t="s">
        <v>353</v>
      </c>
      <c r="S70">
        <v>120</v>
      </c>
      <c r="T70">
        <v>3669259</v>
      </c>
    </row>
    <row r="71" spans="1:20">
      <c r="A71">
        <v>8</v>
      </c>
      <c r="B71" t="s">
        <v>61</v>
      </c>
      <c r="C71">
        <v>34</v>
      </c>
      <c r="D71" t="s">
        <v>62</v>
      </c>
      <c r="E71" t="s">
        <v>66</v>
      </c>
      <c r="F71" t="s">
        <v>110</v>
      </c>
      <c r="G71">
        <v>286</v>
      </c>
      <c r="H71" t="s">
        <v>65</v>
      </c>
      <c r="I71" t="s">
        <v>66</v>
      </c>
      <c r="K71" s="164">
        <v>42539</v>
      </c>
      <c r="L71" s="164">
        <v>42613</v>
      </c>
      <c r="M71" s="164">
        <v>45535</v>
      </c>
      <c r="N71" s="164">
        <v>42614</v>
      </c>
      <c r="O71" t="s">
        <v>354</v>
      </c>
      <c r="P71">
        <v>90</v>
      </c>
      <c r="Q71" t="s">
        <v>353</v>
      </c>
      <c r="S71">
        <v>120</v>
      </c>
      <c r="T71">
        <v>5036364</v>
      </c>
    </row>
    <row r="72" spans="1:20">
      <c r="A72">
        <v>8</v>
      </c>
      <c r="B72" t="s">
        <v>61</v>
      </c>
      <c r="C72">
        <v>39</v>
      </c>
      <c r="D72" t="s">
        <v>62</v>
      </c>
      <c r="E72" t="s">
        <v>66</v>
      </c>
      <c r="F72" t="s">
        <v>110</v>
      </c>
      <c r="G72">
        <v>284</v>
      </c>
      <c r="H72" t="s">
        <v>65</v>
      </c>
      <c r="I72" t="s">
        <v>66</v>
      </c>
      <c r="K72" s="164">
        <v>42539</v>
      </c>
      <c r="L72" s="164">
        <v>42613</v>
      </c>
      <c r="M72" s="164">
        <v>45535</v>
      </c>
      <c r="N72" s="164">
        <v>42614</v>
      </c>
      <c r="O72" t="s">
        <v>354</v>
      </c>
      <c r="P72">
        <v>90</v>
      </c>
      <c r="Q72" t="s">
        <v>353</v>
      </c>
      <c r="S72">
        <v>120</v>
      </c>
      <c r="T72">
        <v>2929033</v>
      </c>
    </row>
    <row r="73" spans="1:20">
      <c r="A73">
        <v>8</v>
      </c>
      <c r="B73" t="s">
        <v>61</v>
      </c>
      <c r="C73">
        <v>133</v>
      </c>
      <c r="D73" t="s">
        <v>62</v>
      </c>
      <c r="E73" t="s">
        <v>121</v>
      </c>
      <c r="F73" t="s">
        <v>87</v>
      </c>
      <c r="G73">
        <v>76781862</v>
      </c>
      <c r="H73" t="s">
        <v>65</v>
      </c>
      <c r="I73" t="s">
        <v>117</v>
      </c>
      <c r="K73" s="164">
        <v>42541</v>
      </c>
      <c r="L73" s="164">
        <v>42613</v>
      </c>
      <c r="M73" s="164">
        <v>45535</v>
      </c>
      <c r="N73" s="164">
        <v>42614</v>
      </c>
      <c r="O73" t="s">
        <v>354</v>
      </c>
      <c r="P73">
        <v>90</v>
      </c>
      <c r="Q73" t="s">
        <v>353</v>
      </c>
      <c r="S73">
        <v>120</v>
      </c>
      <c r="T73">
        <v>6630</v>
      </c>
    </row>
    <row r="74" spans="1:20">
      <c r="A74">
        <v>8</v>
      </c>
      <c r="B74" t="s">
        <v>61</v>
      </c>
      <c r="C74">
        <v>134</v>
      </c>
      <c r="D74" t="s">
        <v>62</v>
      </c>
      <c r="E74" t="s">
        <v>106</v>
      </c>
      <c r="F74" t="s">
        <v>107</v>
      </c>
      <c r="G74">
        <v>221806</v>
      </c>
      <c r="H74" t="s">
        <v>65</v>
      </c>
      <c r="I74" t="s">
        <v>117</v>
      </c>
      <c r="K74" s="164">
        <v>42544</v>
      </c>
      <c r="L74" s="164">
        <v>42613</v>
      </c>
      <c r="M74" s="164">
        <v>45535</v>
      </c>
      <c r="N74" s="164">
        <v>42614</v>
      </c>
      <c r="O74" t="s">
        <v>354</v>
      </c>
      <c r="P74">
        <v>90</v>
      </c>
      <c r="Q74" t="s">
        <v>353</v>
      </c>
      <c r="S74">
        <v>120</v>
      </c>
      <c r="T74">
        <v>438372</v>
      </c>
    </row>
    <row r="75" spans="1:20">
      <c r="A75">
        <v>8</v>
      </c>
      <c r="B75" t="s">
        <v>61</v>
      </c>
      <c r="C75">
        <v>136</v>
      </c>
      <c r="D75" t="s">
        <v>62</v>
      </c>
      <c r="E75" t="s">
        <v>106</v>
      </c>
      <c r="F75" t="s">
        <v>122</v>
      </c>
      <c r="G75">
        <v>36097</v>
      </c>
      <c r="H75" t="s">
        <v>65</v>
      </c>
      <c r="I75" t="s">
        <v>117</v>
      </c>
      <c r="K75" s="164">
        <v>42550</v>
      </c>
      <c r="L75" s="164">
        <v>42613</v>
      </c>
      <c r="M75" s="164">
        <v>45535</v>
      </c>
      <c r="N75" s="164">
        <v>42614</v>
      </c>
      <c r="O75" t="s">
        <v>354</v>
      </c>
      <c r="P75">
        <v>90</v>
      </c>
      <c r="Q75" t="s">
        <v>353</v>
      </c>
      <c r="S75">
        <v>120</v>
      </c>
      <c r="T75">
        <v>153406</v>
      </c>
    </row>
    <row r="76" spans="1:20">
      <c r="A76">
        <v>8</v>
      </c>
      <c r="B76" t="s">
        <v>61</v>
      </c>
      <c r="C76">
        <v>129</v>
      </c>
      <c r="D76" t="s">
        <v>62</v>
      </c>
      <c r="E76" t="s">
        <v>123</v>
      </c>
      <c r="F76" t="s">
        <v>76</v>
      </c>
      <c r="G76">
        <v>179</v>
      </c>
      <c r="H76" t="s">
        <v>65</v>
      </c>
      <c r="I76" t="s">
        <v>66</v>
      </c>
      <c r="K76" s="164">
        <v>42551</v>
      </c>
      <c r="L76" s="164">
        <v>42613</v>
      </c>
      <c r="M76" s="164">
        <v>45535</v>
      </c>
      <c r="N76" s="164">
        <v>42614</v>
      </c>
      <c r="O76" t="s">
        <v>354</v>
      </c>
      <c r="P76">
        <v>90</v>
      </c>
      <c r="Q76" t="s">
        <v>353</v>
      </c>
      <c r="S76">
        <v>120</v>
      </c>
      <c r="T76">
        <v>4000000</v>
      </c>
    </row>
    <row r="77" spans="1:20">
      <c r="A77">
        <v>8</v>
      </c>
      <c r="B77" t="s">
        <v>61</v>
      </c>
      <c r="C77">
        <v>128</v>
      </c>
      <c r="D77" t="s">
        <v>62</v>
      </c>
      <c r="E77" t="s">
        <v>124</v>
      </c>
      <c r="F77" t="s">
        <v>76</v>
      </c>
      <c r="G77">
        <v>176</v>
      </c>
      <c r="H77" t="s">
        <v>65</v>
      </c>
      <c r="I77" t="s">
        <v>66</v>
      </c>
      <c r="K77" s="164">
        <v>42551</v>
      </c>
      <c r="L77" s="164">
        <v>42613</v>
      </c>
      <c r="M77" s="164">
        <v>45535</v>
      </c>
      <c r="N77" s="164">
        <v>42614</v>
      </c>
      <c r="O77" t="s">
        <v>354</v>
      </c>
      <c r="P77">
        <v>90</v>
      </c>
      <c r="Q77" t="s">
        <v>353</v>
      </c>
      <c r="S77">
        <v>120</v>
      </c>
      <c r="T77">
        <v>2600000</v>
      </c>
    </row>
    <row r="78" spans="1:20">
      <c r="A78">
        <v>8</v>
      </c>
      <c r="B78" t="s">
        <v>61</v>
      </c>
      <c r="C78">
        <v>128</v>
      </c>
      <c r="D78" t="s">
        <v>62</v>
      </c>
      <c r="E78" t="s">
        <v>125</v>
      </c>
      <c r="F78" t="s">
        <v>76</v>
      </c>
      <c r="G78">
        <v>176</v>
      </c>
      <c r="H78" t="s">
        <v>65</v>
      </c>
      <c r="I78" t="s">
        <v>66</v>
      </c>
      <c r="K78" s="164">
        <v>42551</v>
      </c>
      <c r="L78" s="164">
        <v>42613</v>
      </c>
      <c r="M78" s="164">
        <v>45535</v>
      </c>
      <c r="N78" s="164">
        <v>42614</v>
      </c>
      <c r="O78" t="s">
        <v>354</v>
      </c>
      <c r="P78">
        <v>90</v>
      </c>
      <c r="Q78" t="s">
        <v>353</v>
      </c>
      <c r="S78">
        <v>120</v>
      </c>
      <c r="T78">
        <v>500000</v>
      </c>
    </row>
    <row r="79" spans="1:20">
      <c r="A79">
        <v>8</v>
      </c>
      <c r="B79" t="s">
        <v>61</v>
      </c>
      <c r="C79">
        <v>128</v>
      </c>
      <c r="D79" t="s">
        <v>62</v>
      </c>
      <c r="E79" t="s">
        <v>126</v>
      </c>
      <c r="F79" t="s">
        <v>76</v>
      </c>
      <c r="G79">
        <v>176</v>
      </c>
      <c r="H79" t="s">
        <v>65</v>
      </c>
      <c r="I79" t="s">
        <v>66</v>
      </c>
      <c r="K79" s="164">
        <v>42551</v>
      </c>
      <c r="L79" s="164">
        <v>42613</v>
      </c>
      <c r="M79" s="164">
        <v>45535</v>
      </c>
      <c r="N79" s="164">
        <v>42614</v>
      </c>
      <c r="O79" t="s">
        <v>354</v>
      </c>
      <c r="P79">
        <v>90</v>
      </c>
      <c r="Q79" t="s">
        <v>353</v>
      </c>
      <c r="S79">
        <v>120</v>
      </c>
      <c r="T79">
        <v>270000</v>
      </c>
    </row>
    <row r="80" spans="1:20">
      <c r="A80">
        <v>8</v>
      </c>
      <c r="B80" t="s">
        <v>61</v>
      </c>
      <c r="C80">
        <v>128</v>
      </c>
      <c r="D80" t="s">
        <v>62</v>
      </c>
      <c r="E80" t="s">
        <v>127</v>
      </c>
      <c r="F80" t="s">
        <v>76</v>
      </c>
      <c r="G80">
        <v>176</v>
      </c>
      <c r="H80" t="s">
        <v>65</v>
      </c>
      <c r="I80" t="s">
        <v>66</v>
      </c>
      <c r="K80" s="164">
        <v>42551</v>
      </c>
      <c r="L80" s="164">
        <v>42613</v>
      </c>
      <c r="M80" s="164">
        <v>45535</v>
      </c>
      <c r="N80" s="164">
        <v>42614</v>
      </c>
      <c r="O80" t="s">
        <v>354</v>
      </c>
      <c r="P80">
        <v>90</v>
      </c>
      <c r="Q80" t="s">
        <v>353</v>
      </c>
      <c r="S80">
        <v>120</v>
      </c>
      <c r="T80">
        <v>200000</v>
      </c>
    </row>
    <row r="81" spans="1:20">
      <c r="A81">
        <v>8</v>
      </c>
      <c r="B81" t="s">
        <v>61</v>
      </c>
      <c r="C81">
        <v>128</v>
      </c>
      <c r="D81" t="s">
        <v>62</v>
      </c>
      <c r="E81" t="s">
        <v>128</v>
      </c>
      <c r="F81" t="s">
        <v>76</v>
      </c>
      <c r="G81">
        <v>176</v>
      </c>
      <c r="H81" t="s">
        <v>65</v>
      </c>
      <c r="I81" t="s">
        <v>66</v>
      </c>
      <c r="K81" s="164">
        <v>42551</v>
      </c>
      <c r="L81" s="164">
        <v>42613</v>
      </c>
      <c r="M81" s="164">
        <v>45535</v>
      </c>
      <c r="N81" s="164">
        <v>42614</v>
      </c>
      <c r="O81" t="s">
        <v>354</v>
      </c>
      <c r="P81">
        <v>90</v>
      </c>
      <c r="Q81" t="s">
        <v>353</v>
      </c>
      <c r="S81">
        <v>120</v>
      </c>
      <c r="T81">
        <v>200000</v>
      </c>
    </row>
    <row r="82" spans="1:20">
      <c r="A82">
        <v>8</v>
      </c>
      <c r="B82" t="s">
        <v>61</v>
      </c>
      <c r="C82">
        <v>128</v>
      </c>
      <c r="D82" t="s">
        <v>62</v>
      </c>
      <c r="E82" t="s">
        <v>127</v>
      </c>
      <c r="F82" t="s">
        <v>76</v>
      </c>
      <c r="G82">
        <v>176</v>
      </c>
      <c r="H82" t="s">
        <v>65</v>
      </c>
      <c r="I82" t="s">
        <v>66</v>
      </c>
      <c r="K82" s="164">
        <v>42551</v>
      </c>
      <c r="L82" s="164">
        <v>42613</v>
      </c>
      <c r="M82" s="164">
        <v>45535</v>
      </c>
      <c r="N82" s="164">
        <v>42614</v>
      </c>
      <c r="O82" t="s">
        <v>354</v>
      </c>
      <c r="P82">
        <v>90</v>
      </c>
      <c r="Q82" t="s">
        <v>353</v>
      </c>
      <c r="S82">
        <v>120</v>
      </c>
      <c r="T82">
        <v>200000</v>
      </c>
    </row>
    <row r="83" spans="1:20">
      <c r="A83">
        <v>8</v>
      </c>
      <c r="B83" t="s">
        <v>61</v>
      </c>
      <c r="C83">
        <v>128</v>
      </c>
      <c r="D83" t="s">
        <v>62</v>
      </c>
      <c r="E83" t="s">
        <v>128</v>
      </c>
      <c r="F83" t="s">
        <v>76</v>
      </c>
      <c r="G83">
        <v>176</v>
      </c>
      <c r="H83" t="s">
        <v>65</v>
      </c>
      <c r="I83" t="s">
        <v>66</v>
      </c>
      <c r="K83" s="164">
        <v>42551</v>
      </c>
      <c r="L83" s="164">
        <v>42613</v>
      </c>
      <c r="M83" s="164">
        <v>45535</v>
      </c>
      <c r="N83" s="164">
        <v>42614</v>
      </c>
      <c r="O83" t="s">
        <v>354</v>
      </c>
      <c r="P83">
        <v>90</v>
      </c>
      <c r="Q83" t="s">
        <v>353</v>
      </c>
      <c r="S83">
        <v>120</v>
      </c>
      <c r="T83">
        <v>200000</v>
      </c>
    </row>
    <row r="84" spans="1:20">
      <c r="A84">
        <v>8</v>
      </c>
      <c r="B84" t="s">
        <v>61</v>
      </c>
      <c r="C84">
        <v>155</v>
      </c>
      <c r="D84" t="s">
        <v>62</v>
      </c>
      <c r="E84" t="s">
        <v>129</v>
      </c>
      <c r="F84" t="s">
        <v>68</v>
      </c>
      <c r="G84">
        <v>144</v>
      </c>
      <c r="H84" t="s">
        <v>65</v>
      </c>
      <c r="I84" t="s">
        <v>66</v>
      </c>
      <c r="K84" s="164">
        <v>42555</v>
      </c>
      <c r="L84" s="164">
        <v>42613</v>
      </c>
      <c r="M84" s="164">
        <v>45535</v>
      </c>
      <c r="N84" s="164">
        <v>42614</v>
      </c>
      <c r="O84" t="s">
        <v>354</v>
      </c>
      <c r="P84">
        <v>90</v>
      </c>
      <c r="Q84" t="s">
        <v>353</v>
      </c>
      <c r="S84">
        <v>120</v>
      </c>
      <c r="T84">
        <v>477367</v>
      </c>
    </row>
    <row r="85" spans="1:20">
      <c r="A85">
        <v>8</v>
      </c>
      <c r="B85" t="s">
        <v>61</v>
      </c>
      <c r="C85">
        <v>137</v>
      </c>
      <c r="D85" t="s">
        <v>62</v>
      </c>
      <c r="E85" t="s">
        <v>130</v>
      </c>
      <c r="F85" t="s">
        <v>87</v>
      </c>
      <c r="G85">
        <v>77158750</v>
      </c>
      <c r="H85" t="s">
        <v>65</v>
      </c>
      <c r="I85" t="s">
        <v>117</v>
      </c>
      <c r="K85" s="164">
        <v>42557</v>
      </c>
      <c r="L85" s="164">
        <v>42613</v>
      </c>
      <c r="M85" s="164">
        <v>45535</v>
      </c>
      <c r="N85" s="164">
        <v>42614</v>
      </c>
      <c r="O85" t="s">
        <v>354</v>
      </c>
      <c r="P85">
        <v>90</v>
      </c>
      <c r="Q85" t="s">
        <v>353</v>
      </c>
      <c r="S85">
        <v>120</v>
      </c>
      <c r="T85">
        <v>6546</v>
      </c>
    </row>
    <row r="86" spans="1:20">
      <c r="A86">
        <v>8</v>
      </c>
      <c r="B86" t="s">
        <v>61</v>
      </c>
      <c r="C86">
        <v>138</v>
      </c>
      <c r="D86" t="s">
        <v>62</v>
      </c>
      <c r="E86" t="s">
        <v>131</v>
      </c>
      <c r="F86" t="s">
        <v>87</v>
      </c>
      <c r="G86">
        <v>77198938</v>
      </c>
      <c r="H86" t="s">
        <v>65</v>
      </c>
      <c r="I86" t="s">
        <v>117</v>
      </c>
      <c r="K86" s="164">
        <v>42557</v>
      </c>
      <c r="L86" s="164">
        <v>42613</v>
      </c>
      <c r="M86" s="164">
        <v>45535</v>
      </c>
      <c r="N86" s="164">
        <v>42614</v>
      </c>
      <c r="O86" t="s">
        <v>354</v>
      </c>
      <c r="P86">
        <v>90</v>
      </c>
      <c r="Q86" t="s">
        <v>353</v>
      </c>
      <c r="S86">
        <v>120</v>
      </c>
      <c r="T86">
        <v>5773</v>
      </c>
    </row>
    <row r="87" spans="1:20">
      <c r="A87">
        <v>8</v>
      </c>
      <c r="B87" t="s">
        <v>61</v>
      </c>
      <c r="C87">
        <v>143</v>
      </c>
      <c r="D87" t="s">
        <v>62</v>
      </c>
      <c r="E87" t="s">
        <v>132</v>
      </c>
      <c r="F87" t="s">
        <v>133</v>
      </c>
      <c r="G87">
        <v>77199515</v>
      </c>
      <c r="H87" t="s">
        <v>65</v>
      </c>
      <c r="I87" t="s">
        <v>117</v>
      </c>
      <c r="K87" s="164">
        <v>42562</v>
      </c>
      <c r="L87" s="164">
        <v>42613</v>
      </c>
      <c r="M87" s="164">
        <v>45535</v>
      </c>
      <c r="N87" s="164">
        <v>42614</v>
      </c>
      <c r="O87" t="s">
        <v>354</v>
      </c>
      <c r="P87">
        <v>90</v>
      </c>
      <c r="Q87" t="s">
        <v>353</v>
      </c>
      <c r="S87">
        <v>120</v>
      </c>
      <c r="T87">
        <v>29378</v>
      </c>
    </row>
    <row r="88" spans="1:20">
      <c r="A88">
        <v>8</v>
      </c>
      <c r="B88" t="s">
        <v>61</v>
      </c>
      <c r="C88">
        <v>140</v>
      </c>
      <c r="D88" t="s">
        <v>62</v>
      </c>
      <c r="E88" t="s">
        <v>106</v>
      </c>
      <c r="F88" t="s">
        <v>122</v>
      </c>
      <c r="G88">
        <v>36584</v>
      </c>
      <c r="H88" t="s">
        <v>65</v>
      </c>
      <c r="I88" t="s">
        <v>117</v>
      </c>
      <c r="K88" s="164">
        <v>42566</v>
      </c>
      <c r="L88" s="164">
        <v>42613</v>
      </c>
      <c r="M88" s="164">
        <v>45535</v>
      </c>
      <c r="N88" s="164">
        <v>42614</v>
      </c>
      <c r="O88" t="s">
        <v>354</v>
      </c>
      <c r="P88">
        <v>90</v>
      </c>
      <c r="Q88" t="s">
        <v>353</v>
      </c>
      <c r="S88">
        <v>120</v>
      </c>
      <c r="T88">
        <v>137055</v>
      </c>
    </row>
    <row r="89" spans="1:20">
      <c r="A89">
        <v>8</v>
      </c>
      <c r="B89" t="s">
        <v>61</v>
      </c>
      <c r="C89">
        <v>144</v>
      </c>
      <c r="D89" t="s">
        <v>62</v>
      </c>
      <c r="E89" t="s">
        <v>134</v>
      </c>
      <c r="F89" t="s">
        <v>135</v>
      </c>
      <c r="G89">
        <v>5123616</v>
      </c>
      <c r="H89" t="s">
        <v>65</v>
      </c>
      <c r="I89" t="s">
        <v>117</v>
      </c>
      <c r="K89" s="164">
        <v>42566</v>
      </c>
      <c r="L89" s="164">
        <v>42613</v>
      </c>
      <c r="M89" s="164">
        <v>45535</v>
      </c>
      <c r="N89" s="164">
        <v>42614</v>
      </c>
      <c r="O89" t="s">
        <v>354</v>
      </c>
      <c r="P89">
        <v>90</v>
      </c>
      <c r="Q89" t="s">
        <v>353</v>
      </c>
      <c r="S89">
        <v>120</v>
      </c>
      <c r="T89">
        <v>14871</v>
      </c>
    </row>
    <row r="90" spans="1:20">
      <c r="A90">
        <v>8</v>
      </c>
      <c r="B90" t="s">
        <v>61</v>
      </c>
      <c r="C90">
        <v>141</v>
      </c>
      <c r="D90" t="s">
        <v>62</v>
      </c>
      <c r="E90" t="s">
        <v>136</v>
      </c>
      <c r="F90" t="s">
        <v>137</v>
      </c>
      <c r="G90">
        <v>112717</v>
      </c>
      <c r="H90" t="s">
        <v>65</v>
      </c>
      <c r="I90" t="s">
        <v>117</v>
      </c>
      <c r="K90" s="164">
        <v>42569</v>
      </c>
      <c r="L90" s="164">
        <v>42613</v>
      </c>
      <c r="M90" s="164">
        <v>45535</v>
      </c>
      <c r="N90" s="164">
        <v>42614</v>
      </c>
      <c r="O90" t="s">
        <v>354</v>
      </c>
      <c r="P90">
        <v>90</v>
      </c>
      <c r="Q90" t="s">
        <v>353</v>
      </c>
      <c r="S90">
        <v>120</v>
      </c>
      <c r="T90">
        <v>9935</v>
      </c>
    </row>
    <row r="91" spans="1:20">
      <c r="A91">
        <v>8</v>
      </c>
      <c r="B91" t="s">
        <v>61</v>
      </c>
      <c r="C91">
        <v>141</v>
      </c>
      <c r="D91" t="s">
        <v>62</v>
      </c>
      <c r="E91" t="s">
        <v>138</v>
      </c>
      <c r="F91" t="s">
        <v>137</v>
      </c>
      <c r="G91">
        <v>112717</v>
      </c>
      <c r="H91" t="s">
        <v>65</v>
      </c>
      <c r="I91" t="s">
        <v>117</v>
      </c>
      <c r="K91" s="164">
        <v>42569</v>
      </c>
      <c r="L91" s="164">
        <v>42613</v>
      </c>
      <c r="M91" s="164">
        <v>45535</v>
      </c>
      <c r="N91" s="164">
        <v>42614</v>
      </c>
      <c r="O91" t="s">
        <v>354</v>
      </c>
      <c r="P91">
        <v>90</v>
      </c>
      <c r="Q91" t="s">
        <v>353</v>
      </c>
      <c r="S91">
        <v>120</v>
      </c>
      <c r="T91">
        <v>1190</v>
      </c>
    </row>
    <row r="92" spans="1:20">
      <c r="A92">
        <v>8</v>
      </c>
      <c r="B92" t="s">
        <v>61</v>
      </c>
      <c r="C92">
        <v>141</v>
      </c>
      <c r="D92" t="s">
        <v>62</v>
      </c>
      <c r="E92" t="s">
        <v>139</v>
      </c>
      <c r="F92" t="s">
        <v>137</v>
      </c>
      <c r="G92">
        <v>112717</v>
      </c>
      <c r="H92" t="s">
        <v>65</v>
      </c>
      <c r="I92" t="s">
        <v>117</v>
      </c>
      <c r="K92" s="164">
        <v>42569</v>
      </c>
      <c r="L92" s="164">
        <v>42613</v>
      </c>
      <c r="M92" s="164">
        <v>45535</v>
      </c>
      <c r="N92" s="164">
        <v>42614</v>
      </c>
      <c r="O92" t="s">
        <v>354</v>
      </c>
      <c r="P92">
        <v>90</v>
      </c>
      <c r="Q92" t="s">
        <v>353</v>
      </c>
      <c r="S92">
        <v>120</v>
      </c>
      <c r="T92">
        <v>380</v>
      </c>
    </row>
    <row r="93" spans="1:20">
      <c r="A93">
        <v>8</v>
      </c>
      <c r="B93" t="s">
        <v>61</v>
      </c>
      <c r="C93">
        <v>142</v>
      </c>
      <c r="D93" t="s">
        <v>62</v>
      </c>
      <c r="E93" t="s">
        <v>140</v>
      </c>
      <c r="F93" t="s">
        <v>137</v>
      </c>
      <c r="G93">
        <v>112731</v>
      </c>
      <c r="H93" t="s">
        <v>65</v>
      </c>
      <c r="I93" t="s">
        <v>117</v>
      </c>
      <c r="K93" s="164">
        <v>42570</v>
      </c>
      <c r="L93" s="164">
        <v>42613</v>
      </c>
      <c r="M93" s="164">
        <v>45535</v>
      </c>
      <c r="N93" s="164">
        <v>42614</v>
      </c>
      <c r="O93" t="s">
        <v>354</v>
      </c>
      <c r="P93">
        <v>90</v>
      </c>
      <c r="Q93" t="s">
        <v>353</v>
      </c>
      <c r="S93">
        <v>120</v>
      </c>
      <c r="T93">
        <v>2642</v>
      </c>
    </row>
    <row r="94" spans="1:20">
      <c r="A94">
        <v>8</v>
      </c>
      <c r="B94" t="s">
        <v>61</v>
      </c>
      <c r="C94">
        <v>142</v>
      </c>
      <c r="D94" t="s">
        <v>62</v>
      </c>
      <c r="E94" t="s">
        <v>139</v>
      </c>
      <c r="F94" t="s">
        <v>137</v>
      </c>
      <c r="G94">
        <v>112731</v>
      </c>
      <c r="H94" t="s">
        <v>65</v>
      </c>
      <c r="I94" t="s">
        <v>117</v>
      </c>
      <c r="K94" s="164">
        <v>42570</v>
      </c>
      <c r="L94" s="164">
        <v>42613</v>
      </c>
      <c r="M94" s="164">
        <v>45535</v>
      </c>
      <c r="N94" s="164">
        <v>42614</v>
      </c>
      <c r="O94" t="s">
        <v>354</v>
      </c>
      <c r="P94">
        <v>90</v>
      </c>
      <c r="Q94" t="s">
        <v>353</v>
      </c>
      <c r="S94">
        <v>120</v>
      </c>
      <c r="T94">
        <v>190</v>
      </c>
    </row>
    <row r="95" spans="1:20">
      <c r="A95">
        <v>8</v>
      </c>
      <c r="B95" t="s">
        <v>61</v>
      </c>
      <c r="C95">
        <v>36</v>
      </c>
      <c r="D95" t="s">
        <v>62</v>
      </c>
      <c r="E95" t="s">
        <v>66</v>
      </c>
      <c r="F95" t="s">
        <v>110</v>
      </c>
      <c r="G95">
        <v>296</v>
      </c>
      <c r="H95" t="s">
        <v>65</v>
      </c>
      <c r="I95" t="s">
        <v>66</v>
      </c>
      <c r="K95" s="164">
        <v>42571</v>
      </c>
      <c r="L95" s="164">
        <v>42613</v>
      </c>
      <c r="M95" s="164">
        <v>45535</v>
      </c>
      <c r="N95" s="164">
        <v>42614</v>
      </c>
      <c r="O95" t="s">
        <v>354</v>
      </c>
      <c r="P95">
        <v>90</v>
      </c>
      <c r="Q95" t="s">
        <v>353</v>
      </c>
      <c r="S95">
        <v>120</v>
      </c>
      <c r="T95">
        <v>2807725</v>
      </c>
    </row>
    <row r="96" spans="1:20">
      <c r="A96">
        <v>8</v>
      </c>
      <c r="B96" t="s">
        <v>61</v>
      </c>
      <c r="C96">
        <v>46</v>
      </c>
      <c r="D96" t="s">
        <v>62</v>
      </c>
      <c r="E96" t="s">
        <v>66</v>
      </c>
      <c r="F96" t="s">
        <v>110</v>
      </c>
      <c r="G96">
        <v>297</v>
      </c>
      <c r="H96" t="s">
        <v>65</v>
      </c>
      <c r="I96" t="s">
        <v>66</v>
      </c>
      <c r="K96" s="164">
        <v>42571</v>
      </c>
      <c r="L96" s="164">
        <v>42613</v>
      </c>
      <c r="M96" s="164">
        <v>45535</v>
      </c>
      <c r="N96" s="164">
        <v>42614</v>
      </c>
      <c r="O96" t="s">
        <v>354</v>
      </c>
      <c r="P96">
        <v>90</v>
      </c>
      <c r="Q96" t="s">
        <v>353</v>
      </c>
      <c r="S96">
        <v>120</v>
      </c>
      <c r="T96">
        <v>4431829</v>
      </c>
    </row>
    <row r="97" spans="1:20">
      <c r="A97">
        <v>8</v>
      </c>
      <c r="B97" t="s">
        <v>61</v>
      </c>
      <c r="C97">
        <v>139</v>
      </c>
      <c r="D97" t="s">
        <v>62</v>
      </c>
      <c r="E97" t="s">
        <v>141</v>
      </c>
      <c r="F97" t="s">
        <v>142</v>
      </c>
      <c r="G97">
        <v>3558697</v>
      </c>
      <c r="H97" t="s">
        <v>65</v>
      </c>
      <c r="I97" t="s">
        <v>117</v>
      </c>
      <c r="K97" s="164">
        <v>42572</v>
      </c>
      <c r="L97" s="164">
        <v>42613</v>
      </c>
      <c r="M97" s="164">
        <v>45535</v>
      </c>
      <c r="N97" s="164">
        <v>42614</v>
      </c>
      <c r="O97" t="s">
        <v>354</v>
      </c>
      <c r="P97">
        <v>90</v>
      </c>
      <c r="Q97" t="s">
        <v>353</v>
      </c>
      <c r="S97">
        <v>120</v>
      </c>
      <c r="T97">
        <v>53010</v>
      </c>
    </row>
    <row r="98" spans="1:20">
      <c r="A98">
        <v>8</v>
      </c>
      <c r="B98" t="s">
        <v>80</v>
      </c>
      <c r="C98">
        <v>160</v>
      </c>
      <c r="D98" t="s">
        <v>62</v>
      </c>
      <c r="E98" t="s">
        <v>143</v>
      </c>
      <c r="F98" t="s">
        <v>144</v>
      </c>
      <c r="G98">
        <v>834</v>
      </c>
      <c r="H98" t="s">
        <v>65</v>
      </c>
      <c r="I98" t="s">
        <v>83</v>
      </c>
      <c r="K98" s="164">
        <v>42580</v>
      </c>
      <c r="L98" s="164">
        <v>42613</v>
      </c>
      <c r="M98" s="164">
        <v>45535</v>
      </c>
      <c r="N98" s="164">
        <v>42614</v>
      </c>
      <c r="O98" t="s">
        <v>354</v>
      </c>
      <c r="P98">
        <v>90</v>
      </c>
      <c r="Q98" t="s">
        <v>353</v>
      </c>
      <c r="S98">
        <v>120</v>
      </c>
      <c r="T98">
        <v>4609599.666666667</v>
      </c>
    </row>
    <row r="99" spans="1:20">
      <c r="A99">
        <v>8</v>
      </c>
      <c r="B99" t="s">
        <v>61</v>
      </c>
      <c r="C99">
        <v>37</v>
      </c>
      <c r="D99" t="s">
        <v>62</v>
      </c>
      <c r="E99" t="s">
        <v>66</v>
      </c>
      <c r="F99" t="s">
        <v>110</v>
      </c>
      <c r="G99">
        <v>299</v>
      </c>
      <c r="H99" t="s">
        <v>65</v>
      </c>
      <c r="I99" t="s">
        <v>66</v>
      </c>
      <c r="K99" s="164">
        <v>42580</v>
      </c>
      <c r="L99" s="164">
        <v>42613</v>
      </c>
      <c r="M99" s="164">
        <v>45535</v>
      </c>
      <c r="N99" s="164">
        <v>42614</v>
      </c>
      <c r="O99" t="s">
        <v>354</v>
      </c>
      <c r="P99">
        <v>90</v>
      </c>
      <c r="Q99" t="s">
        <v>353</v>
      </c>
      <c r="S99">
        <v>120</v>
      </c>
      <c r="T99">
        <v>5170467</v>
      </c>
    </row>
    <row r="100" spans="1:20">
      <c r="A100">
        <v>8</v>
      </c>
      <c r="B100" t="s">
        <v>61</v>
      </c>
      <c r="C100">
        <v>40</v>
      </c>
      <c r="D100" t="s">
        <v>62</v>
      </c>
      <c r="E100" t="s">
        <v>66</v>
      </c>
      <c r="F100" t="s">
        <v>110</v>
      </c>
      <c r="G100">
        <v>300</v>
      </c>
      <c r="H100" t="s">
        <v>65</v>
      </c>
      <c r="I100" t="s">
        <v>66</v>
      </c>
      <c r="K100" s="164">
        <v>42580</v>
      </c>
      <c r="L100" s="164">
        <v>42613</v>
      </c>
      <c r="M100" s="164">
        <v>45535</v>
      </c>
      <c r="N100" s="164">
        <v>42614</v>
      </c>
      <c r="O100" t="s">
        <v>354</v>
      </c>
      <c r="P100">
        <v>90</v>
      </c>
      <c r="Q100" t="s">
        <v>353</v>
      </c>
      <c r="S100">
        <v>120</v>
      </c>
      <c r="T100">
        <v>2225250</v>
      </c>
    </row>
    <row r="101" spans="1:20">
      <c r="A101">
        <v>8</v>
      </c>
      <c r="B101" t="s">
        <v>61</v>
      </c>
      <c r="C101">
        <v>43</v>
      </c>
      <c r="D101" t="s">
        <v>62</v>
      </c>
      <c r="E101" t="s">
        <v>66</v>
      </c>
      <c r="F101" t="s">
        <v>110</v>
      </c>
      <c r="G101">
        <v>298</v>
      </c>
      <c r="H101" t="s">
        <v>65</v>
      </c>
      <c r="I101" t="s">
        <v>66</v>
      </c>
      <c r="K101" s="164">
        <v>42580</v>
      </c>
      <c r="L101" s="164">
        <v>42613</v>
      </c>
      <c r="M101" s="164">
        <v>45535</v>
      </c>
      <c r="N101" s="164">
        <v>42614</v>
      </c>
      <c r="O101" t="s">
        <v>354</v>
      </c>
      <c r="P101">
        <v>90</v>
      </c>
      <c r="Q101" t="s">
        <v>353</v>
      </c>
      <c r="S101">
        <v>120</v>
      </c>
      <c r="T101">
        <v>5875758</v>
      </c>
    </row>
    <row r="102" spans="1:20">
      <c r="A102">
        <v>8</v>
      </c>
      <c r="B102" t="s">
        <v>61</v>
      </c>
      <c r="C102">
        <v>103</v>
      </c>
      <c r="D102" t="s">
        <v>62</v>
      </c>
      <c r="E102" t="s">
        <v>145</v>
      </c>
      <c r="F102" t="s">
        <v>112</v>
      </c>
      <c r="G102">
        <v>95</v>
      </c>
      <c r="H102" t="s">
        <v>65</v>
      </c>
      <c r="I102" t="s">
        <v>66</v>
      </c>
      <c r="K102" s="164">
        <v>42591</v>
      </c>
      <c r="L102" s="164">
        <v>42613</v>
      </c>
      <c r="M102" s="164">
        <v>45535</v>
      </c>
      <c r="N102" s="164">
        <v>42614</v>
      </c>
      <c r="O102" t="s">
        <v>354</v>
      </c>
      <c r="P102">
        <v>90</v>
      </c>
      <c r="Q102" t="s">
        <v>353</v>
      </c>
      <c r="S102">
        <v>120</v>
      </c>
      <c r="T102">
        <v>2051884</v>
      </c>
    </row>
    <row r="103" spans="1:20">
      <c r="A103">
        <v>8</v>
      </c>
      <c r="B103" t="s">
        <v>61</v>
      </c>
      <c r="C103">
        <v>104</v>
      </c>
      <c r="D103" t="s">
        <v>62</v>
      </c>
      <c r="E103" t="s">
        <v>146</v>
      </c>
      <c r="F103" t="s">
        <v>147</v>
      </c>
      <c r="G103">
        <v>73</v>
      </c>
      <c r="H103" t="s">
        <v>65</v>
      </c>
      <c r="I103" t="s">
        <v>66</v>
      </c>
      <c r="K103" s="164">
        <v>42592</v>
      </c>
      <c r="L103" s="164">
        <v>42613</v>
      </c>
      <c r="M103" s="164">
        <v>45535</v>
      </c>
      <c r="N103" s="164">
        <v>42614</v>
      </c>
      <c r="O103" t="s">
        <v>354</v>
      </c>
      <c r="P103">
        <v>90</v>
      </c>
      <c r="Q103" t="s">
        <v>353</v>
      </c>
      <c r="S103">
        <v>120</v>
      </c>
      <c r="T103">
        <v>20000</v>
      </c>
    </row>
    <row r="104" spans="1:20">
      <c r="A104">
        <v>8</v>
      </c>
      <c r="B104" t="s">
        <v>61</v>
      </c>
      <c r="C104">
        <v>104</v>
      </c>
      <c r="D104" t="s">
        <v>62</v>
      </c>
      <c r="E104" t="s">
        <v>148</v>
      </c>
      <c r="F104" t="s">
        <v>147</v>
      </c>
      <c r="G104">
        <v>73</v>
      </c>
      <c r="H104" t="s">
        <v>65</v>
      </c>
      <c r="I104" t="s">
        <v>66</v>
      </c>
      <c r="K104" s="164">
        <v>42592</v>
      </c>
      <c r="L104" s="164">
        <v>42613</v>
      </c>
      <c r="M104" s="164">
        <v>45535</v>
      </c>
      <c r="N104" s="164">
        <v>42614</v>
      </c>
      <c r="O104" t="s">
        <v>354</v>
      </c>
      <c r="P104">
        <v>90</v>
      </c>
      <c r="Q104" t="s">
        <v>353</v>
      </c>
      <c r="S104">
        <v>120</v>
      </c>
      <c r="T104">
        <v>5000</v>
      </c>
    </row>
    <row r="105" spans="1:20">
      <c r="A105">
        <v>8</v>
      </c>
      <c r="B105" t="s">
        <v>61</v>
      </c>
      <c r="C105">
        <v>104</v>
      </c>
      <c r="D105" t="s">
        <v>62</v>
      </c>
      <c r="E105" t="s">
        <v>149</v>
      </c>
      <c r="F105" t="s">
        <v>147</v>
      </c>
      <c r="G105">
        <v>73</v>
      </c>
      <c r="H105" t="s">
        <v>65</v>
      </c>
      <c r="I105" t="s">
        <v>66</v>
      </c>
      <c r="K105" s="164">
        <v>42592</v>
      </c>
      <c r="L105" s="164">
        <v>42613</v>
      </c>
      <c r="M105" s="164">
        <v>45535</v>
      </c>
      <c r="N105" s="164">
        <v>42614</v>
      </c>
      <c r="O105" t="s">
        <v>354</v>
      </c>
      <c r="P105">
        <v>90</v>
      </c>
      <c r="Q105" t="s">
        <v>353</v>
      </c>
      <c r="S105">
        <v>120</v>
      </c>
      <c r="T105">
        <v>2000</v>
      </c>
    </row>
    <row r="106" spans="1:20">
      <c r="A106">
        <v>8</v>
      </c>
      <c r="B106" t="s">
        <v>61</v>
      </c>
      <c r="C106">
        <v>104</v>
      </c>
      <c r="D106" t="s">
        <v>62</v>
      </c>
      <c r="E106" t="s">
        <v>149</v>
      </c>
      <c r="F106" t="s">
        <v>147</v>
      </c>
      <c r="G106">
        <v>73</v>
      </c>
      <c r="H106" t="s">
        <v>65</v>
      </c>
      <c r="I106" t="s">
        <v>66</v>
      </c>
      <c r="K106" s="164">
        <v>42592</v>
      </c>
      <c r="L106" s="164">
        <v>42613</v>
      </c>
      <c r="M106" s="164">
        <v>45535</v>
      </c>
      <c r="N106" s="164">
        <v>42614</v>
      </c>
      <c r="O106" t="s">
        <v>354</v>
      </c>
      <c r="P106">
        <v>90</v>
      </c>
      <c r="Q106" t="s">
        <v>353</v>
      </c>
      <c r="S106">
        <v>120</v>
      </c>
      <c r="T106">
        <v>2000</v>
      </c>
    </row>
    <row r="107" spans="1:20">
      <c r="A107">
        <v>8</v>
      </c>
      <c r="B107" t="s">
        <v>61</v>
      </c>
      <c r="C107">
        <v>105</v>
      </c>
      <c r="D107" t="s">
        <v>62</v>
      </c>
      <c r="E107" t="s">
        <v>150</v>
      </c>
      <c r="F107" t="s">
        <v>151</v>
      </c>
      <c r="G107">
        <v>24</v>
      </c>
      <c r="H107" t="s">
        <v>65</v>
      </c>
      <c r="I107" t="s">
        <v>66</v>
      </c>
      <c r="K107" s="164">
        <v>42594</v>
      </c>
      <c r="L107" s="164">
        <v>42613</v>
      </c>
      <c r="M107" s="164">
        <v>45535</v>
      </c>
      <c r="N107" s="164">
        <v>42614</v>
      </c>
      <c r="O107" t="s">
        <v>354</v>
      </c>
      <c r="P107">
        <v>90</v>
      </c>
      <c r="Q107" t="s">
        <v>353</v>
      </c>
      <c r="S107">
        <v>120</v>
      </c>
      <c r="T107">
        <v>120000</v>
      </c>
    </row>
    <row r="108" spans="1:20">
      <c r="A108">
        <v>8</v>
      </c>
      <c r="B108" t="s">
        <v>61</v>
      </c>
      <c r="C108">
        <v>1</v>
      </c>
      <c r="D108" t="s">
        <v>62</v>
      </c>
      <c r="E108" t="s">
        <v>66</v>
      </c>
      <c r="F108" t="s">
        <v>110</v>
      </c>
      <c r="G108">
        <v>1</v>
      </c>
      <c r="H108" t="s">
        <v>65</v>
      </c>
      <c r="I108" t="s">
        <v>66</v>
      </c>
      <c r="K108" s="164">
        <v>42608</v>
      </c>
      <c r="L108" s="164">
        <v>42613</v>
      </c>
      <c r="M108" s="164">
        <v>45535</v>
      </c>
      <c r="N108" s="164">
        <v>42614</v>
      </c>
      <c r="O108" t="s">
        <v>354</v>
      </c>
      <c r="P108">
        <v>90</v>
      </c>
      <c r="Q108" t="s">
        <v>353</v>
      </c>
      <c r="S108">
        <v>120</v>
      </c>
      <c r="T108">
        <v>4985000</v>
      </c>
    </row>
    <row r="109" spans="1:20">
      <c r="A109">
        <v>8</v>
      </c>
      <c r="B109" t="s">
        <v>61</v>
      </c>
      <c r="C109">
        <v>145</v>
      </c>
      <c r="D109" t="s">
        <v>62</v>
      </c>
      <c r="E109" t="s">
        <v>152</v>
      </c>
      <c r="F109" t="s">
        <v>64</v>
      </c>
      <c r="G109">
        <v>9315</v>
      </c>
      <c r="H109" t="s">
        <v>65</v>
      </c>
      <c r="I109" t="s">
        <v>117</v>
      </c>
      <c r="K109" s="164">
        <v>42613</v>
      </c>
      <c r="L109" s="164">
        <v>42613</v>
      </c>
      <c r="M109" s="164">
        <v>45535</v>
      </c>
      <c r="N109" s="164">
        <v>42614</v>
      </c>
      <c r="O109" t="s">
        <v>354</v>
      </c>
      <c r="P109">
        <v>90</v>
      </c>
      <c r="Q109" t="s">
        <v>353</v>
      </c>
      <c r="S109">
        <v>120</v>
      </c>
      <c r="T109">
        <v>84034</v>
      </c>
    </row>
    <row r="110" spans="1:20">
      <c r="A110">
        <v>8</v>
      </c>
      <c r="B110" t="s">
        <v>61</v>
      </c>
      <c r="C110">
        <v>4</v>
      </c>
      <c r="D110" t="s">
        <v>62</v>
      </c>
      <c r="E110" t="s">
        <v>66</v>
      </c>
      <c r="F110" t="s">
        <v>110</v>
      </c>
      <c r="G110">
        <v>6</v>
      </c>
      <c r="H110" t="s">
        <v>65</v>
      </c>
      <c r="I110" t="s">
        <v>66</v>
      </c>
      <c r="K110" s="164">
        <v>42625</v>
      </c>
      <c r="L110" s="164">
        <v>42613</v>
      </c>
      <c r="M110" s="164">
        <v>45535</v>
      </c>
      <c r="N110" s="164">
        <v>42614</v>
      </c>
      <c r="O110" t="s">
        <v>354</v>
      </c>
      <c r="P110">
        <v>90</v>
      </c>
      <c r="Q110" t="s">
        <v>353</v>
      </c>
      <c r="S110">
        <v>120</v>
      </c>
      <c r="T110">
        <v>5170467</v>
      </c>
    </row>
    <row r="111" spans="1:20">
      <c r="A111">
        <v>8</v>
      </c>
      <c r="B111" t="s">
        <v>61</v>
      </c>
      <c r="C111">
        <v>2</v>
      </c>
      <c r="D111" t="s">
        <v>62</v>
      </c>
      <c r="E111" t="s">
        <v>66</v>
      </c>
      <c r="F111" t="s">
        <v>110</v>
      </c>
      <c r="G111">
        <v>10</v>
      </c>
      <c r="H111" t="s">
        <v>65</v>
      </c>
      <c r="I111" t="s">
        <v>66</v>
      </c>
      <c r="K111" s="164">
        <v>42626</v>
      </c>
      <c r="L111" s="164">
        <v>42613</v>
      </c>
      <c r="M111" s="164">
        <v>45535</v>
      </c>
      <c r="N111" s="164">
        <v>42614</v>
      </c>
      <c r="O111" t="s">
        <v>354</v>
      </c>
      <c r="P111">
        <v>90</v>
      </c>
      <c r="Q111" t="s">
        <v>353</v>
      </c>
      <c r="S111">
        <v>120</v>
      </c>
      <c r="T111">
        <v>2905860</v>
      </c>
    </row>
    <row r="112" spans="1:20">
      <c r="A112">
        <v>8</v>
      </c>
      <c r="B112" t="s">
        <v>61</v>
      </c>
      <c r="C112">
        <v>3</v>
      </c>
      <c r="D112" t="s">
        <v>62</v>
      </c>
      <c r="E112" t="s">
        <v>66</v>
      </c>
      <c r="F112" t="s">
        <v>110</v>
      </c>
      <c r="G112">
        <v>8</v>
      </c>
      <c r="H112" t="s">
        <v>65</v>
      </c>
      <c r="I112" t="s">
        <v>66</v>
      </c>
      <c r="K112" s="164">
        <v>42626</v>
      </c>
      <c r="L112" s="164">
        <v>42613</v>
      </c>
      <c r="M112" s="164">
        <v>45535</v>
      </c>
      <c r="N112" s="164">
        <v>42614</v>
      </c>
      <c r="O112" t="s">
        <v>354</v>
      </c>
      <c r="P112">
        <v>90</v>
      </c>
      <c r="Q112" t="s">
        <v>353</v>
      </c>
      <c r="S112">
        <v>120</v>
      </c>
      <c r="T112">
        <v>3034358</v>
      </c>
    </row>
    <row r="113" spans="1:20">
      <c r="A113">
        <v>8</v>
      </c>
      <c r="B113" t="s">
        <v>61</v>
      </c>
      <c r="C113">
        <v>7</v>
      </c>
      <c r="D113" t="s">
        <v>62</v>
      </c>
      <c r="E113" t="s">
        <v>66</v>
      </c>
      <c r="F113" t="s">
        <v>110</v>
      </c>
      <c r="G113">
        <v>21</v>
      </c>
      <c r="H113" t="s">
        <v>65</v>
      </c>
      <c r="I113" t="s">
        <v>66</v>
      </c>
      <c r="K113" s="164">
        <v>42683</v>
      </c>
      <c r="L113" s="164">
        <v>42613</v>
      </c>
      <c r="M113" s="164">
        <v>45535</v>
      </c>
      <c r="N113" s="164">
        <v>42614</v>
      </c>
      <c r="O113" t="s">
        <v>354</v>
      </c>
      <c r="P113">
        <v>90</v>
      </c>
      <c r="Q113" t="s">
        <v>353</v>
      </c>
      <c r="S113">
        <v>120</v>
      </c>
      <c r="T113">
        <v>393875</v>
      </c>
    </row>
    <row r="114" spans="1:20">
      <c r="A114">
        <v>8</v>
      </c>
      <c r="B114" t="s">
        <v>61</v>
      </c>
      <c r="C114">
        <v>8</v>
      </c>
      <c r="D114" t="s">
        <v>62</v>
      </c>
      <c r="E114" t="s">
        <v>66</v>
      </c>
      <c r="F114" t="s">
        <v>110</v>
      </c>
      <c r="G114">
        <v>22</v>
      </c>
      <c r="H114" t="s">
        <v>65</v>
      </c>
      <c r="I114" t="s">
        <v>66</v>
      </c>
      <c r="K114" s="164">
        <v>42684</v>
      </c>
      <c r="L114" s="164">
        <v>42613</v>
      </c>
      <c r="M114" s="164">
        <v>45535</v>
      </c>
      <c r="N114" s="164">
        <v>42614</v>
      </c>
      <c r="O114" t="s">
        <v>354</v>
      </c>
      <c r="P114">
        <v>90</v>
      </c>
      <c r="Q114" t="s">
        <v>353</v>
      </c>
      <c r="S114">
        <v>120</v>
      </c>
      <c r="T114">
        <v>410550</v>
      </c>
    </row>
    <row r="115" spans="1:20">
      <c r="A115">
        <v>8</v>
      </c>
      <c r="B115" t="s">
        <v>80</v>
      </c>
      <c r="C115">
        <v>162</v>
      </c>
      <c r="D115" t="s">
        <v>62</v>
      </c>
      <c r="E115" t="s">
        <v>153</v>
      </c>
      <c r="F115" t="s">
        <v>154</v>
      </c>
      <c r="G115">
        <v>28299</v>
      </c>
      <c r="H115" t="s">
        <v>65</v>
      </c>
      <c r="I115" t="s">
        <v>83</v>
      </c>
      <c r="K115" s="164">
        <v>42685</v>
      </c>
      <c r="L115" s="164">
        <v>42613</v>
      </c>
      <c r="M115" s="164">
        <v>45535</v>
      </c>
      <c r="N115" s="164">
        <v>42614</v>
      </c>
      <c r="O115" t="s">
        <v>354</v>
      </c>
      <c r="P115">
        <v>90</v>
      </c>
      <c r="Q115" t="s">
        <v>353</v>
      </c>
      <c r="S115">
        <v>120</v>
      </c>
      <c r="T115">
        <v>1898464</v>
      </c>
    </row>
    <row r="116" spans="1:20">
      <c r="A116">
        <v>8</v>
      </c>
      <c r="B116" t="s">
        <v>61</v>
      </c>
      <c r="C116">
        <v>109</v>
      </c>
      <c r="D116" t="s">
        <v>62</v>
      </c>
      <c r="E116" t="s">
        <v>155</v>
      </c>
      <c r="F116" t="s">
        <v>100</v>
      </c>
      <c r="G116">
        <v>40</v>
      </c>
      <c r="H116" t="s">
        <v>65</v>
      </c>
      <c r="I116" t="s">
        <v>66</v>
      </c>
      <c r="K116" s="164">
        <v>42706</v>
      </c>
      <c r="L116" s="164">
        <v>42613</v>
      </c>
      <c r="M116" s="164">
        <v>45535</v>
      </c>
      <c r="N116" s="164">
        <v>42614</v>
      </c>
      <c r="O116" t="s">
        <v>354</v>
      </c>
      <c r="P116">
        <v>90</v>
      </c>
      <c r="Q116" t="s">
        <v>353</v>
      </c>
      <c r="S116">
        <v>120</v>
      </c>
      <c r="T116">
        <v>7400000</v>
      </c>
    </row>
    <row r="117" spans="1:20">
      <c r="A117">
        <v>8</v>
      </c>
      <c r="B117" t="s">
        <v>61</v>
      </c>
      <c r="C117">
        <v>157</v>
      </c>
      <c r="D117" t="s">
        <v>62</v>
      </c>
      <c r="E117" t="s">
        <v>156</v>
      </c>
      <c r="F117" t="s">
        <v>157</v>
      </c>
      <c r="G117">
        <v>33</v>
      </c>
      <c r="H117" t="s">
        <v>65</v>
      </c>
      <c r="I117" t="s">
        <v>117</v>
      </c>
      <c r="K117" s="164">
        <v>42711</v>
      </c>
      <c r="L117" s="164">
        <v>42613</v>
      </c>
      <c r="M117" s="164">
        <v>45535</v>
      </c>
      <c r="N117" s="164">
        <v>42614</v>
      </c>
      <c r="O117" t="s">
        <v>354</v>
      </c>
      <c r="P117">
        <v>90</v>
      </c>
      <c r="Q117" t="s">
        <v>353</v>
      </c>
      <c r="S117">
        <v>120</v>
      </c>
      <c r="T117">
        <v>60000</v>
      </c>
    </row>
    <row r="118" spans="1:20">
      <c r="A118">
        <v>8</v>
      </c>
      <c r="B118" t="s">
        <v>61</v>
      </c>
      <c r="C118">
        <v>10</v>
      </c>
      <c r="D118" t="s">
        <v>62</v>
      </c>
      <c r="E118" t="s">
        <v>66</v>
      </c>
      <c r="F118" t="s">
        <v>110</v>
      </c>
      <c r="G118">
        <v>35</v>
      </c>
      <c r="H118" t="s">
        <v>65</v>
      </c>
      <c r="I118" t="s">
        <v>66</v>
      </c>
      <c r="K118" s="164">
        <v>42714</v>
      </c>
      <c r="L118" s="164">
        <v>42613</v>
      </c>
      <c r="M118" s="164">
        <v>45535</v>
      </c>
      <c r="N118" s="164">
        <v>42614</v>
      </c>
      <c r="O118" t="s">
        <v>354</v>
      </c>
      <c r="P118">
        <v>90</v>
      </c>
      <c r="Q118" t="s">
        <v>353</v>
      </c>
      <c r="S118">
        <v>120</v>
      </c>
      <c r="T118">
        <v>5838465</v>
      </c>
    </row>
    <row r="119" spans="1:20">
      <c r="A119">
        <v>8</v>
      </c>
      <c r="B119" t="s">
        <v>61</v>
      </c>
      <c r="C119">
        <v>11</v>
      </c>
      <c r="D119" t="s">
        <v>62</v>
      </c>
      <c r="E119" t="s">
        <v>66</v>
      </c>
      <c r="F119" t="s">
        <v>110</v>
      </c>
      <c r="G119">
        <v>36</v>
      </c>
      <c r="H119" t="s">
        <v>65</v>
      </c>
      <c r="I119" t="s">
        <v>66</v>
      </c>
      <c r="K119" s="164">
        <v>42714</v>
      </c>
      <c r="L119" s="164">
        <v>42613</v>
      </c>
      <c r="M119" s="164">
        <v>45535</v>
      </c>
      <c r="N119" s="164">
        <v>42614</v>
      </c>
      <c r="O119" t="s">
        <v>354</v>
      </c>
      <c r="P119">
        <v>90</v>
      </c>
      <c r="Q119" t="s">
        <v>353</v>
      </c>
      <c r="S119">
        <v>120</v>
      </c>
      <c r="T119">
        <v>1700000</v>
      </c>
    </row>
    <row r="120" spans="1:20">
      <c r="A120">
        <v>8</v>
      </c>
      <c r="B120" t="s">
        <v>61</v>
      </c>
      <c r="C120">
        <v>110</v>
      </c>
      <c r="D120" t="s">
        <v>62</v>
      </c>
      <c r="E120" t="s">
        <v>158</v>
      </c>
      <c r="F120" t="s">
        <v>159</v>
      </c>
      <c r="G120">
        <v>24</v>
      </c>
      <c r="H120" t="s">
        <v>65</v>
      </c>
      <c r="I120" t="s">
        <v>66</v>
      </c>
      <c r="K120" s="164">
        <v>42731</v>
      </c>
      <c r="L120" s="164">
        <v>42613</v>
      </c>
      <c r="M120" s="164">
        <v>45535</v>
      </c>
      <c r="N120" s="164">
        <v>42614</v>
      </c>
      <c r="O120" t="s">
        <v>354</v>
      </c>
      <c r="P120">
        <v>90</v>
      </c>
      <c r="Q120" t="s">
        <v>353</v>
      </c>
      <c r="S120">
        <v>120</v>
      </c>
      <c r="T120">
        <v>48739</v>
      </c>
    </row>
    <row r="121" spans="1:20">
      <c r="A121">
        <v>8</v>
      </c>
      <c r="B121" t="s">
        <v>61</v>
      </c>
      <c r="C121">
        <v>110</v>
      </c>
      <c r="D121" t="s">
        <v>62</v>
      </c>
      <c r="E121" t="s">
        <v>158</v>
      </c>
      <c r="F121" t="s">
        <v>159</v>
      </c>
      <c r="G121">
        <v>24</v>
      </c>
      <c r="H121" t="s">
        <v>65</v>
      </c>
      <c r="I121" t="s">
        <v>66</v>
      </c>
      <c r="K121" s="164">
        <v>42731</v>
      </c>
      <c r="L121" s="164">
        <v>42613</v>
      </c>
      <c r="M121" s="164">
        <v>45535</v>
      </c>
      <c r="N121" s="164">
        <v>42614</v>
      </c>
      <c r="O121" t="s">
        <v>354</v>
      </c>
      <c r="P121">
        <v>90</v>
      </c>
      <c r="Q121" t="s">
        <v>353</v>
      </c>
      <c r="S121">
        <v>120</v>
      </c>
      <c r="T121">
        <v>48739</v>
      </c>
    </row>
    <row r="122" spans="1:20">
      <c r="A122">
        <v>8</v>
      </c>
      <c r="B122" t="s">
        <v>61</v>
      </c>
      <c r="C122">
        <v>12</v>
      </c>
      <c r="D122" t="s">
        <v>62</v>
      </c>
      <c r="E122" t="s">
        <v>66</v>
      </c>
      <c r="F122" t="s">
        <v>110</v>
      </c>
      <c r="G122">
        <v>39</v>
      </c>
      <c r="H122" t="s">
        <v>65</v>
      </c>
      <c r="I122" t="s">
        <v>66</v>
      </c>
      <c r="K122" s="164">
        <v>42733</v>
      </c>
      <c r="L122" s="164">
        <v>42613</v>
      </c>
      <c r="M122" s="164">
        <v>45535</v>
      </c>
      <c r="N122" s="164">
        <v>42614</v>
      </c>
      <c r="O122" t="s">
        <v>354</v>
      </c>
      <c r="P122">
        <v>90</v>
      </c>
      <c r="Q122" t="s">
        <v>353</v>
      </c>
      <c r="S122">
        <v>120</v>
      </c>
      <c r="T122">
        <v>500000</v>
      </c>
    </row>
    <row r="123" spans="1:20">
      <c r="A123">
        <v>8</v>
      </c>
      <c r="B123" t="s">
        <v>61</v>
      </c>
      <c r="C123">
        <v>146</v>
      </c>
      <c r="D123" t="s">
        <v>62</v>
      </c>
      <c r="E123" t="s">
        <v>160</v>
      </c>
      <c r="F123" t="s">
        <v>71</v>
      </c>
      <c r="G123">
        <v>584</v>
      </c>
      <c r="H123" t="s">
        <v>65</v>
      </c>
      <c r="I123" t="s">
        <v>66</v>
      </c>
      <c r="K123" s="164">
        <v>42747</v>
      </c>
      <c r="L123" s="164">
        <v>42613</v>
      </c>
      <c r="M123" s="164">
        <v>45535</v>
      </c>
      <c r="N123" s="164">
        <v>42614</v>
      </c>
      <c r="O123" t="s">
        <v>354</v>
      </c>
      <c r="P123">
        <v>90</v>
      </c>
      <c r="Q123" t="s">
        <v>353</v>
      </c>
      <c r="S123">
        <v>120</v>
      </c>
      <c r="T123">
        <v>1200000</v>
      </c>
    </row>
    <row r="124" spans="1:20">
      <c r="A124">
        <v>8</v>
      </c>
      <c r="B124" t="s">
        <v>61</v>
      </c>
      <c r="C124">
        <v>69</v>
      </c>
      <c r="D124" t="s">
        <v>62</v>
      </c>
      <c r="E124" t="s">
        <v>66</v>
      </c>
      <c r="F124" t="s">
        <v>110</v>
      </c>
      <c r="G124">
        <v>40</v>
      </c>
      <c r="H124" t="s">
        <v>65</v>
      </c>
      <c r="I124" t="s">
        <v>66</v>
      </c>
      <c r="K124" s="164">
        <v>42765</v>
      </c>
      <c r="L124" s="164">
        <v>42613</v>
      </c>
      <c r="M124" s="164">
        <v>45535</v>
      </c>
      <c r="N124" s="164">
        <v>42614</v>
      </c>
      <c r="O124" t="s">
        <v>354</v>
      </c>
      <c r="P124">
        <v>90</v>
      </c>
      <c r="Q124" t="s">
        <v>353</v>
      </c>
      <c r="S124">
        <v>120</v>
      </c>
      <c r="T124">
        <v>2325000</v>
      </c>
    </row>
    <row r="125" spans="1:20">
      <c r="A125">
        <v>8</v>
      </c>
      <c r="B125" t="s">
        <v>61</v>
      </c>
      <c r="C125">
        <v>70</v>
      </c>
      <c r="D125" t="s">
        <v>62</v>
      </c>
      <c r="E125" t="s">
        <v>66</v>
      </c>
      <c r="F125" t="s">
        <v>110</v>
      </c>
      <c r="G125">
        <v>41</v>
      </c>
      <c r="H125" t="s">
        <v>65</v>
      </c>
      <c r="I125" t="s">
        <v>66</v>
      </c>
      <c r="K125" s="164">
        <v>42779</v>
      </c>
      <c r="L125" s="164">
        <v>42613</v>
      </c>
      <c r="M125" s="164">
        <v>45535</v>
      </c>
      <c r="N125" s="164">
        <v>42614</v>
      </c>
      <c r="O125" t="s">
        <v>354</v>
      </c>
      <c r="P125">
        <v>90</v>
      </c>
      <c r="Q125" t="s">
        <v>353</v>
      </c>
      <c r="S125">
        <v>120</v>
      </c>
      <c r="T125">
        <v>320000</v>
      </c>
    </row>
    <row r="126" spans="1:20">
      <c r="A126">
        <v>8</v>
      </c>
      <c r="B126" t="s">
        <v>61</v>
      </c>
      <c r="C126">
        <v>71</v>
      </c>
      <c r="D126" t="s">
        <v>62</v>
      </c>
      <c r="E126" t="s">
        <v>66</v>
      </c>
      <c r="F126" t="s">
        <v>110</v>
      </c>
      <c r="G126">
        <v>42</v>
      </c>
      <c r="H126" t="s">
        <v>65</v>
      </c>
      <c r="I126" t="s">
        <v>66</v>
      </c>
      <c r="K126" s="164">
        <v>42779</v>
      </c>
      <c r="L126" s="164">
        <v>42613</v>
      </c>
      <c r="M126" s="164">
        <v>45535</v>
      </c>
      <c r="N126" s="164">
        <v>42614</v>
      </c>
      <c r="O126" t="s">
        <v>354</v>
      </c>
      <c r="P126">
        <v>90</v>
      </c>
      <c r="Q126" t="s">
        <v>353</v>
      </c>
      <c r="S126">
        <v>120</v>
      </c>
      <c r="T126">
        <v>295000</v>
      </c>
    </row>
    <row r="127" spans="1:20">
      <c r="A127">
        <v>8</v>
      </c>
      <c r="B127" t="s">
        <v>61</v>
      </c>
      <c r="C127">
        <v>73</v>
      </c>
      <c r="D127" t="s">
        <v>62</v>
      </c>
      <c r="E127" t="s">
        <v>66</v>
      </c>
      <c r="F127" t="s">
        <v>110</v>
      </c>
      <c r="G127">
        <v>43</v>
      </c>
      <c r="H127" t="s">
        <v>65</v>
      </c>
      <c r="I127" t="s">
        <v>66</v>
      </c>
      <c r="K127" s="164">
        <v>42799</v>
      </c>
      <c r="L127" s="164">
        <v>42613</v>
      </c>
      <c r="M127" s="164">
        <v>45535</v>
      </c>
      <c r="N127" s="164">
        <v>42614</v>
      </c>
      <c r="O127" t="s">
        <v>354</v>
      </c>
      <c r="P127">
        <v>89</v>
      </c>
      <c r="Q127" t="s">
        <v>353</v>
      </c>
      <c r="S127">
        <v>120</v>
      </c>
      <c r="T127">
        <v>5838465</v>
      </c>
    </row>
    <row r="128" spans="1:20">
      <c r="A128">
        <v>8</v>
      </c>
      <c r="B128" t="s">
        <v>80</v>
      </c>
      <c r="C128">
        <v>161</v>
      </c>
      <c r="D128" t="s">
        <v>62</v>
      </c>
      <c r="E128" t="s">
        <v>161</v>
      </c>
      <c r="F128" t="s">
        <v>162</v>
      </c>
      <c r="G128">
        <v>148</v>
      </c>
      <c r="H128" t="s">
        <v>65</v>
      </c>
      <c r="I128" t="s">
        <v>83</v>
      </c>
      <c r="K128" s="164">
        <v>42816</v>
      </c>
      <c r="L128" s="164">
        <v>42613</v>
      </c>
      <c r="M128" s="164">
        <v>45535</v>
      </c>
      <c r="N128" s="164">
        <v>42614</v>
      </c>
      <c r="O128" t="s">
        <v>354</v>
      </c>
      <c r="P128">
        <v>89</v>
      </c>
      <c r="Q128" t="s">
        <v>353</v>
      </c>
      <c r="S128">
        <v>120</v>
      </c>
      <c r="T128">
        <v>2501620</v>
      </c>
    </row>
    <row r="129" spans="1:20">
      <c r="A129">
        <v>8</v>
      </c>
      <c r="B129" t="s">
        <v>80</v>
      </c>
      <c r="C129">
        <v>163</v>
      </c>
      <c r="D129" t="s">
        <v>62</v>
      </c>
      <c r="E129" t="s">
        <v>163</v>
      </c>
      <c r="F129" t="s">
        <v>162</v>
      </c>
      <c r="G129">
        <v>156</v>
      </c>
      <c r="H129" t="s">
        <v>65</v>
      </c>
      <c r="I129" t="s">
        <v>83</v>
      </c>
      <c r="K129" s="164">
        <v>42867</v>
      </c>
      <c r="L129" s="164">
        <v>42613</v>
      </c>
      <c r="M129" s="164">
        <v>45535</v>
      </c>
      <c r="N129" s="164">
        <v>42614</v>
      </c>
      <c r="O129" t="s">
        <v>354</v>
      </c>
      <c r="P129">
        <v>87</v>
      </c>
      <c r="Q129" t="s">
        <v>353</v>
      </c>
      <c r="S129">
        <v>120</v>
      </c>
      <c r="T129">
        <v>1876215</v>
      </c>
    </row>
    <row r="130" spans="1:20">
      <c r="A130">
        <v>8</v>
      </c>
      <c r="B130" t="s">
        <v>80</v>
      </c>
      <c r="C130">
        <v>164</v>
      </c>
      <c r="D130" t="s">
        <v>62</v>
      </c>
      <c r="E130" t="s">
        <v>164</v>
      </c>
      <c r="F130" t="s">
        <v>165</v>
      </c>
      <c r="G130">
        <v>8640</v>
      </c>
      <c r="H130" t="s">
        <v>65</v>
      </c>
      <c r="I130" t="s">
        <v>83</v>
      </c>
      <c r="K130" s="164">
        <v>42907</v>
      </c>
      <c r="L130" s="164">
        <v>42613</v>
      </c>
      <c r="M130" s="164">
        <v>45535</v>
      </c>
      <c r="N130" s="164">
        <v>42614</v>
      </c>
      <c r="O130" t="s">
        <v>354</v>
      </c>
      <c r="P130">
        <v>86</v>
      </c>
      <c r="Q130" t="s">
        <v>353</v>
      </c>
      <c r="S130">
        <v>120</v>
      </c>
      <c r="T130">
        <v>147714</v>
      </c>
    </row>
    <row r="131" spans="1:20">
      <c r="A131">
        <v>8</v>
      </c>
      <c r="B131" t="s">
        <v>80</v>
      </c>
      <c r="C131">
        <v>165</v>
      </c>
      <c r="D131" t="s">
        <v>62</v>
      </c>
      <c r="E131" t="s">
        <v>166</v>
      </c>
      <c r="F131" t="s">
        <v>154</v>
      </c>
      <c r="G131">
        <v>29504</v>
      </c>
      <c r="H131" t="s">
        <v>65</v>
      </c>
      <c r="I131" t="s">
        <v>83</v>
      </c>
      <c r="K131" s="164">
        <v>42936</v>
      </c>
      <c r="L131" s="164">
        <v>42613</v>
      </c>
      <c r="M131" s="164">
        <v>45535</v>
      </c>
      <c r="N131" s="164">
        <v>42614</v>
      </c>
      <c r="O131" t="s">
        <v>354</v>
      </c>
      <c r="P131">
        <v>85</v>
      </c>
      <c r="Q131" t="s">
        <v>353</v>
      </c>
      <c r="S131">
        <v>120</v>
      </c>
      <c r="T131">
        <v>726729</v>
      </c>
    </row>
    <row r="132" spans="1:20">
      <c r="A132">
        <v>8</v>
      </c>
      <c r="B132" t="s">
        <v>80</v>
      </c>
      <c r="C132">
        <v>165</v>
      </c>
      <c r="D132" t="s">
        <v>62</v>
      </c>
      <c r="E132" t="s">
        <v>167</v>
      </c>
      <c r="F132" t="s">
        <v>154</v>
      </c>
      <c r="G132">
        <v>29504</v>
      </c>
      <c r="H132" t="s">
        <v>65</v>
      </c>
      <c r="I132" t="s">
        <v>83</v>
      </c>
      <c r="K132" s="164">
        <v>42936</v>
      </c>
      <c r="L132" s="164">
        <v>42613</v>
      </c>
      <c r="M132" s="164">
        <v>45535</v>
      </c>
      <c r="N132" s="164">
        <v>42614</v>
      </c>
      <c r="O132" t="s">
        <v>354</v>
      </c>
      <c r="P132">
        <v>85</v>
      </c>
      <c r="Q132" t="s">
        <v>353</v>
      </c>
      <c r="S132">
        <v>120</v>
      </c>
      <c r="T132">
        <v>1804568</v>
      </c>
    </row>
    <row r="133" spans="1:20">
      <c r="A133">
        <v>8</v>
      </c>
      <c r="B133" t="s">
        <v>61</v>
      </c>
      <c r="C133">
        <v>74</v>
      </c>
      <c r="D133" t="s">
        <v>62</v>
      </c>
      <c r="E133" t="s">
        <v>66</v>
      </c>
      <c r="F133" t="s">
        <v>110</v>
      </c>
      <c r="G133">
        <v>56</v>
      </c>
      <c r="H133" t="s">
        <v>65</v>
      </c>
      <c r="I133" t="s">
        <v>66</v>
      </c>
      <c r="K133" s="164">
        <v>42941</v>
      </c>
      <c r="L133" s="164">
        <v>42613</v>
      </c>
      <c r="M133" s="164">
        <v>45535</v>
      </c>
      <c r="N133" s="164">
        <v>42614</v>
      </c>
      <c r="O133" t="s">
        <v>354</v>
      </c>
      <c r="P133">
        <v>85</v>
      </c>
      <c r="Q133" t="s">
        <v>353</v>
      </c>
      <c r="S133">
        <v>120</v>
      </c>
      <c r="T133">
        <v>450000</v>
      </c>
    </row>
    <row r="134" spans="1:20">
      <c r="A134">
        <v>8</v>
      </c>
      <c r="B134" t="s">
        <v>80</v>
      </c>
      <c r="C134">
        <v>166</v>
      </c>
      <c r="D134" t="s">
        <v>62</v>
      </c>
      <c r="E134" t="s">
        <v>168</v>
      </c>
      <c r="F134" t="s">
        <v>169</v>
      </c>
      <c r="G134">
        <v>238472</v>
      </c>
      <c r="H134" t="s">
        <v>65</v>
      </c>
      <c r="I134" t="s">
        <v>83</v>
      </c>
      <c r="K134" s="164">
        <v>42954</v>
      </c>
      <c r="L134" s="164">
        <v>42613</v>
      </c>
      <c r="M134" s="164">
        <v>45535</v>
      </c>
      <c r="N134" s="164">
        <v>42614</v>
      </c>
      <c r="O134" t="s">
        <v>354</v>
      </c>
      <c r="P134">
        <v>84</v>
      </c>
      <c r="Q134" t="s">
        <v>353</v>
      </c>
      <c r="S134">
        <v>120</v>
      </c>
      <c r="T134">
        <v>28151</v>
      </c>
    </row>
    <row r="135" spans="1:20">
      <c r="A135">
        <v>8</v>
      </c>
      <c r="B135" t="s">
        <v>80</v>
      </c>
      <c r="C135">
        <v>166</v>
      </c>
      <c r="D135" t="s">
        <v>62</v>
      </c>
      <c r="E135" t="s">
        <v>170</v>
      </c>
      <c r="F135" t="s">
        <v>169</v>
      </c>
      <c r="G135">
        <v>238472</v>
      </c>
      <c r="H135" t="s">
        <v>65</v>
      </c>
      <c r="I135" t="s">
        <v>83</v>
      </c>
      <c r="K135" s="164">
        <v>42954</v>
      </c>
      <c r="L135" s="164">
        <v>42613</v>
      </c>
      <c r="M135" s="164">
        <v>45535</v>
      </c>
      <c r="N135" s="164">
        <v>42614</v>
      </c>
      <c r="O135" t="s">
        <v>354</v>
      </c>
      <c r="P135">
        <v>84</v>
      </c>
      <c r="Q135" t="s">
        <v>353</v>
      </c>
      <c r="S135">
        <v>120</v>
      </c>
      <c r="T135">
        <v>26891</v>
      </c>
    </row>
    <row r="136" spans="1:20">
      <c r="A136">
        <v>8</v>
      </c>
      <c r="B136" t="s">
        <v>80</v>
      </c>
      <c r="C136">
        <v>167</v>
      </c>
      <c r="D136" t="s">
        <v>62</v>
      </c>
      <c r="E136" t="s">
        <v>171</v>
      </c>
      <c r="F136" t="s">
        <v>169</v>
      </c>
      <c r="G136">
        <v>238763</v>
      </c>
      <c r="H136" t="s">
        <v>65</v>
      </c>
      <c r="I136" t="s">
        <v>83</v>
      </c>
      <c r="K136" s="164">
        <v>42968</v>
      </c>
      <c r="L136" s="164">
        <v>42613</v>
      </c>
      <c r="M136" s="164">
        <v>45535</v>
      </c>
      <c r="N136" s="164">
        <v>42614</v>
      </c>
      <c r="O136" t="s">
        <v>354</v>
      </c>
      <c r="P136">
        <v>84</v>
      </c>
      <c r="Q136" t="s">
        <v>353</v>
      </c>
      <c r="S136">
        <v>120</v>
      </c>
      <c r="T136">
        <v>72269</v>
      </c>
    </row>
    <row r="137" spans="1:20">
      <c r="A137">
        <v>8</v>
      </c>
      <c r="B137" t="s">
        <v>80</v>
      </c>
      <c r="C137">
        <v>167</v>
      </c>
      <c r="D137" t="s">
        <v>62</v>
      </c>
      <c r="E137" t="s">
        <v>168</v>
      </c>
      <c r="F137" t="s">
        <v>169</v>
      </c>
      <c r="G137">
        <v>238763</v>
      </c>
      <c r="H137" t="s">
        <v>65</v>
      </c>
      <c r="I137" t="s">
        <v>83</v>
      </c>
      <c r="K137" s="164">
        <v>42968</v>
      </c>
      <c r="L137" s="164">
        <v>42613</v>
      </c>
      <c r="M137" s="164">
        <v>45535</v>
      </c>
      <c r="N137" s="164">
        <v>42614</v>
      </c>
      <c r="O137" t="s">
        <v>354</v>
      </c>
      <c r="P137">
        <v>84</v>
      </c>
      <c r="Q137" t="s">
        <v>353</v>
      </c>
      <c r="S137">
        <v>120</v>
      </c>
      <c r="T137">
        <v>56303</v>
      </c>
    </row>
    <row r="138" spans="1:20">
      <c r="A138">
        <v>8</v>
      </c>
      <c r="B138" t="s">
        <v>80</v>
      </c>
      <c r="C138">
        <v>168</v>
      </c>
      <c r="D138" t="s">
        <v>62</v>
      </c>
      <c r="E138" t="s">
        <v>172</v>
      </c>
      <c r="F138" t="s">
        <v>169</v>
      </c>
      <c r="G138">
        <v>431023</v>
      </c>
      <c r="H138" t="s">
        <v>65</v>
      </c>
      <c r="I138" t="s">
        <v>83</v>
      </c>
      <c r="K138" s="164">
        <v>42989</v>
      </c>
      <c r="L138" s="164">
        <v>42613</v>
      </c>
      <c r="M138" s="164">
        <v>45535</v>
      </c>
      <c r="N138" s="164">
        <v>42614</v>
      </c>
      <c r="O138" t="s">
        <v>354</v>
      </c>
      <c r="P138">
        <v>83</v>
      </c>
      <c r="Q138" t="s">
        <v>353</v>
      </c>
      <c r="S138">
        <v>120</v>
      </c>
      <c r="T138">
        <v>17028</v>
      </c>
    </row>
    <row r="139" spans="1:20">
      <c r="A139">
        <v>8</v>
      </c>
      <c r="B139" t="s">
        <v>80</v>
      </c>
      <c r="C139">
        <v>169</v>
      </c>
      <c r="D139" t="s">
        <v>62</v>
      </c>
      <c r="E139" t="s">
        <v>173</v>
      </c>
      <c r="F139" t="s">
        <v>169</v>
      </c>
      <c r="G139">
        <v>239839</v>
      </c>
      <c r="H139" t="s">
        <v>65</v>
      </c>
      <c r="I139" t="s">
        <v>83</v>
      </c>
      <c r="K139" s="164">
        <v>43024</v>
      </c>
      <c r="L139" s="164">
        <v>42613</v>
      </c>
      <c r="M139" s="164">
        <v>45535</v>
      </c>
      <c r="N139" s="164">
        <v>42614</v>
      </c>
      <c r="O139" t="s">
        <v>354</v>
      </c>
      <c r="P139">
        <v>82</v>
      </c>
      <c r="Q139" t="s">
        <v>353</v>
      </c>
      <c r="S139">
        <v>120</v>
      </c>
      <c r="T139">
        <v>15966</v>
      </c>
    </row>
    <row r="140" spans="1:20">
      <c r="A140">
        <v>8</v>
      </c>
      <c r="B140" t="s">
        <v>80</v>
      </c>
      <c r="C140">
        <v>170</v>
      </c>
      <c r="D140" t="s">
        <v>62</v>
      </c>
      <c r="E140" t="s">
        <v>174</v>
      </c>
      <c r="F140" t="s">
        <v>162</v>
      </c>
      <c r="G140">
        <v>537</v>
      </c>
      <c r="H140" t="s">
        <v>65</v>
      </c>
      <c r="I140" t="s">
        <v>83</v>
      </c>
      <c r="K140" s="164">
        <v>43200</v>
      </c>
      <c r="L140" s="164">
        <v>42613</v>
      </c>
      <c r="M140" s="164">
        <v>45535</v>
      </c>
      <c r="N140" s="164">
        <v>42614</v>
      </c>
      <c r="O140" t="s">
        <v>354</v>
      </c>
      <c r="P140">
        <v>76</v>
      </c>
      <c r="Q140" t="s">
        <v>353</v>
      </c>
      <c r="S140">
        <v>120</v>
      </c>
      <c r="T140">
        <v>1088394</v>
      </c>
    </row>
    <row r="141" spans="1:20">
      <c r="A141">
        <v>8</v>
      </c>
      <c r="B141" t="s">
        <v>80</v>
      </c>
      <c r="C141">
        <v>171</v>
      </c>
      <c r="D141" t="s">
        <v>62</v>
      </c>
      <c r="E141" t="s">
        <v>175</v>
      </c>
      <c r="F141" t="s">
        <v>162</v>
      </c>
      <c r="G141">
        <v>548</v>
      </c>
      <c r="H141" t="s">
        <v>65</v>
      </c>
      <c r="I141" t="s">
        <v>83</v>
      </c>
      <c r="K141" s="164">
        <v>43245</v>
      </c>
      <c r="L141" s="164">
        <v>42613</v>
      </c>
      <c r="M141" s="164">
        <v>45535</v>
      </c>
      <c r="N141" s="164">
        <v>42614</v>
      </c>
      <c r="O141" t="s">
        <v>354</v>
      </c>
      <c r="P141">
        <v>75</v>
      </c>
      <c r="Q141" t="s">
        <v>353</v>
      </c>
      <c r="S141">
        <v>120</v>
      </c>
      <c r="T141">
        <v>816296</v>
      </c>
    </row>
    <row r="142" spans="1:20">
      <c r="A142">
        <v>8</v>
      </c>
      <c r="B142" t="s">
        <v>80</v>
      </c>
      <c r="C142">
        <v>172</v>
      </c>
      <c r="D142" t="s">
        <v>62</v>
      </c>
      <c r="E142" t="s">
        <v>176</v>
      </c>
      <c r="F142" t="s">
        <v>162</v>
      </c>
      <c r="G142">
        <v>551</v>
      </c>
      <c r="H142" t="s">
        <v>65</v>
      </c>
      <c r="I142" t="s">
        <v>83</v>
      </c>
      <c r="K142" s="164">
        <v>43250</v>
      </c>
      <c r="L142" s="164">
        <v>42613</v>
      </c>
      <c r="M142" s="164">
        <v>45535</v>
      </c>
      <c r="N142" s="164">
        <v>42614</v>
      </c>
      <c r="O142" t="s">
        <v>354</v>
      </c>
      <c r="P142">
        <v>75</v>
      </c>
      <c r="Q142" t="s">
        <v>353</v>
      </c>
      <c r="S142">
        <v>120</v>
      </c>
      <c r="T142">
        <v>816296</v>
      </c>
    </row>
    <row r="143" spans="1:20">
      <c r="A143">
        <v>8</v>
      </c>
      <c r="B143" t="s">
        <v>177</v>
      </c>
      <c r="C143">
        <v>173</v>
      </c>
      <c r="D143" t="s">
        <v>62</v>
      </c>
      <c r="E143" t="s">
        <v>178</v>
      </c>
      <c r="F143" t="s">
        <v>179</v>
      </c>
      <c r="G143">
        <v>96</v>
      </c>
      <c r="K143" s="164">
        <v>43846</v>
      </c>
      <c r="L143" s="164">
        <v>42613</v>
      </c>
      <c r="M143" s="164">
        <v>45535</v>
      </c>
      <c r="N143" s="164">
        <v>42614</v>
      </c>
      <c r="O143" t="s">
        <v>354</v>
      </c>
      <c r="P143">
        <v>55</v>
      </c>
      <c r="Q143" t="s">
        <v>353</v>
      </c>
      <c r="S143">
        <v>120</v>
      </c>
      <c r="T143">
        <v>2240896</v>
      </c>
    </row>
    <row r="144" spans="1:20">
      <c r="A144">
        <v>8</v>
      </c>
      <c r="B144" t="s">
        <v>177</v>
      </c>
      <c r="C144">
        <v>174</v>
      </c>
      <c r="D144" t="s">
        <v>62</v>
      </c>
      <c r="E144" t="s">
        <v>180</v>
      </c>
      <c r="F144" t="s">
        <v>179</v>
      </c>
      <c r="G144">
        <v>97</v>
      </c>
      <c r="K144" s="164">
        <v>43935</v>
      </c>
      <c r="L144" s="164">
        <v>42613</v>
      </c>
      <c r="M144" s="164">
        <v>45535</v>
      </c>
      <c r="N144" s="164">
        <v>42614</v>
      </c>
      <c r="O144" t="s">
        <v>354</v>
      </c>
      <c r="P144">
        <v>52</v>
      </c>
      <c r="Q144" t="s">
        <v>353</v>
      </c>
      <c r="S144">
        <v>120</v>
      </c>
      <c r="T144">
        <v>1636540</v>
      </c>
    </row>
    <row r="145" spans="1:20">
      <c r="A145">
        <v>8</v>
      </c>
      <c r="B145" t="s">
        <v>177</v>
      </c>
      <c r="C145">
        <v>175</v>
      </c>
      <c r="D145" t="s">
        <v>62</v>
      </c>
      <c r="E145" t="s">
        <v>181</v>
      </c>
      <c r="F145" t="s">
        <v>182</v>
      </c>
      <c r="G145">
        <v>222</v>
      </c>
      <c r="K145" s="164">
        <v>44042</v>
      </c>
      <c r="L145" s="164">
        <v>42613</v>
      </c>
      <c r="M145" s="164">
        <v>45535</v>
      </c>
      <c r="N145" s="164">
        <v>42614</v>
      </c>
      <c r="O145" t="s">
        <v>354</v>
      </c>
      <c r="P145">
        <v>49</v>
      </c>
      <c r="Q145" t="s">
        <v>353</v>
      </c>
      <c r="S145">
        <v>120</v>
      </c>
      <c r="T145">
        <v>1834375</v>
      </c>
    </row>
    <row r="146" spans="1:20">
      <c r="A146">
        <v>8</v>
      </c>
      <c r="B146" t="s">
        <v>183</v>
      </c>
      <c r="C146">
        <v>78</v>
      </c>
      <c r="D146" t="s">
        <v>62</v>
      </c>
      <c r="E146" t="s">
        <v>184</v>
      </c>
      <c r="F146" t="s">
        <v>185</v>
      </c>
      <c r="G146">
        <v>1977071</v>
      </c>
      <c r="H146" t="s">
        <v>65</v>
      </c>
      <c r="I146" t="s">
        <v>117</v>
      </c>
      <c r="K146" s="164">
        <v>42387</v>
      </c>
      <c r="L146" s="164">
        <v>42613</v>
      </c>
      <c r="M146" s="164">
        <v>45535</v>
      </c>
      <c r="N146" s="164">
        <v>42614</v>
      </c>
      <c r="O146" t="s">
        <v>354</v>
      </c>
      <c r="P146">
        <v>90</v>
      </c>
      <c r="Q146" t="s">
        <v>352</v>
      </c>
      <c r="S146">
        <v>36</v>
      </c>
      <c r="T146">
        <v>42008</v>
      </c>
    </row>
    <row r="147" spans="1:20">
      <c r="A147">
        <v>8</v>
      </c>
      <c r="B147" t="s">
        <v>183</v>
      </c>
      <c r="C147">
        <v>50</v>
      </c>
      <c r="D147" t="s">
        <v>62</v>
      </c>
      <c r="E147" t="s">
        <v>187</v>
      </c>
      <c r="F147" t="s">
        <v>188</v>
      </c>
      <c r="G147">
        <v>42</v>
      </c>
      <c r="H147" t="s">
        <v>65</v>
      </c>
      <c r="I147" t="s">
        <v>189</v>
      </c>
      <c r="K147" s="164">
        <v>42464</v>
      </c>
      <c r="L147" s="164">
        <v>42613</v>
      </c>
      <c r="M147" s="164">
        <v>45535</v>
      </c>
      <c r="N147" s="164">
        <v>42614</v>
      </c>
      <c r="O147" t="s">
        <v>354</v>
      </c>
      <c r="P147">
        <v>90</v>
      </c>
      <c r="Q147" t="s">
        <v>352</v>
      </c>
      <c r="S147">
        <v>36</v>
      </c>
      <c r="T147">
        <v>79000</v>
      </c>
    </row>
    <row r="148" spans="1:20">
      <c r="A148">
        <v>8</v>
      </c>
      <c r="B148" t="s">
        <v>183</v>
      </c>
      <c r="C148">
        <v>50</v>
      </c>
      <c r="D148" t="s">
        <v>62</v>
      </c>
      <c r="E148" t="s">
        <v>190</v>
      </c>
      <c r="F148" t="s">
        <v>191</v>
      </c>
      <c r="G148">
        <v>42</v>
      </c>
      <c r="H148" t="s">
        <v>65</v>
      </c>
      <c r="I148" t="s">
        <v>192</v>
      </c>
      <c r="K148" s="164">
        <v>42464</v>
      </c>
      <c r="L148" s="164">
        <v>42613</v>
      </c>
      <c r="M148" s="164">
        <v>45535</v>
      </c>
      <c r="N148" s="164">
        <v>42614</v>
      </c>
      <c r="O148" t="s">
        <v>354</v>
      </c>
      <c r="P148">
        <v>90</v>
      </c>
      <c r="Q148" t="s">
        <v>352</v>
      </c>
      <c r="S148">
        <v>36</v>
      </c>
      <c r="T148">
        <v>85000</v>
      </c>
    </row>
    <row r="149" spans="1:20">
      <c r="A149">
        <v>8</v>
      </c>
      <c r="B149" t="s">
        <v>183</v>
      </c>
      <c r="C149">
        <v>50</v>
      </c>
      <c r="D149" t="s">
        <v>62</v>
      </c>
      <c r="E149" t="s">
        <v>193</v>
      </c>
      <c r="F149" t="s">
        <v>191</v>
      </c>
      <c r="G149">
        <v>42</v>
      </c>
      <c r="H149" t="s">
        <v>65</v>
      </c>
      <c r="I149" t="s">
        <v>192</v>
      </c>
      <c r="K149" s="164">
        <v>42464</v>
      </c>
      <c r="L149" s="164">
        <v>42613</v>
      </c>
      <c r="M149" s="164">
        <v>45535</v>
      </c>
      <c r="N149" s="164">
        <v>42614</v>
      </c>
      <c r="O149" t="s">
        <v>354</v>
      </c>
      <c r="P149">
        <v>90</v>
      </c>
      <c r="Q149" t="s">
        <v>352</v>
      </c>
      <c r="S149">
        <v>36</v>
      </c>
      <c r="T149">
        <v>160000</v>
      </c>
    </row>
    <row r="150" spans="1:20">
      <c r="A150">
        <v>8</v>
      </c>
      <c r="B150" t="s">
        <v>183</v>
      </c>
      <c r="C150">
        <v>50</v>
      </c>
      <c r="D150" t="s">
        <v>62</v>
      </c>
      <c r="E150" t="s">
        <v>194</v>
      </c>
      <c r="F150" t="s">
        <v>191</v>
      </c>
      <c r="G150">
        <v>42</v>
      </c>
      <c r="H150" t="s">
        <v>65</v>
      </c>
      <c r="I150" t="s">
        <v>189</v>
      </c>
      <c r="K150" s="164">
        <v>42464</v>
      </c>
      <c r="L150" s="164">
        <v>42613</v>
      </c>
      <c r="M150" s="164">
        <v>45535</v>
      </c>
      <c r="N150" s="164">
        <v>42614</v>
      </c>
      <c r="O150" t="s">
        <v>354</v>
      </c>
      <c r="P150">
        <v>90</v>
      </c>
      <c r="Q150" t="s">
        <v>352</v>
      </c>
      <c r="S150">
        <v>36</v>
      </c>
      <c r="T150">
        <v>180000</v>
      </c>
    </row>
    <row r="151" spans="1:20">
      <c r="A151">
        <v>8</v>
      </c>
      <c r="B151" t="s">
        <v>183</v>
      </c>
      <c r="C151">
        <v>50</v>
      </c>
      <c r="D151" t="s">
        <v>62</v>
      </c>
      <c r="E151" t="s">
        <v>195</v>
      </c>
      <c r="F151" t="s">
        <v>188</v>
      </c>
      <c r="G151">
        <v>42</v>
      </c>
      <c r="H151" t="s">
        <v>65</v>
      </c>
      <c r="I151" t="s">
        <v>189</v>
      </c>
      <c r="K151" s="164">
        <v>42464</v>
      </c>
      <c r="L151" s="164">
        <v>42613</v>
      </c>
      <c r="M151" s="164">
        <v>45535</v>
      </c>
      <c r="N151" s="164">
        <v>42614</v>
      </c>
      <c r="O151" t="s">
        <v>354</v>
      </c>
      <c r="P151">
        <v>90</v>
      </c>
      <c r="Q151" t="s">
        <v>352</v>
      </c>
      <c r="S151">
        <v>36</v>
      </c>
      <c r="T151">
        <v>1504500</v>
      </c>
    </row>
    <row r="152" spans="1:20">
      <c r="A152">
        <v>8</v>
      </c>
      <c r="B152" t="s">
        <v>183</v>
      </c>
      <c r="C152">
        <v>50</v>
      </c>
      <c r="D152" t="s">
        <v>62</v>
      </c>
      <c r="E152" t="s">
        <v>196</v>
      </c>
      <c r="F152" t="s">
        <v>191</v>
      </c>
      <c r="G152">
        <v>42</v>
      </c>
      <c r="H152" t="s">
        <v>65</v>
      </c>
      <c r="I152" t="s">
        <v>192</v>
      </c>
      <c r="K152" s="164">
        <v>42464</v>
      </c>
      <c r="L152" s="164">
        <v>42613</v>
      </c>
      <c r="M152" s="164">
        <v>45535</v>
      </c>
      <c r="N152" s="164">
        <v>42614</v>
      </c>
      <c r="O152" t="s">
        <v>354</v>
      </c>
      <c r="P152">
        <v>90</v>
      </c>
      <c r="Q152" t="s">
        <v>352</v>
      </c>
      <c r="S152">
        <v>36</v>
      </c>
      <c r="T152">
        <v>8098500</v>
      </c>
    </row>
    <row r="153" spans="1:20">
      <c r="A153">
        <v>8</v>
      </c>
      <c r="B153" t="s">
        <v>183</v>
      </c>
      <c r="C153">
        <v>126</v>
      </c>
      <c r="D153" t="s">
        <v>62</v>
      </c>
      <c r="E153" t="s">
        <v>197</v>
      </c>
      <c r="F153" t="s">
        <v>104</v>
      </c>
      <c r="G153">
        <v>35704</v>
      </c>
      <c r="H153" t="s">
        <v>65</v>
      </c>
      <c r="I153" t="s">
        <v>117</v>
      </c>
      <c r="K153" s="164">
        <v>42537</v>
      </c>
      <c r="L153" s="164">
        <v>42613</v>
      </c>
      <c r="M153" s="164">
        <v>45535</v>
      </c>
      <c r="N153" s="164">
        <v>42614</v>
      </c>
      <c r="O153" t="s">
        <v>354</v>
      </c>
      <c r="P153">
        <v>90</v>
      </c>
      <c r="Q153" t="s">
        <v>352</v>
      </c>
      <c r="S153">
        <v>36</v>
      </c>
      <c r="T153">
        <v>79000</v>
      </c>
    </row>
    <row r="154" spans="1:20">
      <c r="A154">
        <v>8</v>
      </c>
      <c r="B154" t="s">
        <v>183</v>
      </c>
      <c r="C154">
        <v>126</v>
      </c>
      <c r="D154" t="s">
        <v>62</v>
      </c>
      <c r="E154" t="s">
        <v>197</v>
      </c>
      <c r="F154" t="s">
        <v>104</v>
      </c>
      <c r="G154">
        <v>35704</v>
      </c>
      <c r="H154" t="s">
        <v>65</v>
      </c>
      <c r="I154" t="s">
        <v>117</v>
      </c>
      <c r="K154" s="164">
        <v>42537</v>
      </c>
      <c r="L154" s="164">
        <v>42613</v>
      </c>
      <c r="M154" s="164">
        <v>45535</v>
      </c>
      <c r="N154" s="164">
        <v>42614</v>
      </c>
      <c r="O154" t="s">
        <v>354</v>
      </c>
      <c r="P154">
        <v>90</v>
      </c>
      <c r="Q154" t="s">
        <v>352</v>
      </c>
      <c r="S154">
        <v>36</v>
      </c>
      <c r="T154">
        <v>79000</v>
      </c>
    </row>
    <row r="155" spans="1:20">
      <c r="A155">
        <v>8</v>
      </c>
      <c r="B155" t="s">
        <v>183</v>
      </c>
      <c r="C155">
        <v>126</v>
      </c>
      <c r="D155" t="s">
        <v>62</v>
      </c>
      <c r="E155" t="s">
        <v>197</v>
      </c>
      <c r="F155" t="s">
        <v>104</v>
      </c>
      <c r="G155">
        <v>35704</v>
      </c>
      <c r="H155" t="s">
        <v>65</v>
      </c>
      <c r="I155" t="s">
        <v>117</v>
      </c>
      <c r="K155" s="164">
        <v>42537</v>
      </c>
      <c r="L155" s="164">
        <v>42613</v>
      </c>
      <c r="M155" s="164">
        <v>45535</v>
      </c>
      <c r="N155" s="164">
        <v>42614</v>
      </c>
      <c r="O155" t="s">
        <v>354</v>
      </c>
      <c r="P155">
        <v>90</v>
      </c>
      <c r="Q155" t="s">
        <v>352</v>
      </c>
      <c r="S155">
        <v>36</v>
      </c>
      <c r="T155">
        <v>14980</v>
      </c>
    </row>
    <row r="156" spans="1:20">
      <c r="A156">
        <v>8</v>
      </c>
      <c r="B156" t="s">
        <v>183</v>
      </c>
      <c r="C156">
        <v>126</v>
      </c>
      <c r="D156" t="s">
        <v>62</v>
      </c>
      <c r="E156" t="s">
        <v>197</v>
      </c>
      <c r="F156" t="s">
        <v>104</v>
      </c>
      <c r="G156">
        <v>35704</v>
      </c>
      <c r="H156" t="s">
        <v>65</v>
      </c>
      <c r="I156" t="s">
        <v>117</v>
      </c>
      <c r="K156" s="164">
        <v>42537</v>
      </c>
      <c r="L156" s="164">
        <v>42613</v>
      </c>
      <c r="M156" s="164">
        <v>45535</v>
      </c>
      <c r="N156" s="164">
        <v>42614</v>
      </c>
      <c r="O156" t="s">
        <v>354</v>
      </c>
      <c r="P156">
        <v>90</v>
      </c>
      <c r="Q156" t="s">
        <v>352</v>
      </c>
      <c r="S156">
        <v>36</v>
      </c>
      <c r="T156">
        <v>14980</v>
      </c>
    </row>
    <row r="157" spans="1:20">
      <c r="A157">
        <v>8</v>
      </c>
      <c r="B157" t="s">
        <v>183</v>
      </c>
      <c r="C157">
        <v>126</v>
      </c>
      <c r="D157" t="s">
        <v>62</v>
      </c>
      <c r="E157" t="s">
        <v>197</v>
      </c>
      <c r="F157" t="s">
        <v>104</v>
      </c>
      <c r="G157">
        <v>35704</v>
      </c>
      <c r="H157" t="s">
        <v>65</v>
      </c>
      <c r="I157" t="s">
        <v>117</v>
      </c>
      <c r="K157" s="164">
        <v>42537</v>
      </c>
      <c r="L157" s="164">
        <v>42613</v>
      </c>
      <c r="M157" s="164">
        <v>45535</v>
      </c>
      <c r="N157" s="164">
        <v>42614</v>
      </c>
      <c r="O157" t="s">
        <v>354</v>
      </c>
      <c r="P157">
        <v>90</v>
      </c>
      <c r="Q157" t="s">
        <v>352</v>
      </c>
      <c r="S157">
        <v>36</v>
      </c>
      <c r="T157">
        <v>14980</v>
      </c>
    </row>
    <row r="158" spans="1:20">
      <c r="A158">
        <v>8</v>
      </c>
      <c r="B158" t="s">
        <v>183</v>
      </c>
      <c r="C158">
        <v>126</v>
      </c>
      <c r="D158" t="s">
        <v>62</v>
      </c>
      <c r="E158" t="s">
        <v>197</v>
      </c>
      <c r="F158" t="s">
        <v>104</v>
      </c>
      <c r="G158">
        <v>35704</v>
      </c>
      <c r="H158" t="s">
        <v>65</v>
      </c>
      <c r="I158" t="s">
        <v>117</v>
      </c>
      <c r="K158" s="164">
        <v>42537</v>
      </c>
      <c r="L158" s="164">
        <v>42613</v>
      </c>
      <c r="M158" s="164">
        <v>45535</v>
      </c>
      <c r="N158" s="164">
        <v>42614</v>
      </c>
      <c r="O158" t="s">
        <v>354</v>
      </c>
      <c r="P158">
        <v>90</v>
      </c>
      <c r="Q158" t="s">
        <v>352</v>
      </c>
      <c r="S158">
        <v>36</v>
      </c>
      <c r="T158">
        <v>14980</v>
      </c>
    </row>
    <row r="159" spans="1:20">
      <c r="A159">
        <v>8</v>
      </c>
      <c r="B159" t="s">
        <v>183</v>
      </c>
      <c r="C159">
        <v>126</v>
      </c>
      <c r="D159" t="s">
        <v>62</v>
      </c>
      <c r="E159" t="s">
        <v>197</v>
      </c>
      <c r="F159" t="s">
        <v>104</v>
      </c>
      <c r="G159">
        <v>35704</v>
      </c>
      <c r="H159" t="s">
        <v>65</v>
      </c>
      <c r="I159" t="s">
        <v>117</v>
      </c>
      <c r="K159" s="164">
        <v>42537</v>
      </c>
      <c r="L159" s="164">
        <v>42613</v>
      </c>
      <c r="M159" s="164">
        <v>45535</v>
      </c>
      <c r="N159" s="164">
        <v>42614</v>
      </c>
      <c r="O159" t="s">
        <v>354</v>
      </c>
      <c r="P159">
        <v>90</v>
      </c>
      <c r="Q159" t="s">
        <v>352</v>
      </c>
      <c r="S159">
        <v>36</v>
      </c>
      <c r="T159">
        <v>14980</v>
      </c>
    </row>
    <row r="160" spans="1:20">
      <c r="A160">
        <v>8</v>
      </c>
      <c r="B160" t="s">
        <v>183</v>
      </c>
      <c r="C160">
        <v>126</v>
      </c>
      <c r="D160" t="s">
        <v>62</v>
      </c>
      <c r="E160" t="s">
        <v>197</v>
      </c>
      <c r="F160" t="s">
        <v>104</v>
      </c>
      <c r="G160">
        <v>35704</v>
      </c>
      <c r="H160" t="s">
        <v>65</v>
      </c>
      <c r="I160" t="s">
        <v>117</v>
      </c>
      <c r="K160" s="164">
        <v>42537</v>
      </c>
      <c r="L160" s="164">
        <v>42613</v>
      </c>
      <c r="M160" s="164">
        <v>45535</v>
      </c>
      <c r="N160" s="164">
        <v>42614</v>
      </c>
      <c r="O160" t="s">
        <v>354</v>
      </c>
      <c r="P160">
        <v>90</v>
      </c>
      <c r="Q160" t="s">
        <v>352</v>
      </c>
      <c r="S160">
        <v>36</v>
      </c>
      <c r="T160">
        <v>14980</v>
      </c>
    </row>
    <row r="161" spans="1:20">
      <c r="A161">
        <v>8</v>
      </c>
      <c r="B161" t="s">
        <v>183</v>
      </c>
      <c r="C161">
        <v>126</v>
      </c>
      <c r="D161" t="s">
        <v>62</v>
      </c>
      <c r="E161" t="s">
        <v>197</v>
      </c>
      <c r="F161" t="s">
        <v>104</v>
      </c>
      <c r="G161">
        <v>35704</v>
      </c>
      <c r="H161" t="s">
        <v>65</v>
      </c>
      <c r="I161" t="s">
        <v>117</v>
      </c>
      <c r="K161" s="164">
        <v>42537</v>
      </c>
      <c r="L161" s="164">
        <v>42613</v>
      </c>
      <c r="M161" s="164">
        <v>45535</v>
      </c>
      <c r="N161" s="164">
        <v>42614</v>
      </c>
      <c r="O161" t="s">
        <v>354</v>
      </c>
      <c r="P161">
        <v>90</v>
      </c>
      <c r="Q161" t="s">
        <v>352</v>
      </c>
      <c r="S161">
        <v>36</v>
      </c>
      <c r="T161">
        <v>14980</v>
      </c>
    </row>
    <row r="162" spans="1:20">
      <c r="A162">
        <v>8</v>
      </c>
      <c r="B162" t="s">
        <v>183</v>
      </c>
      <c r="C162">
        <v>126</v>
      </c>
      <c r="D162" t="s">
        <v>62</v>
      </c>
      <c r="E162" t="s">
        <v>197</v>
      </c>
      <c r="F162" t="s">
        <v>104</v>
      </c>
      <c r="G162">
        <v>35704</v>
      </c>
      <c r="H162" t="s">
        <v>65</v>
      </c>
      <c r="I162" t="s">
        <v>117</v>
      </c>
      <c r="K162" s="164">
        <v>42537</v>
      </c>
      <c r="L162" s="164">
        <v>42613</v>
      </c>
      <c r="M162" s="164">
        <v>45535</v>
      </c>
      <c r="N162" s="164">
        <v>42614</v>
      </c>
      <c r="O162" t="s">
        <v>354</v>
      </c>
      <c r="P162">
        <v>90</v>
      </c>
      <c r="Q162" t="s">
        <v>352</v>
      </c>
      <c r="S162">
        <v>36</v>
      </c>
      <c r="T162">
        <v>14980</v>
      </c>
    </row>
    <row r="163" spans="1:20">
      <c r="A163">
        <v>8</v>
      </c>
      <c r="B163" t="s">
        <v>183</v>
      </c>
      <c r="C163">
        <v>102</v>
      </c>
      <c r="D163" t="s">
        <v>62</v>
      </c>
      <c r="E163" t="s">
        <v>198</v>
      </c>
      <c r="F163" t="s">
        <v>104</v>
      </c>
      <c r="G163">
        <v>35956</v>
      </c>
      <c r="H163" t="s">
        <v>65</v>
      </c>
      <c r="I163" t="s">
        <v>117</v>
      </c>
      <c r="K163" s="164">
        <v>42544</v>
      </c>
      <c r="L163" s="164">
        <v>42613</v>
      </c>
      <c r="M163" s="164">
        <v>45535</v>
      </c>
      <c r="N163" s="164">
        <v>42614</v>
      </c>
      <c r="O163" t="s">
        <v>354</v>
      </c>
      <c r="P163">
        <v>90</v>
      </c>
      <c r="Q163" t="s">
        <v>352</v>
      </c>
      <c r="S163">
        <v>36</v>
      </c>
      <c r="T163">
        <v>11765</v>
      </c>
    </row>
    <row r="164" spans="1:20">
      <c r="A164">
        <v>8</v>
      </c>
      <c r="B164" t="s">
        <v>183</v>
      </c>
      <c r="C164">
        <v>102</v>
      </c>
      <c r="D164" t="s">
        <v>62</v>
      </c>
      <c r="E164" t="s">
        <v>198</v>
      </c>
      <c r="F164" t="s">
        <v>104</v>
      </c>
      <c r="G164">
        <v>35956</v>
      </c>
      <c r="H164" t="s">
        <v>65</v>
      </c>
      <c r="I164" t="s">
        <v>117</v>
      </c>
      <c r="K164" s="164">
        <v>42544</v>
      </c>
      <c r="L164" s="164">
        <v>42613</v>
      </c>
      <c r="M164" s="164">
        <v>45535</v>
      </c>
      <c r="N164" s="164">
        <v>42614</v>
      </c>
      <c r="O164" t="s">
        <v>354</v>
      </c>
      <c r="P164">
        <v>90</v>
      </c>
      <c r="Q164" t="s">
        <v>352</v>
      </c>
      <c r="S164">
        <v>36</v>
      </c>
      <c r="T164">
        <v>11765</v>
      </c>
    </row>
    <row r="165" spans="1:20">
      <c r="A165">
        <v>8</v>
      </c>
      <c r="B165" t="s">
        <v>183</v>
      </c>
      <c r="C165">
        <v>6</v>
      </c>
      <c r="D165" t="s">
        <v>62</v>
      </c>
      <c r="E165" t="s">
        <v>199</v>
      </c>
      <c r="F165" t="s">
        <v>200</v>
      </c>
      <c r="G165">
        <v>16</v>
      </c>
      <c r="H165" t="s">
        <v>65</v>
      </c>
      <c r="I165" t="s">
        <v>189</v>
      </c>
      <c r="K165" s="164">
        <v>42579</v>
      </c>
      <c r="L165" s="164">
        <v>42613</v>
      </c>
      <c r="M165" s="164">
        <v>45535</v>
      </c>
      <c r="N165" s="164">
        <v>42614</v>
      </c>
      <c r="O165" t="s">
        <v>354</v>
      </c>
      <c r="P165">
        <v>90</v>
      </c>
      <c r="Q165" t="s">
        <v>352</v>
      </c>
      <c r="S165">
        <v>36</v>
      </c>
      <c r="T165">
        <v>108385</v>
      </c>
    </row>
    <row r="166" spans="1:20">
      <c r="A166">
        <v>8</v>
      </c>
      <c r="B166" t="s">
        <v>183</v>
      </c>
      <c r="C166">
        <v>6</v>
      </c>
      <c r="D166" t="s">
        <v>62</v>
      </c>
      <c r="E166" t="s">
        <v>201</v>
      </c>
      <c r="F166" t="s">
        <v>200</v>
      </c>
      <c r="G166">
        <v>16</v>
      </c>
      <c r="H166" t="s">
        <v>65</v>
      </c>
      <c r="I166" t="s">
        <v>189</v>
      </c>
      <c r="K166" s="164">
        <v>42579</v>
      </c>
      <c r="L166" s="164">
        <v>42613</v>
      </c>
      <c r="M166" s="164">
        <v>45535</v>
      </c>
      <c r="N166" s="164">
        <v>42614</v>
      </c>
      <c r="O166" t="s">
        <v>354</v>
      </c>
      <c r="P166">
        <v>90</v>
      </c>
      <c r="Q166" t="s">
        <v>352</v>
      </c>
      <c r="S166">
        <v>36</v>
      </c>
      <c r="T166">
        <v>108385</v>
      </c>
    </row>
    <row r="167" spans="1:20">
      <c r="A167">
        <v>8</v>
      </c>
      <c r="B167" t="s">
        <v>183</v>
      </c>
      <c r="C167">
        <v>6</v>
      </c>
      <c r="D167" t="s">
        <v>62</v>
      </c>
      <c r="E167" t="s">
        <v>202</v>
      </c>
      <c r="F167" t="s">
        <v>200</v>
      </c>
      <c r="G167">
        <v>16</v>
      </c>
      <c r="H167" t="s">
        <v>65</v>
      </c>
      <c r="I167" t="s">
        <v>189</v>
      </c>
      <c r="K167" s="164">
        <v>42579</v>
      </c>
      <c r="L167" s="164">
        <v>42613</v>
      </c>
      <c r="M167" s="164">
        <v>45535</v>
      </c>
      <c r="N167" s="164">
        <v>42614</v>
      </c>
      <c r="O167" t="s">
        <v>354</v>
      </c>
      <c r="P167">
        <v>90</v>
      </c>
      <c r="Q167" t="s">
        <v>352</v>
      </c>
      <c r="S167">
        <v>36</v>
      </c>
      <c r="T167">
        <v>581823</v>
      </c>
    </row>
    <row r="168" spans="1:20">
      <c r="A168">
        <v>8</v>
      </c>
      <c r="B168" t="s">
        <v>183</v>
      </c>
      <c r="C168">
        <v>6</v>
      </c>
      <c r="D168" t="s">
        <v>62</v>
      </c>
      <c r="E168" t="s">
        <v>203</v>
      </c>
      <c r="F168" t="s">
        <v>200</v>
      </c>
      <c r="G168">
        <v>16</v>
      </c>
      <c r="H168" t="s">
        <v>65</v>
      </c>
      <c r="I168" t="s">
        <v>189</v>
      </c>
      <c r="K168" s="164">
        <v>42579</v>
      </c>
      <c r="L168" s="164">
        <v>42613</v>
      </c>
      <c r="M168" s="164">
        <v>45535</v>
      </c>
      <c r="N168" s="164">
        <v>42614</v>
      </c>
      <c r="O168" t="s">
        <v>354</v>
      </c>
      <c r="P168">
        <v>90</v>
      </c>
      <c r="Q168" t="s">
        <v>352</v>
      </c>
      <c r="S168">
        <v>36</v>
      </c>
      <c r="T168">
        <v>847799</v>
      </c>
    </row>
    <row r="169" spans="1:20">
      <c r="A169">
        <v>8</v>
      </c>
      <c r="B169" t="s">
        <v>183</v>
      </c>
      <c r="C169">
        <v>42</v>
      </c>
      <c r="D169" t="s">
        <v>62</v>
      </c>
      <c r="E169" t="s">
        <v>204</v>
      </c>
      <c r="F169" t="s">
        <v>205</v>
      </c>
      <c r="G169">
        <v>577</v>
      </c>
      <c r="H169" t="s">
        <v>65</v>
      </c>
      <c r="I169" t="s">
        <v>189</v>
      </c>
      <c r="K169" s="164">
        <v>42584</v>
      </c>
      <c r="L169" s="164">
        <v>42613</v>
      </c>
      <c r="M169" s="164">
        <v>45535</v>
      </c>
      <c r="N169" s="164">
        <v>42614</v>
      </c>
      <c r="O169" t="s">
        <v>354</v>
      </c>
      <c r="P169">
        <v>90</v>
      </c>
      <c r="Q169" t="s">
        <v>352</v>
      </c>
      <c r="S169">
        <v>36</v>
      </c>
      <c r="T169">
        <v>231700</v>
      </c>
    </row>
    <row r="170" spans="1:20">
      <c r="A170">
        <v>8</v>
      </c>
      <c r="B170" t="s">
        <v>183</v>
      </c>
      <c r="C170">
        <v>25</v>
      </c>
      <c r="D170" t="s">
        <v>62</v>
      </c>
      <c r="E170" t="s">
        <v>206</v>
      </c>
      <c r="F170" t="s">
        <v>207</v>
      </c>
      <c r="G170">
        <v>27770</v>
      </c>
      <c r="H170" t="s">
        <v>65</v>
      </c>
      <c r="I170" t="s">
        <v>189</v>
      </c>
      <c r="K170" s="164">
        <v>42601</v>
      </c>
      <c r="L170" s="164">
        <v>42613</v>
      </c>
      <c r="M170" s="164">
        <v>45535</v>
      </c>
      <c r="N170" s="164">
        <v>42614</v>
      </c>
      <c r="O170" t="s">
        <v>354</v>
      </c>
      <c r="P170">
        <v>90</v>
      </c>
      <c r="Q170" t="s">
        <v>352</v>
      </c>
      <c r="S170">
        <v>36</v>
      </c>
      <c r="T170">
        <v>1758921</v>
      </c>
    </row>
    <row r="171" spans="1:20">
      <c r="A171">
        <v>8</v>
      </c>
      <c r="B171" t="s">
        <v>183</v>
      </c>
      <c r="C171">
        <v>108</v>
      </c>
      <c r="D171" t="s">
        <v>62</v>
      </c>
      <c r="E171" t="s">
        <v>208</v>
      </c>
      <c r="F171" t="s">
        <v>209</v>
      </c>
      <c r="G171">
        <v>5556557</v>
      </c>
      <c r="H171" t="s">
        <v>65</v>
      </c>
      <c r="I171" t="s">
        <v>117</v>
      </c>
      <c r="K171" s="164">
        <v>42637</v>
      </c>
      <c r="L171" s="164">
        <v>42613</v>
      </c>
      <c r="M171" s="164">
        <v>45535</v>
      </c>
      <c r="N171" s="164">
        <v>42614</v>
      </c>
      <c r="O171" t="s">
        <v>354</v>
      </c>
      <c r="P171">
        <v>90</v>
      </c>
      <c r="Q171" t="s">
        <v>352</v>
      </c>
      <c r="S171">
        <v>36</v>
      </c>
      <c r="T171">
        <v>449990</v>
      </c>
    </row>
    <row r="172" spans="1:20">
      <c r="A172">
        <v>8</v>
      </c>
      <c r="B172" t="s">
        <v>183</v>
      </c>
      <c r="C172">
        <v>24</v>
      </c>
      <c r="D172" t="s">
        <v>62</v>
      </c>
      <c r="E172" t="s">
        <v>210</v>
      </c>
      <c r="F172" t="s">
        <v>185</v>
      </c>
      <c r="G172">
        <v>2300376</v>
      </c>
      <c r="H172" t="s">
        <v>65</v>
      </c>
      <c r="I172" t="s">
        <v>189</v>
      </c>
      <c r="K172" s="164">
        <v>42696</v>
      </c>
      <c r="L172" s="164">
        <v>42613</v>
      </c>
      <c r="M172" s="164">
        <v>45535</v>
      </c>
      <c r="N172" s="164">
        <v>42614</v>
      </c>
      <c r="O172" t="s">
        <v>354</v>
      </c>
      <c r="P172">
        <v>90</v>
      </c>
      <c r="Q172" t="s">
        <v>352</v>
      </c>
      <c r="S172">
        <v>36</v>
      </c>
      <c r="T172">
        <v>46215</v>
      </c>
    </row>
    <row r="173" spans="1:20">
      <c r="A173">
        <v>8</v>
      </c>
      <c r="B173" t="s">
        <v>183</v>
      </c>
      <c r="C173">
        <v>24</v>
      </c>
      <c r="D173" t="s">
        <v>62</v>
      </c>
      <c r="E173" t="s">
        <v>210</v>
      </c>
      <c r="F173" t="s">
        <v>185</v>
      </c>
      <c r="G173">
        <v>2300376</v>
      </c>
      <c r="H173" t="s">
        <v>65</v>
      </c>
      <c r="I173" t="s">
        <v>192</v>
      </c>
      <c r="K173" s="164">
        <v>42696</v>
      </c>
      <c r="L173" s="164">
        <v>42613</v>
      </c>
      <c r="M173" s="164">
        <v>45535</v>
      </c>
      <c r="N173" s="164">
        <v>42614</v>
      </c>
      <c r="O173" t="s">
        <v>354</v>
      </c>
      <c r="P173">
        <v>90</v>
      </c>
      <c r="Q173" t="s">
        <v>352</v>
      </c>
      <c r="S173">
        <v>36</v>
      </c>
      <c r="T173">
        <v>46215</v>
      </c>
    </row>
    <row r="174" spans="1:20">
      <c r="A174">
        <v>8</v>
      </c>
      <c r="B174" t="s">
        <v>183</v>
      </c>
      <c r="C174">
        <v>24</v>
      </c>
      <c r="D174" t="s">
        <v>62</v>
      </c>
      <c r="E174" t="s">
        <v>211</v>
      </c>
      <c r="F174" t="s">
        <v>185</v>
      </c>
      <c r="G174">
        <v>2300376</v>
      </c>
      <c r="H174" t="s">
        <v>65</v>
      </c>
      <c r="I174" t="s">
        <v>189</v>
      </c>
      <c r="K174" s="164">
        <v>42696</v>
      </c>
      <c r="L174" s="164">
        <v>42613</v>
      </c>
      <c r="M174" s="164">
        <v>45535</v>
      </c>
      <c r="N174" s="164">
        <v>42614</v>
      </c>
      <c r="O174" t="s">
        <v>354</v>
      </c>
      <c r="P174">
        <v>90</v>
      </c>
      <c r="Q174" t="s">
        <v>352</v>
      </c>
      <c r="S174">
        <v>36</v>
      </c>
      <c r="T174">
        <v>106126</v>
      </c>
    </row>
    <row r="175" spans="1:20">
      <c r="A175">
        <v>8</v>
      </c>
      <c r="B175" t="s">
        <v>183</v>
      </c>
      <c r="C175">
        <v>21</v>
      </c>
      <c r="D175" t="s">
        <v>62</v>
      </c>
      <c r="E175" t="s">
        <v>212</v>
      </c>
      <c r="F175" t="s">
        <v>213</v>
      </c>
      <c r="G175">
        <v>63</v>
      </c>
      <c r="H175" t="s">
        <v>65</v>
      </c>
      <c r="I175" t="s">
        <v>189</v>
      </c>
      <c r="K175" s="164">
        <v>42740</v>
      </c>
      <c r="L175" s="164">
        <v>42613</v>
      </c>
      <c r="M175" s="164">
        <v>45535</v>
      </c>
      <c r="N175" s="164">
        <v>42614</v>
      </c>
      <c r="O175" t="s">
        <v>354</v>
      </c>
      <c r="P175">
        <v>90</v>
      </c>
      <c r="Q175" t="s">
        <v>352</v>
      </c>
      <c r="S175">
        <v>36</v>
      </c>
      <c r="T175">
        <v>475300</v>
      </c>
    </row>
    <row r="176" spans="1:20">
      <c r="A176">
        <v>8</v>
      </c>
      <c r="B176" t="s">
        <v>183</v>
      </c>
      <c r="C176">
        <v>21</v>
      </c>
      <c r="D176" t="s">
        <v>62</v>
      </c>
      <c r="E176" t="s">
        <v>212</v>
      </c>
      <c r="F176" t="s">
        <v>213</v>
      </c>
      <c r="G176">
        <v>63</v>
      </c>
      <c r="H176" t="s">
        <v>65</v>
      </c>
      <c r="I176" t="s">
        <v>189</v>
      </c>
      <c r="K176" s="164">
        <v>42740</v>
      </c>
      <c r="L176" s="164">
        <v>42613</v>
      </c>
      <c r="M176" s="164">
        <v>45535</v>
      </c>
      <c r="N176" s="164">
        <v>42614</v>
      </c>
      <c r="O176" t="s">
        <v>354</v>
      </c>
      <c r="P176">
        <v>90</v>
      </c>
      <c r="Q176" t="s">
        <v>352</v>
      </c>
      <c r="S176">
        <v>36</v>
      </c>
      <c r="T176">
        <v>475300</v>
      </c>
    </row>
    <row r="177" spans="1:20">
      <c r="A177">
        <v>8</v>
      </c>
      <c r="B177" t="s">
        <v>183</v>
      </c>
      <c r="C177">
        <v>26</v>
      </c>
      <c r="D177" t="s">
        <v>62</v>
      </c>
      <c r="E177" t="s">
        <v>214</v>
      </c>
      <c r="F177" t="s">
        <v>215</v>
      </c>
      <c r="G177">
        <v>50781</v>
      </c>
      <c r="H177" t="s">
        <v>65</v>
      </c>
      <c r="I177" t="s">
        <v>189</v>
      </c>
      <c r="K177" s="164">
        <v>42860</v>
      </c>
      <c r="L177" s="164">
        <v>42613</v>
      </c>
      <c r="M177" s="164">
        <v>45535</v>
      </c>
      <c r="N177" s="164">
        <v>42614</v>
      </c>
      <c r="O177" t="s">
        <v>354</v>
      </c>
      <c r="P177">
        <v>87</v>
      </c>
      <c r="Q177" t="s">
        <v>352</v>
      </c>
      <c r="S177">
        <v>36</v>
      </c>
      <c r="T177">
        <v>1026050</v>
      </c>
    </row>
    <row r="178" spans="1:20">
      <c r="A178">
        <v>8</v>
      </c>
      <c r="B178" t="s">
        <v>183</v>
      </c>
      <c r="C178">
        <v>15</v>
      </c>
      <c r="D178" t="s">
        <v>62</v>
      </c>
      <c r="E178" t="s">
        <v>216</v>
      </c>
      <c r="F178" t="s">
        <v>215</v>
      </c>
      <c r="G178">
        <v>52078</v>
      </c>
      <c r="H178" t="s">
        <v>65</v>
      </c>
      <c r="I178" t="s">
        <v>189</v>
      </c>
      <c r="K178" s="164">
        <v>42927</v>
      </c>
      <c r="L178" s="164">
        <v>42613</v>
      </c>
      <c r="M178" s="164">
        <v>45535</v>
      </c>
      <c r="N178" s="164">
        <v>42614</v>
      </c>
      <c r="O178" t="s">
        <v>354</v>
      </c>
      <c r="P178">
        <v>85</v>
      </c>
      <c r="Q178" t="s">
        <v>352</v>
      </c>
      <c r="S178">
        <v>36</v>
      </c>
      <c r="T178">
        <v>53193</v>
      </c>
    </row>
    <row r="179" spans="1:20">
      <c r="A179">
        <v>8</v>
      </c>
      <c r="B179" t="s">
        <v>183</v>
      </c>
      <c r="C179">
        <v>15</v>
      </c>
      <c r="D179" t="s">
        <v>62</v>
      </c>
      <c r="E179" t="s">
        <v>216</v>
      </c>
      <c r="F179" t="s">
        <v>215</v>
      </c>
      <c r="G179">
        <v>52078</v>
      </c>
      <c r="H179" t="s">
        <v>65</v>
      </c>
      <c r="I179" t="s">
        <v>189</v>
      </c>
      <c r="K179" s="164">
        <v>42927</v>
      </c>
      <c r="L179" s="164">
        <v>42613</v>
      </c>
      <c r="M179" s="164">
        <v>45535</v>
      </c>
      <c r="N179" s="164">
        <v>42614</v>
      </c>
      <c r="O179" t="s">
        <v>354</v>
      </c>
      <c r="P179">
        <v>85</v>
      </c>
      <c r="Q179" t="s">
        <v>352</v>
      </c>
      <c r="S179">
        <v>36</v>
      </c>
      <c r="T179">
        <v>53193</v>
      </c>
    </row>
    <row r="180" spans="1:20">
      <c r="A180">
        <v>8</v>
      </c>
      <c r="B180" t="s">
        <v>183</v>
      </c>
      <c r="C180">
        <v>19</v>
      </c>
      <c r="D180" t="s">
        <v>62</v>
      </c>
      <c r="E180" t="s">
        <v>217</v>
      </c>
      <c r="F180" t="s">
        <v>218</v>
      </c>
      <c r="G180">
        <v>40050</v>
      </c>
      <c r="H180" t="s">
        <v>65</v>
      </c>
      <c r="I180" t="s">
        <v>189</v>
      </c>
      <c r="K180" s="164">
        <v>43037</v>
      </c>
      <c r="L180" s="164">
        <v>42613</v>
      </c>
      <c r="M180" s="164">
        <v>45535</v>
      </c>
      <c r="N180" s="164">
        <v>42614</v>
      </c>
      <c r="O180" t="s">
        <v>354</v>
      </c>
      <c r="P180">
        <v>82</v>
      </c>
      <c r="Q180" t="s">
        <v>352</v>
      </c>
      <c r="S180">
        <v>36</v>
      </c>
      <c r="T180">
        <v>46960</v>
      </c>
    </row>
    <row r="181" spans="1:20">
      <c r="A181">
        <v>8</v>
      </c>
      <c r="B181" t="s">
        <v>183</v>
      </c>
      <c r="C181">
        <v>19</v>
      </c>
      <c r="D181" t="s">
        <v>62</v>
      </c>
      <c r="E181" t="s">
        <v>217</v>
      </c>
      <c r="F181" t="s">
        <v>218</v>
      </c>
      <c r="G181">
        <v>40050</v>
      </c>
      <c r="H181" t="s">
        <v>65</v>
      </c>
      <c r="I181" t="s">
        <v>189</v>
      </c>
      <c r="K181" s="164">
        <v>43037</v>
      </c>
      <c r="L181" s="164">
        <v>42613</v>
      </c>
      <c r="M181" s="164">
        <v>45535</v>
      </c>
      <c r="N181" s="164">
        <v>42614</v>
      </c>
      <c r="O181" t="s">
        <v>354</v>
      </c>
      <c r="P181">
        <v>82</v>
      </c>
      <c r="Q181" t="s">
        <v>352</v>
      </c>
      <c r="S181">
        <v>36</v>
      </c>
      <c r="T181">
        <v>46960</v>
      </c>
    </row>
    <row r="182" spans="1:20">
      <c r="A182">
        <v>8</v>
      </c>
      <c r="B182" t="s">
        <v>183</v>
      </c>
      <c r="C182">
        <v>19</v>
      </c>
      <c r="D182" t="s">
        <v>62</v>
      </c>
      <c r="E182" t="s">
        <v>217</v>
      </c>
      <c r="F182" t="s">
        <v>218</v>
      </c>
      <c r="G182">
        <v>40050</v>
      </c>
      <c r="H182" t="s">
        <v>65</v>
      </c>
      <c r="I182" t="s">
        <v>189</v>
      </c>
      <c r="K182" s="164">
        <v>43037</v>
      </c>
      <c r="L182" s="164">
        <v>42613</v>
      </c>
      <c r="M182" s="164">
        <v>45535</v>
      </c>
      <c r="N182" s="164">
        <v>42614</v>
      </c>
      <c r="O182" t="s">
        <v>354</v>
      </c>
      <c r="P182">
        <v>82</v>
      </c>
      <c r="Q182" t="s">
        <v>352</v>
      </c>
      <c r="S182">
        <v>36</v>
      </c>
      <c r="T182">
        <v>46960</v>
      </c>
    </row>
    <row r="183" spans="1:20">
      <c r="A183">
        <v>8</v>
      </c>
      <c r="B183" t="s">
        <v>183</v>
      </c>
      <c r="C183">
        <v>19</v>
      </c>
      <c r="D183" t="s">
        <v>62</v>
      </c>
      <c r="E183" t="s">
        <v>217</v>
      </c>
      <c r="F183" t="s">
        <v>218</v>
      </c>
      <c r="G183">
        <v>40050</v>
      </c>
      <c r="H183" t="s">
        <v>65</v>
      </c>
      <c r="I183" t="s">
        <v>189</v>
      </c>
      <c r="K183" s="164">
        <v>43037</v>
      </c>
      <c r="L183" s="164">
        <v>42613</v>
      </c>
      <c r="M183" s="164">
        <v>45535</v>
      </c>
      <c r="N183" s="164">
        <v>42614</v>
      </c>
      <c r="O183" t="s">
        <v>354</v>
      </c>
      <c r="P183">
        <v>82</v>
      </c>
      <c r="Q183" t="s">
        <v>352</v>
      </c>
      <c r="S183">
        <v>36</v>
      </c>
      <c r="T183">
        <v>46960</v>
      </c>
    </row>
    <row r="184" spans="1:20">
      <c r="A184">
        <v>8</v>
      </c>
      <c r="B184" t="s">
        <v>183</v>
      </c>
      <c r="C184">
        <v>19</v>
      </c>
      <c r="D184" t="s">
        <v>62</v>
      </c>
      <c r="E184" t="s">
        <v>217</v>
      </c>
      <c r="F184" t="s">
        <v>218</v>
      </c>
      <c r="G184">
        <v>40050</v>
      </c>
      <c r="H184" t="s">
        <v>65</v>
      </c>
      <c r="I184" t="s">
        <v>189</v>
      </c>
      <c r="K184" s="164">
        <v>43037</v>
      </c>
      <c r="L184" s="164">
        <v>42613</v>
      </c>
      <c r="M184" s="164">
        <v>45535</v>
      </c>
      <c r="N184" s="164">
        <v>42614</v>
      </c>
      <c r="O184" t="s">
        <v>354</v>
      </c>
      <c r="P184">
        <v>82</v>
      </c>
      <c r="Q184" t="s">
        <v>352</v>
      </c>
      <c r="S184">
        <v>36</v>
      </c>
      <c r="T184">
        <v>46960</v>
      </c>
    </row>
    <row r="185" spans="1:20">
      <c r="A185">
        <v>8</v>
      </c>
      <c r="B185" t="s">
        <v>183</v>
      </c>
      <c r="C185">
        <v>19</v>
      </c>
      <c r="D185" t="s">
        <v>62</v>
      </c>
      <c r="E185" t="s">
        <v>219</v>
      </c>
      <c r="F185" t="s">
        <v>218</v>
      </c>
      <c r="G185">
        <v>40050</v>
      </c>
      <c r="H185" t="s">
        <v>65</v>
      </c>
      <c r="I185" t="s">
        <v>189</v>
      </c>
      <c r="K185" s="164">
        <v>43037</v>
      </c>
      <c r="L185" s="164">
        <v>42613</v>
      </c>
      <c r="M185" s="164">
        <v>45535</v>
      </c>
      <c r="N185" s="164">
        <v>42614</v>
      </c>
      <c r="O185" t="s">
        <v>354</v>
      </c>
      <c r="P185">
        <v>82</v>
      </c>
      <c r="Q185" t="s">
        <v>352</v>
      </c>
      <c r="S185">
        <v>36</v>
      </c>
      <c r="T185">
        <v>513887</v>
      </c>
    </row>
    <row r="186" spans="1:20">
      <c r="A186">
        <v>8</v>
      </c>
      <c r="B186" t="s">
        <v>183</v>
      </c>
      <c r="C186">
        <v>19</v>
      </c>
      <c r="D186" t="s">
        <v>62</v>
      </c>
      <c r="E186" t="s">
        <v>219</v>
      </c>
      <c r="F186" t="s">
        <v>218</v>
      </c>
      <c r="G186">
        <v>40050</v>
      </c>
      <c r="H186" t="s">
        <v>65</v>
      </c>
      <c r="I186" t="s">
        <v>189</v>
      </c>
      <c r="K186" s="164">
        <v>43037</v>
      </c>
      <c r="L186" s="164">
        <v>42613</v>
      </c>
      <c r="M186" s="164">
        <v>45535</v>
      </c>
      <c r="N186" s="164">
        <v>42614</v>
      </c>
      <c r="O186" t="s">
        <v>354</v>
      </c>
      <c r="P186">
        <v>82</v>
      </c>
      <c r="Q186" t="s">
        <v>352</v>
      </c>
      <c r="S186">
        <v>36</v>
      </c>
      <c r="T186">
        <v>513887</v>
      </c>
    </row>
    <row r="187" spans="1:20">
      <c r="A187">
        <v>8</v>
      </c>
      <c r="B187" t="s">
        <v>183</v>
      </c>
      <c r="C187">
        <v>19</v>
      </c>
      <c r="D187" t="s">
        <v>62</v>
      </c>
      <c r="E187" t="s">
        <v>219</v>
      </c>
      <c r="F187" t="s">
        <v>218</v>
      </c>
      <c r="G187">
        <v>40050</v>
      </c>
      <c r="H187" t="s">
        <v>65</v>
      </c>
      <c r="I187" t="s">
        <v>189</v>
      </c>
      <c r="K187" s="164">
        <v>43037</v>
      </c>
      <c r="L187" s="164">
        <v>42613</v>
      </c>
      <c r="M187" s="164">
        <v>45535</v>
      </c>
      <c r="N187" s="164">
        <v>42614</v>
      </c>
      <c r="O187" t="s">
        <v>354</v>
      </c>
      <c r="P187">
        <v>82</v>
      </c>
      <c r="Q187" t="s">
        <v>352</v>
      </c>
      <c r="S187">
        <v>36</v>
      </c>
      <c r="T187">
        <v>513887</v>
      </c>
    </row>
    <row r="188" spans="1:20">
      <c r="A188">
        <v>8</v>
      </c>
      <c r="B188" t="s">
        <v>183</v>
      </c>
      <c r="C188">
        <v>19</v>
      </c>
      <c r="D188" t="s">
        <v>62</v>
      </c>
      <c r="E188" t="s">
        <v>219</v>
      </c>
      <c r="F188" t="s">
        <v>218</v>
      </c>
      <c r="G188">
        <v>40050</v>
      </c>
      <c r="H188" t="s">
        <v>65</v>
      </c>
      <c r="I188" t="s">
        <v>189</v>
      </c>
      <c r="K188" s="164">
        <v>43037</v>
      </c>
      <c r="L188" s="164">
        <v>42613</v>
      </c>
      <c r="M188" s="164">
        <v>45535</v>
      </c>
      <c r="N188" s="164">
        <v>42614</v>
      </c>
      <c r="O188" t="s">
        <v>354</v>
      </c>
      <c r="P188">
        <v>82</v>
      </c>
      <c r="Q188" t="s">
        <v>352</v>
      </c>
      <c r="S188">
        <v>36</v>
      </c>
      <c r="T188">
        <v>513887</v>
      </c>
    </row>
    <row r="189" spans="1:20">
      <c r="A189">
        <v>8</v>
      </c>
      <c r="B189" t="s">
        <v>183</v>
      </c>
      <c r="C189">
        <v>19</v>
      </c>
      <c r="D189" t="s">
        <v>62</v>
      </c>
      <c r="E189" t="s">
        <v>219</v>
      </c>
      <c r="F189" t="s">
        <v>218</v>
      </c>
      <c r="G189">
        <v>40050</v>
      </c>
      <c r="H189" t="s">
        <v>65</v>
      </c>
      <c r="I189" t="s">
        <v>189</v>
      </c>
      <c r="K189" s="164">
        <v>43037</v>
      </c>
      <c r="L189" s="164">
        <v>42613</v>
      </c>
      <c r="M189" s="164">
        <v>45535</v>
      </c>
      <c r="N189" s="164">
        <v>42614</v>
      </c>
      <c r="O189" t="s">
        <v>354</v>
      </c>
      <c r="P189">
        <v>82</v>
      </c>
      <c r="Q189" t="s">
        <v>352</v>
      </c>
      <c r="S189">
        <v>36</v>
      </c>
      <c r="T189">
        <v>513887</v>
      </c>
    </row>
    <row r="190" spans="1:20">
      <c r="A190">
        <v>8</v>
      </c>
      <c r="B190" t="s">
        <v>183</v>
      </c>
      <c r="C190">
        <v>27</v>
      </c>
      <c r="D190" t="s">
        <v>62</v>
      </c>
      <c r="E190" t="s">
        <v>220</v>
      </c>
      <c r="F190" t="s">
        <v>218</v>
      </c>
      <c r="G190">
        <v>1693772</v>
      </c>
      <c r="H190" t="s">
        <v>65</v>
      </c>
      <c r="I190" t="s">
        <v>189</v>
      </c>
      <c r="K190" s="164">
        <v>43126</v>
      </c>
      <c r="L190" s="164">
        <v>42613</v>
      </c>
      <c r="M190" s="164">
        <v>45535</v>
      </c>
      <c r="N190" s="164">
        <v>42614</v>
      </c>
      <c r="O190" t="s">
        <v>354</v>
      </c>
      <c r="P190">
        <v>79</v>
      </c>
      <c r="Q190" t="s">
        <v>352</v>
      </c>
      <c r="S190">
        <v>36</v>
      </c>
      <c r="T190">
        <v>118988</v>
      </c>
    </row>
    <row r="191" spans="1:20">
      <c r="A191">
        <v>8</v>
      </c>
      <c r="B191" t="s">
        <v>183</v>
      </c>
      <c r="C191">
        <v>27</v>
      </c>
      <c r="D191" t="s">
        <v>62</v>
      </c>
      <c r="E191" t="s">
        <v>220</v>
      </c>
      <c r="F191" t="s">
        <v>218</v>
      </c>
      <c r="G191">
        <v>1693772</v>
      </c>
      <c r="H191" t="s">
        <v>65</v>
      </c>
      <c r="I191" t="s">
        <v>189</v>
      </c>
      <c r="K191" s="164">
        <v>43126</v>
      </c>
      <c r="L191" s="164">
        <v>42613</v>
      </c>
      <c r="M191" s="164">
        <v>45535</v>
      </c>
      <c r="N191" s="164">
        <v>42614</v>
      </c>
      <c r="O191" t="s">
        <v>354</v>
      </c>
      <c r="P191">
        <v>79</v>
      </c>
      <c r="Q191" t="s">
        <v>352</v>
      </c>
      <c r="S191">
        <v>36</v>
      </c>
      <c r="T191">
        <v>118988</v>
      </c>
    </row>
    <row r="192" spans="1:20">
      <c r="A192">
        <v>8</v>
      </c>
      <c r="B192" t="s">
        <v>183</v>
      </c>
      <c r="C192">
        <v>14</v>
      </c>
      <c r="D192" t="s">
        <v>62</v>
      </c>
      <c r="E192" t="s">
        <v>221</v>
      </c>
      <c r="F192" t="s">
        <v>222</v>
      </c>
      <c r="G192">
        <v>1029958</v>
      </c>
      <c r="H192" t="s">
        <v>65</v>
      </c>
      <c r="I192" t="s">
        <v>189</v>
      </c>
      <c r="K192" s="164">
        <v>43216</v>
      </c>
      <c r="L192" s="164">
        <v>42613</v>
      </c>
      <c r="M192" s="164">
        <v>45535</v>
      </c>
      <c r="N192" s="164">
        <v>42614</v>
      </c>
      <c r="O192" t="s">
        <v>354</v>
      </c>
      <c r="P192">
        <v>76</v>
      </c>
      <c r="Q192" t="s">
        <v>352</v>
      </c>
      <c r="S192">
        <v>36</v>
      </c>
      <c r="T192">
        <v>216099</v>
      </c>
    </row>
    <row r="193" spans="1:20">
      <c r="A193">
        <v>8</v>
      </c>
      <c r="B193" t="s">
        <v>183</v>
      </c>
      <c r="C193">
        <v>14</v>
      </c>
      <c r="D193" t="s">
        <v>62</v>
      </c>
      <c r="E193" t="s">
        <v>223</v>
      </c>
      <c r="F193" t="s">
        <v>222</v>
      </c>
      <c r="G193">
        <v>1029958</v>
      </c>
      <c r="H193" t="s">
        <v>65</v>
      </c>
      <c r="I193" t="s">
        <v>189</v>
      </c>
      <c r="K193" s="164">
        <v>43216</v>
      </c>
      <c r="L193" s="164">
        <v>42613</v>
      </c>
      <c r="M193" s="164">
        <v>45535</v>
      </c>
      <c r="N193" s="164">
        <v>42614</v>
      </c>
      <c r="O193" t="s">
        <v>354</v>
      </c>
      <c r="P193">
        <v>76</v>
      </c>
      <c r="Q193" t="s">
        <v>352</v>
      </c>
      <c r="S193">
        <v>36</v>
      </c>
      <c r="T193">
        <v>217319</v>
      </c>
    </row>
    <row r="194" spans="1:20">
      <c r="A194">
        <v>8</v>
      </c>
      <c r="B194" t="s">
        <v>183</v>
      </c>
      <c r="C194">
        <v>14</v>
      </c>
      <c r="D194" t="s">
        <v>62</v>
      </c>
      <c r="E194" t="s">
        <v>223</v>
      </c>
      <c r="F194" t="s">
        <v>222</v>
      </c>
      <c r="G194">
        <v>1029958</v>
      </c>
      <c r="H194" t="s">
        <v>65</v>
      </c>
      <c r="I194" t="s">
        <v>189</v>
      </c>
      <c r="K194" s="164">
        <v>43216</v>
      </c>
      <c r="L194" s="164">
        <v>42613</v>
      </c>
      <c r="M194" s="164">
        <v>45535</v>
      </c>
      <c r="N194" s="164">
        <v>42614</v>
      </c>
      <c r="O194" t="s">
        <v>354</v>
      </c>
      <c r="P194">
        <v>76</v>
      </c>
      <c r="Q194" t="s">
        <v>352</v>
      </c>
      <c r="S194">
        <v>36</v>
      </c>
      <c r="T194">
        <v>217319</v>
      </c>
    </row>
    <row r="195" spans="1:20">
      <c r="A195">
        <v>8</v>
      </c>
      <c r="B195" t="s">
        <v>183</v>
      </c>
      <c r="C195">
        <v>14</v>
      </c>
      <c r="D195" t="s">
        <v>62</v>
      </c>
      <c r="E195" t="s">
        <v>223</v>
      </c>
      <c r="F195" t="s">
        <v>222</v>
      </c>
      <c r="G195">
        <v>1029958</v>
      </c>
      <c r="H195" t="s">
        <v>65</v>
      </c>
      <c r="I195" t="s">
        <v>189</v>
      </c>
      <c r="K195" s="164">
        <v>43216</v>
      </c>
      <c r="L195" s="164">
        <v>42613</v>
      </c>
      <c r="M195" s="164">
        <v>45535</v>
      </c>
      <c r="N195" s="164">
        <v>42614</v>
      </c>
      <c r="O195" t="s">
        <v>354</v>
      </c>
      <c r="P195">
        <v>76</v>
      </c>
      <c r="Q195" t="s">
        <v>352</v>
      </c>
      <c r="S195">
        <v>36</v>
      </c>
      <c r="T195">
        <v>217319</v>
      </c>
    </row>
    <row r="196" spans="1:20">
      <c r="A196">
        <v>8</v>
      </c>
      <c r="B196" t="s">
        <v>183</v>
      </c>
      <c r="C196">
        <v>13</v>
      </c>
      <c r="D196" t="s">
        <v>62</v>
      </c>
      <c r="E196" t="s">
        <v>224</v>
      </c>
      <c r="F196" t="s">
        <v>225</v>
      </c>
      <c r="G196">
        <v>1000000899</v>
      </c>
      <c r="H196" t="s">
        <v>65</v>
      </c>
      <c r="I196" t="s">
        <v>192</v>
      </c>
      <c r="K196" s="164">
        <v>43243</v>
      </c>
      <c r="L196" s="164">
        <v>42613</v>
      </c>
      <c r="M196" s="164">
        <v>45535</v>
      </c>
      <c r="N196" s="164">
        <v>42614</v>
      </c>
      <c r="O196" t="s">
        <v>354</v>
      </c>
      <c r="P196">
        <v>75</v>
      </c>
      <c r="Q196" t="s">
        <v>352</v>
      </c>
      <c r="S196">
        <v>36</v>
      </c>
      <c r="T196">
        <v>40277</v>
      </c>
    </row>
    <row r="197" spans="1:20">
      <c r="A197">
        <v>8</v>
      </c>
      <c r="B197" t="s">
        <v>183</v>
      </c>
      <c r="C197">
        <v>13</v>
      </c>
      <c r="D197" t="s">
        <v>62</v>
      </c>
      <c r="E197" t="s">
        <v>224</v>
      </c>
      <c r="F197" t="s">
        <v>225</v>
      </c>
      <c r="G197">
        <v>1000000899</v>
      </c>
      <c r="H197" t="s">
        <v>65</v>
      </c>
      <c r="I197" t="s">
        <v>192</v>
      </c>
      <c r="K197" s="164">
        <v>43243</v>
      </c>
      <c r="L197" s="164">
        <v>42613</v>
      </c>
      <c r="M197" s="164">
        <v>45535</v>
      </c>
      <c r="N197" s="164">
        <v>42614</v>
      </c>
      <c r="O197" t="s">
        <v>354</v>
      </c>
      <c r="P197">
        <v>75</v>
      </c>
      <c r="Q197" t="s">
        <v>352</v>
      </c>
      <c r="S197">
        <v>36</v>
      </c>
      <c r="T197">
        <v>40277</v>
      </c>
    </row>
    <row r="198" spans="1:20">
      <c r="A198">
        <v>8</v>
      </c>
      <c r="B198" t="s">
        <v>183</v>
      </c>
      <c r="C198">
        <v>13</v>
      </c>
      <c r="D198" t="s">
        <v>62</v>
      </c>
      <c r="E198" t="s">
        <v>224</v>
      </c>
      <c r="F198" t="s">
        <v>225</v>
      </c>
      <c r="G198">
        <v>1000000899</v>
      </c>
      <c r="H198" t="s">
        <v>65</v>
      </c>
      <c r="I198" t="s">
        <v>192</v>
      </c>
      <c r="K198" s="164">
        <v>43243</v>
      </c>
      <c r="L198" s="164">
        <v>42613</v>
      </c>
      <c r="M198" s="164">
        <v>45535</v>
      </c>
      <c r="N198" s="164">
        <v>42614</v>
      </c>
      <c r="O198" t="s">
        <v>354</v>
      </c>
      <c r="P198">
        <v>75</v>
      </c>
      <c r="Q198" t="s">
        <v>352</v>
      </c>
      <c r="S198">
        <v>36</v>
      </c>
      <c r="T198">
        <v>40277</v>
      </c>
    </row>
    <row r="199" spans="1:20">
      <c r="A199">
        <v>8</v>
      </c>
      <c r="B199" t="s">
        <v>183</v>
      </c>
      <c r="C199">
        <v>13</v>
      </c>
      <c r="D199" t="s">
        <v>62</v>
      </c>
      <c r="E199" t="s">
        <v>224</v>
      </c>
      <c r="F199" t="s">
        <v>225</v>
      </c>
      <c r="G199">
        <v>1000000899</v>
      </c>
      <c r="H199" t="s">
        <v>65</v>
      </c>
      <c r="I199" t="s">
        <v>192</v>
      </c>
      <c r="K199" s="164">
        <v>43243</v>
      </c>
      <c r="L199" s="164">
        <v>42613</v>
      </c>
      <c r="M199" s="164">
        <v>45535</v>
      </c>
      <c r="N199" s="164">
        <v>42614</v>
      </c>
      <c r="O199" t="s">
        <v>354</v>
      </c>
      <c r="P199">
        <v>75</v>
      </c>
      <c r="Q199" t="s">
        <v>352</v>
      </c>
      <c r="S199">
        <v>36</v>
      </c>
      <c r="T199">
        <v>40277</v>
      </c>
    </row>
    <row r="200" spans="1:20">
      <c r="A200">
        <v>8</v>
      </c>
      <c r="B200" t="s">
        <v>183</v>
      </c>
      <c r="C200">
        <v>13</v>
      </c>
      <c r="D200" t="s">
        <v>62</v>
      </c>
      <c r="E200" t="s">
        <v>224</v>
      </c>
      <c r="F200" t="s">
        <v>225</v>
      </c>
      <c r="G200">
        <v>1000000899</v>
      </c>
      <c r="H200" t="s">
        <v>65</v>
      </c>
      <c r="I200" t="s">
        <v>192</v>
      </c>
      <c r="K200" s="164">
        <v>43243</v>
      </c>
      <c r="L200" s="164">
        <v>42613</v>
      </c>
      <c r="M200" s="164">
        <v>45535</v>
      </c>
      <c r="N200" s="164">
        <v>42614</v>
      </c>
      <c r="O200" t="s">
        <v>354</v>
      </c>
      <c r="P200">
        <v>75</v>
      </c>
      <c r="Q200" t="s">
        <v>352</v>
      </c>
      <c r="S200">
        <v>36</v>
      </c>
      <c r="T200">
        <v>40277</v>
      </c>
    </row>
    <row r="201" spans="1:20">
      <c r="A201">
        <v>8</v>
      </c>
      <c r="B201" t="s">
        <v>183</v>
      </c>
      <c r="C201">
        <v>13</v>
      </c>
      <c r="D201" t="s">
        <v>62</v>
      </c>
      <c r="E201" t="s">
        <v>224</v>
      </c>
      <c r="F201" t="s">
        <v>225</v>
      </c>
      <c r="G201">
        <v>1000000899</v>
      </c>
      <c r="H201" t="s">
        <v>65</v>
      </c>
      <c r="I201" t="s">
        <v>192</v>
      </c>
      <c r="K201" s="164">
        <v>43243</v>
      </c>
      <c r="L201" s="164">
        <v>42613</v>
      </c>
      <c r="M201" s="164">
        <v>45535</v>
      </c>
      <c r="N201" s="164">
        <v>42614</v>
      </c>
      <c r="O201" t="s">
        <v>354</v>
      </c>
      <c r="P201">
        <v>75</v>
      </c>
      <c r="Q201" t="s">
        <v>352</v>
      </c>
      <c r="S201">
        <v>36</v>
      </c>
      <c r="T201">
        <v>40277</v>
      </c>
    </row>
    <row r="202" spans="1:20">
      <c r="A202">
        <v>8</v>
      </c>
      <c r="B202" t="s">
        <v>183</v>
      </c>
      <c r="C202">
        <v>13</v>
      </c>
      <c r="D202" t="s">
        <v>62</v>
      </c>
      <c r="E202" t="s">
        <v>224</v>
      </c>
      <c r="F202" t="s">
        <v>225</v>
      </c>
      <c r="G202">
        <v>1000000899</v>
      </c>
      <c r="H202" t="s">
        <v>65</v>
      </c>
      <c r="I202" t="s">
        <v>192</v>
      </c>
      <c r="K202" s="164">
        <v>43243</v>
      </c>
      <c r="L202" s="164">
        <v>42613</v>
      </c>
      <c r="M202" s="164">
        <v>45535</v>
      </c>
      <c r="N202" s="164">
        <v>42614</v>
      </c>
      <c r="O202" t="s">
        <v>354</v>
      </c>
      <c r="P202">
        <v>75</v>
      </c>
      <c r="Q202" t="s">
        <v>352</v>
      </c>
      <c r="S202">
        <v>36</v>
      </c>
      <c r="T202">
        <v>40277</v>
      </c>
    </row>
    <row r="203" spans="1:20">
      <c r="A203">
        <v>8</v>
      </c>
      <c r="B203" t="s">
        <v>183</v>
      </c>
      <c r="C203">
        <v>13</v>
      </c>
      <c r="D203" t="s">
        <v>62</v>
      </c>
      <c r="E203" t="s">
        <v>224</v>
      </c>
      <c r="F203" t="s">
        <v>225</v>
      </c>
      <c r="G203">
        <v>1000000899</v>
      </c>
      <c r="H203" t="s">
        <v>65</v>
      </c>
      <c r="I203" t="s">
        <v>192</v>
      </c>
      <c r="K203" s="164">
        <v>43243</v>
      </c>
      <c r="L203" s="164">
        <v>42613</v>
      </c>
      <c r="M203" s="164">
        <v>45535</v>
      </c>
      <c r="N203" s="164">
        <v>42614</v>
      </c>
      <c r="O203" t="s">
        <v>354</v>
      </c>
      <c r="P203">
        <v>75</v>
      </c>
      <c r="Q203" t="s">
        <v>352</v>
      </c>
      <c r="S203">
        <v>36</v>
      </c>
      <c r="T203">
        <v>40277</v>
      </c>
    </row>
    <row r="204" spans="1:20">
      <c r="A204">
        <v>8</v>
      </c>
      <c r="B204" t="s">
        <v>183</v>
      </c>
      <c r="C204">
        <v>13</v>
      </c>
      <c r="D204" t="s">
        <v>62</v>
      </c>
      <c r="E204" t="s">
        <v>224</v>
      </c>
      <c r="F204" t="s">
        <v>225</v>
      </c>
      <c r="G204">
        <v>1000000899</v>
      </c>
      <c r="H204" t="s">
        <v>65</v>
      </c>
      <c r="I204" t="s">
        <v>192</v>
      </c>
      <c r="K204" s="164">
        <v>43243</v>
      </c>
      <c r="L204" s="164">
        <v>42613</v>
      </c>
      <c r="M204" s="164">
        <v>45535</v>
      </c>
      <c r="N204" s="164">
        <v>42614</v>
      </c>
      <c r="O204" t="s">
        <v>354</v>
      </c>
      <c r="P204">
        <v>75</v>
      </c>
      <c r="Q204" t="s">
        <v>352</v>
      </c>
      <c r="S204">
        <v>36</v>
      </c>
      <c r="T204">
        <v>40277</v>
      </c>
    </row>
    <row r="205" spans="1:20">
      <c r="A205">
        <v>8</v>
      </c>
      <c r="B205" t="s">
        <v>183</v>
      </c>
      <c r="C205">
        <v>13</v>
      </c>
      <c r="D205" t="s">
        <v>62</v>
      </c>
      <c r="E205" t="s">
        <v>224</v>
      </c>
      <c r="F205" t="s">
        <v>225</v>
      </c>
      <c r="G205">
        <v>1000000899</v>
      </c>
      <c r="H205" t="s">
        <v>65</v>
      </c>
      <c r="I205" t="s">
        <v>192</v>
      </c>
      <c r="K205" s="164">
        <v>43243</v>
      </c>
      <c r="L205" s="164">
        <v>42613</v>
      </c>
      <c r="M205" s="164">
        <v>45535</v>
      </c>
      <c r="N205" s="164">
        <v>42614</v>
      </c>
      <c r="O205" t="s">
        <v>354</v>
      </c>
      <c r="P205">
        <v>75</v>
      </c>
      <c r="Q205" t="s">
        <v>352</v>
      </c>
      <c r="S205">
        <v>36</v>
      </c>
      <c r="T205">
        <v>40277</v>
      </c>
    </row>
    <row r="206" spans="1:20">
      <c r="A206">
        <v>8</v>
      </c>
      <c r="B206" t="s">
        <v>183</v>
      </c>
      <c r="C206">
        <v>13</v>
      </c>
      <c r="D206" t="s">
        <v>62</v>
      </c>
      <c r="E206" t="s">
        <v>224</v>
      </c>
      <c r="F206" t="s">
        <v>225</v>
      </c>
      <c r="G206">
        <v>1000000899</v>
      </c>
      <c r="H206" t="s">
        <v>65</v>
      </c>
      <c r="I206" t="s">
        <v>192</v>
      </c>
      <c r="K206" s="164">
        <v>43243</v>
      </c>
      <c r="L206" s="164">
        <v>42613</v>
      </c>
      <c r="M206" s="164">
        <v>45535</v>
      </c>
      <c r="N206" s="164">
        <v>42614</v>
      </c>
      <c r="O206" t="s">
        <v>354</v>
      </c>
      <c r="P206">
        <v>75</v>
      </c>
      <c r="Q206" t="s">
        <v>352</v>
      </c>
      <c r="S206">
        <v>36</v>
      </c>
      <c r="T206">
        <v>40277</v>
      </c>
    </row>
    <row r="207" spans="1:20">
      <c r="A207">
        <v>8</v>
      </c>
      <c r="B207" t="s">
        <v>183</v>
      </c>
      <c r="C207">
        <v>13</v>
      </c>
      <c r="D207" t="s">
        <v>62</v>
      </c>
      <c r="E207" t="s">
        <v>224</v>
      </c>
      <c r="F207" t="s">
        <v>225</v>
      </c>
      <c r="G207">
        <v>1000000899</v>
      </c>
      <c r="H207" t="s">
        <v>65</v>
      </c>
      <c r="I207" t="s">
        <v>192</v>
      </c>
      <c r="K207" s="164">
        <v>43243</v>
      </c>
      <c r="L207" s="164">
        <v>42613</v>
      </c>
      <c r="M207" s="164">
        <v>45535</v>
      </c>
      <c r="N207" s="164">
        <v>42614</v>
      </c>
      <c r="O207" t="s">
        <v>354</v>
      </c>
      <c r="P207">
        <v>75</v>
      </c>
      <c r="Q207" t="s">
        <v>352</v>
      </c>
      <c r="S207">
        <v>36</v>
      </c>
      <c r="T207">
        <v>40277</v>
      </c>
    </row>
    <row r="208" spans="1:20">
      <c r="A208">
        <v>8</v>
      </c>
      <c r="B208" t="s">
        <v>183</v>
      </c>
      <c r="C208">
        <v>13</v>
      </c>
      <c r="D208" t="s">
        <v>62</v>
      </c>
      <c r="E208" t="s">
        <v>224</v>
      </c>
      <c r="F208" t="s">
        <v>225</v>
      </c>
      <c r="G208">
        <v>1000000899</v>
      </c>
      <c r="H208" t="s">
        <v>65</v>
      </c>
      <c r="I208" t="s">
        <v>192</v>
      </c>
      <c r="K208" s="164">
        <v>43243</v>
      </c>
      <c r="L208" s="164">
        <v>42613</v>
      </c>
      <c r="M208" s="164">
        <v>45535</v>
      </c>
      <c r="N208" s="164">
        <v>42614</v>
      </c>
      <c r="O208" t="s">
        <v>354</v>
      </c>
      <c r="P208">
        <v>75</v>
      </c>
      <c r="Q208" t="s">
        <v>352</v>
      </c>
      <c r="S208">
        <v>36</v>
      </c>
      <c r="T208">
        <v>40277</v>
      </c>
    </row>
    <row r="209" spans="1:20">
      <c r="A209">
        <v>8</v>
      </c>
      <c r="B209" t="s">
        <v>183</v>
      </c>
      <c r="C209">
        <v>16</v>
      </c>
      <c r="D209" t="s">
        <v>62</v>
      </c>
      <c r="E209" t="s">
        <v>226</v>
      </c>
      <c r="F209" t="s">
        <v>227</v>
      </c>
      <c r="G209" t="s">
        <v>228</v>
      </c>
      <c r="H209" t="s">
        <v>65</v>
      </c>
      <c r="I209" t="s">
        <v>192</v>
      </c>
      <c r="K209" s="164">
        <v>42153</v>
      </c>
      <c r="L209" s="164">
        <v>42613</v>
      </c>
      <c r="M209" s="164">
        <v>45535</v>
      </c>
      <c r="N209" s="164">
        <v>42614</v>
      </c>
      <c r="O209" t="s">
        <v>354</v>
      </c>
      <c r="P209">
        <v>90</v>
      </c>
      <c r="Q209" t="s">
        <v>352</v>
      </c>
      <c r="S209">
        <v>60</v>
      </c>
      <c r="T209">
        <v>2696009.94</v>
      </c>
    </row>
    <row r="210" spans="1:20">
      <c r="A210">
        <v>8</v>
      </c>
      <c r="B210" t="s">
        <v>183</v>
      </c>
      <c r="C210">
        <v>16</v>
      </c>
      <c r="D210" t="s">
        <v>62</v>
      </c>
      <c r="E210" t="s">
        <v>229</v>
      </c>
      <c r="F210" t="s">
        <v>227</v>
      </c>
      <c r="G210" t="s">
        <v>228</v>
      </c>
      <c r="H210" t="s">
        <v>65</v>
      </c>
      <c r="I210" t="s">
        <v>192</v>
      </c>
      <c r="K210" s="164">
        <v>42153</v>
      </c>
      <c r="L210" s="164">
        <v>42613</v>
      </c>
      <c r="M210" s="164">
        <v>45535</v>
      </c>
      <c r="N210" s="164">
        <v>42614</v>
      </c>
      <c r="O210" t="s">
        <v>354</v>
      </c>
      <c r="P210">
        <v>90</v>
      </c>
      <c r="Q210" t="s">
        <v>352</v>
      </c>
      <c r="S210">
        <v>60</v>
      </c>
      <c r="T210">
        <v>4374497.46</v>
      </c>
    </row>
    <row r="211" spans="1:20">
      <c r="A211">
        <v>8</v>
      </c>
      <c r="B211" t="s">
        <v>183</v>
      </c>
      <c r="C211">
        <v>16</v>
      </c>
      <c r="D211" t="s">
        <v>62</v>
      </c>
      <c r="E211" t="s">
        <v>229</v>
      </c>
      <c r="F211" t="s">
        <v>227</v>
      </c>
      <c r="G211" t="s">
        <v>228</v>
      </c>
      <c r="H211" t="s">
        <v>65</v>
      </c>
      <c r="I211" t="s">
        <v>192</v>
      </c>
      <c r="K211" s="164">
        <v>42153</v>
      </c>
      <c r="L211" s="164">
        <v>42613</v>
      </c>
      <c r="M211" s="164">
        <v>45535</v>
      </c>
      <c r="N211" s="164">
        <v>42614</v>
      </c>
      <c r="O211" t="s">
        <v>354</v>
      </c>
      <c r="P211">
        <v>90</v>
      </c>
      <c r="Q211" t="s">
        <v>352</v>
      </c>
      <c r="S211">
        <v>60</v>
      </c>
      <c r="T211">
        <v>4374497.46</v>
      </c>
    </row>
    <row r="212" spans="1:20">
      <c r="A212">
        <v>8</v>
      </c>
      <c r="B212" t="s">
        <v>183</v>
      </c>
      <c r="C212">
        <v>16</v>
      </c>
      <c r="D212" t="s">
        <v>62</v>
      </c>
      <c r="E212" t="s">
        <v>229</v>
      </c>
      <c r="F212" t="s">
        <v>227</v>
      </c>
      <c r="G212" t="s">
        <v>228</v>
      </c>
      <c r="H212" t="s">
        <v>65</v>
      </c>
      <c r="I212" t="s">
        <v>192</v>
      </c>
      <c r="K212" s="164">
        <v>42153</v>
      </c>
      <c r="L212" s="164">
        <v>42613</v>
      </c>
      <c r="M212" s="164">
        <v>45535</v>
      </c>
      <c r="N212" s="164">
        <v>42614</v>
      </c>
      <c r="O212" t="s">
        <v>354</v>
      </c>
      <c r="P212">
        <v>90</v>
      </c>
      <c r="Q212" t="s">
        <v>352</v>
      </c>
      <c r="S212">
        <v>60</v>
      </c>
      <c r="T212">
        <v>4374497.46</v>
      </c>
    </row>
    <row r="213" spans="1:20">
      <c r="A213">
        <v>8</v>
      </c>
      <c r="B213" t="s">
        <v>183</v>
      </c>
      <c r="C213">
        <v>16</v>
      </c>
      <c r="D213" t="s">
        <v>62</v>
      </c>
      <c r="E213" t="s">
        <v>229</v>
      </c>
      <c r="F213" t="s">
        <v>227</v>
      </c>
      <c r="G213" t="s">
        <v>228</v>
      </c>
      <c r="H213" t="s">
        <v>65</v>
      </c>
      <c r="I213" t="s">
        <v>192</v>
      </c>
      <c r="K213" s="164">
        <v>42153</v>
      </c>
      <c r="L213" s="164">
        <v>42613</v>
      </c>
      <c r="M213" s="164">
        <v>45535</v>
      </c>
      <c r="N213" s="164">
        <v>42614</v>
      </c>
      <c r="O213" t="s">
        <v>354</v>
      </c>
      <c r="P213">
        <v>90</v>
      </c>
      <c r="Q213" t="s">
        <v>352</v>
      </c>
      <c r="S213">
        <v>60</v>
      </c>
      <c r="T213">
        <v>4374497.46</v>
      </c>
    </row>
    <row r="214" spans="1:20">
      <c r="A214">
        <v>8</v>
      </c>
      <c r="B214" t="s">
        <v>183</v>
      </c>
      <c r="C214">
        <v>16</v>
      </c>
      <c r="D214" t="s">
        <v>62</v>
      </c>
      <c r="E214" t="s">
        <v>230</v>
      </c>
      <c r="F214" t="s">
        <v>227</v>
      </c>
      <c r="G214" t="s">
        <v>231</v>
      </c>
      <c r="H214" t="s">
        <v>65</v>
      </c>
      <c r="I214" t="s">
        <v>192</v>
      </c>
      <c r="K214" s="164">
        <v>42153</v>
      </c>
      <c r="L214" s="164">
        <v>42613</v>
      </c>
      <c r="M214" s="164">
        <v>45535</v>
      </c>
      <c r="N214" s="164">
        <v>42614</v>
      </c>
      <c r="O214" t="s">
        <v>354</v>
      </c>
      <c r="P214">
        <v>90</v>
      </c>
      <c r="Q214" t="s">
        <v>352</v>
      </c>
      <c r="S214">
        <v>60</v>
      </c>
      <c r="T214">
        <v>15395029.32</v>
      </c>
    </row>
    <row r="215" spans="1:20">
      <c r="A215">
        <v>8</v>
      </c>
      <c r="B215" t="s">
        <v>183</v>
      </c>
      <c r="C215">
        <v>16</v>
      </c>
      <c r="D215" t="s">
        <v>62</v>
      </c>
      <c r="E215" t="s">
        <v>230</v>
      </c>
      <c r="F215" t="s">
        <v>227</v>
      </c>
      <c r="G215" t="s">
        <v>228</v>
      </c>
      <c r="H215" t="s">
        <v>65</v>
      </c>
      <c r="I215" t="s">
        <v>192</v>
      </c>
      <c r="K215" s="164">
        <v>42153</v>
      </c>
      <c r="L215" s="164">
        <v>42613</v>
      </c>
      <c r="M215" s="164">
        <v>45535</v>
      </c>
      <c r="N215" s="164">
        <v>42614</v>
      </c>
      <c r="O215" t="s">
        <v>354</v>
      </c>
      <c r="P215">
        <v>90</v>
      </c>
      <c r="Q215" t="s">
        <v>352</v>
      </c>
      <c r="S215">
        <v>60</v>
      </c>
      <c r="T215">
        <v>15395029.32</v>
      </c>
    </row>
    <row r="216" spans="1:20">
      <c r="A216">
        <v>8</v>
      </c>
      <c r="B216" t="s">
        <v>183</v>
      </c>
      <c r="C216">
        <v>16</v>
      </c>
      <c r="D216" t="s">
        <v>62</v>
      </c>
      <c r="E216" t="s">
        <v>230</v>
      </c>
      <c r="F216" t="s">
        <v>227</v>
      </c>
      <c r="G216" t="s">
        <v>228</v>
      </c>
      <c r="H216" t="s">
        <v>65</v>
      </c>
      <c r="I216" t="s">
        <v>192</v>
      </c>
      <c r="K216" s="164">
        <v>42153</v>
      </c>
      <c r="L216" s="164">
        <v>42613</v>
      </c>
      <c r="M216" s="164">
        <v>45535</v>
      </c>
      <c r="N216" s="164">
        <v>42614</v>
      </c>
      <c r="O216" t="s">
        <v>354</v>
      </c>
      <c r="P216">
        <v>90</v>
      </c>
      <c r="Q216" t="s">
        <v>352</v>
      </c>
      <c r="S216">
        <v>60</v>
      </c>
      <c r="T216">
        <v>15395029.32</v>
      </c>
    </row>
    <row r="217" spans="1:20">
      <c r="A217">
        <v>8</v>
      </c>
      <c r="B217" t="s">
        <v>183</v>
      </c>
      <c r="C217">
        <v>16</v>
      </c>
      <c r="D217" t="s">
        <v>62</v>
      </c>
      <c r="E217" t="s">
        <v>230</v>
      </c>
      <c r="F217" t="s">
        <v>227</v>
      </c>
      <c r="G217" t="s">
        <v>231</v>
      </c>
      <c r="H217" t="s">
        <v>65</v>
      </c>
      <c r="I217" t="s">
        <v>192</v>
      </c>
      <c r="K217" s="164">
        <v>42153</v>
      </c>
      <c r="L217" s="164">
        <v>42613</v>
      </c>
      <c r="M217" s="164">
        <v>45535</v>
      </c>
      <c r="N217" s="164">
        <v>42614</v>
      </c>
      <c r="O217" t="s">
        <v>354</v>
      </c>
      <c r="P217">
        <v>90</v>
      </c>
      <c r="Q217" t="s">
        <v>352</v>
      </c>
      <c r="S217">
        <v>60</v>
      </c>
      <c r="T217">
        <v>24869266.68</v>
      </c>
    </row>
    <row r="218" spans="1:20">
      <c r="A218">
        <v>8</v>
      </c>
      <c r="B218" t="s">
        <v>183</v>
      </c>
      <c r="C218">
        <v>76</v>
      </c>
      <c r="D218" t="s">
        <v>62</v>
      </c>
      <c r="E218" t="s">
        <v>232</v>
      </c>
      <c r="F218" t="s">
        <v>233</v>
      </c>
      <c r="G218" t="s">
        <v>234</v>
      </c>
      <c r="H218" t="s">
        <v>65</v>
      </c>
      <c r="I218" t="s">
        <v>117</v>
      </c>
      <c r="K218" s="164">
        <v>42291</v>
      </c>
      <c r="L218" s="164">
        <v>42613</v>
      </c>
      <c r="M218" s="164">
        <v>45535</v>
      </c>
      <c r="N218" s="164">
        <v>42614</v>
      </c>
      <c r="O218" t="s">
        <v>354</v>
      </c>
      <c r="P218">
        <v>90</v>
      </c>
      <c r="Q218" t="s">
        <v>352</v>
      </c>
      <c r="S218">
        <v>60</v>
      </c>
      <c r="T218">
        <v>965572.20000000007</v>
      </c>
    </row>
    <row r="219" spans="1:20">
      <c r="A219">
        <v>8</v>
      </c>
      <c r="B219" t="s">
        <v>183</v>
      </c>
      <c r="C219">
        <v>76</v>
      </c>
      <c r="D219" t="s">
        <v>62</v>
      </c>
      <c r="E219" t="s">
        <v>232</v>
      </c>
      <c r="F219" t="s">
        <v>233</v>
      </c>
      <c r="G219" t="s">
        <v>234</v>
      </c>
      <c r="H219" t="s">
        <v>65</v>
      </c>
      <c r="I219" t="s">
        <v>117</v>
      </c>
      <c r="K219" s="164">
        <v>42291</v>
      </c>
      <c r="L219" s="164">
        <v>42613</v>
      </c>
      <c r="M219" s="164">
        <v>45535</v>
      </c>
      <c r="N219" s="164">
        <v>42614</v>
      </c>
      <c r="O219" t="s">
        <v>354</v>
      </c>
      <c r="P219">
        <v>90</v>
      </c>
      <c r="Q219" t="s">
        <v>352</v>
      </c>
      <c r="S219">
        <v>60</v>
      </c>
      <c r="T219">
        <v>965572.20000000007</v>
      </c>
    </row>
    <row r="220" spans="1:20">
      <c r="A220">
        <v>8</v>
      </c>
      <c r="B220" t="s">
        <v>183</v>
      </c>
      <c r="C220">
        <v>76</v>
      </c>
      <c r="D220" t="s">
        <v>62</v>
      </c>
      <c r="E220" t="s">
        <v>232</v>
      </c>
      <c r="F220" t="s">
        <v>233</v>
      </c>
      <c r="G220" t="s">
        <v>234</v>
      </c>
      <c r="H220" t="s">
        <v>65</v>
      </c>
      <c r="I220" t="s">
        <v>117</v>
      </c>
      <c r="K220" s="164">
        <v>42291</v>
      </c>
      <c r="L220" s="164">
        <v>42613</v>
      </c>
      <c r="M220" s="164">
        <v>45535</v>
      </c>
      <c r="N220" s="164">
        <v>42614</v>
      </c>
      <c r="O220" t="s">
        <v>354</v>
      </c>
      <c r="P220">
        <v>90</v>
      </c>
      <c r="Q220" t="s">
        <v>352</v>
      </c>
      <c r="S220">
        <v>60</v>
      </c>
      <c r="T220">
        <v>965572.20000000007</v>
      </c>
    </row>
    <row r="221" spans="1:20">
      <c r="A221">
        <v>8</v>
      </c>
      <c r="B221" t="s">
        <v>183</v>
      </c>
      <c r="C221">
        <v>76</v>
      </c>
      <c r="D221" t="s">
        <v>62</v>
      </c>
      <c r="E221" t="s">
        <v>232</v>
      </c>
      <c r="F221" t="s">
        <v>233</v>
      </c>
      <c r="G221" t="s">
        <v>234</v>
      </c>
      <c r="H221" t="s">
        <v>65</v>
      </c>
      <c r="I221" t="s">
        <v>117</v>
      </c>
      <c r="K221" s="164">
        <v>42291</v>
      </c>
      <c r="L221" s="164">
        <v>42613</v>
      </c>
      <c r="M221" s="164">
        <v>45535</v>
      </c>
      <c r="N221" s="164">
        <v>42614</v>
      </c>
      <c r="O221" t="s">
        <v>354</v>
      </c>
      <c r="P221">
        <v>90</v>
      </c>
      <c r="Q221" t="s">
        <v>352</v>
      </c>
      <c r="S221">
        <v>60</v>
      </c>
      <c r="T221">
        <v>965572.20000000007</v>
      </c>
    </row>
    <row r="222" spans="1:20">
      <c r="A222">
        <v>8</v>
      </c>
      <c r="B222" t="s">
        <v>183</v>
      </c>
      <c r="C222">
        <v>76</v>
      </c>
      <c r="D222" t="s">
        <v>62</v>
      </c>
      <c r="E222" t="s">
        <v>232</v>
      </c>
      <c r="F222" t="s">
        <v>233</v>
      </c>
      <c r="G222" t="s">
        <v>234</v>
      </c>
      <c r="H222" t="s">
        <v>65</v>
      </c>
      <c r="I222" t="s">
        <v>117</v>
      </c>
      <c r="K222" s="164">
        <v>42291</v>
      </c>
      <c r="L222" s="164">
        <v>42613</v>
      </c>
      <c r="M222" s="164">
        <v>45535</v>
      </c>
      <c r="N222" s="164">
        <v>42614</v>
      </c>
      <c r="O222" t="s">
        <v>354</v>
      </c>
      <c r="P222">
        <v>90</v>
      </c>
      <c r="Q222" t="s">
        <v>352</v>
      </c>
      <c r="S222">
        <v>60</v>
      </c>
      <c r="T222">
        <v>965572.20000000007</v>
      </c>
    </row>
    <row r="223" spans="1:20">
      <c r="A223">
        <v>8</v>
      </c>
      <c r="B223" t="s">
        <v>183</v>
      </c>
      <c r="C223">
        <v>76</v>
      </c>
      <c r="D223" t="s">
        <v>62</v>
      </c>
      <c r="E223" t="s">
        <v>232</v>
      </c>
      <c r="F223" t="s">
        <v>233</v>
      </c>
      <c r="G223" t="s">
        <v>234</v>
      </c>
      <c r="H223" t="s">
        <v>65</v>
      </c>
      <c r="I223" t="s">
        <v>117</v>
      </c>
      <c r="K223" s="164">
        <v>42291</v>
      </c>
      <c r="L223" s="164">
        <v>42613</v>
      </c>
      <c r="M223" s="164">
        <v>45535</v>
      </c>
      <c r="N223" s="164">
        <v>42614</v>
      </c>
      <c r="O223" t="s">
        <v>354</v>
      </c>
      <c r="P223">
        <v>90</v>
      </c>
      <c r="Q223" t="s">
        <v>352</v>
      </c>
      <c r="S223">
        <v>60</v>
      </c>
      <c r="T223">
        <v>965572.20000000007</v>
      </c>
    </row>
    <row r="224" spans="1:20">
      <c r="A224">
        <v>8</v>
      </c>
      <c r="B224" t="s">
        <v>183</v>
      </c>
      <c r="C224">
        <v>76</v>
      </c>
      <c r="D224" t="s">
        <v>62</v>
      </c>
      <c r="E224" t="s">
        <v>232</v>
      </c>
      <c r="F224" t="s">
        <v>233</v>
      </c>
      <c r="G224" t="s">
        <v>234</v>
      </c>
      <c r="H224" t="s">
        <v>65</v>
      </c>
      <c r="I224" t="s">
        <v>117</v>
      </c>
      <c r="K224" s="164">
        <v>42291</v>
      </c>
      <c r="L224" s="164">
        <v>42613</v>
      </c>
      <c r="M224" s="164">
        <v>45535</v>
      </c>
      <c r="N224" s="164">
        <v>42614</v>
      </c>
      <c r="O224" t="s">
        <v>354</v>
      </c>
      <c r="P224">
        <v>90</v>
      </c>
      <c r="Q224" t="s">
        <v>352</v>
      </c>
      <c r="S224">
        <v>60</v>
      </c>
      <c r="T224">
        <v>965572.20000000007</v>
      </c>
    </row>
    <row r="225" spans="1:20">
      <c r="A225">
        <v>8</v>
      </c>
      <c r="B225" t="s">
        <v>183</v>
      </c>
      <c r="C225">
        <v>76</v>
      </c>
      <c r="D225" t="s">
        <v>62</v>
      </c>
      <c r="E225" t="s">
        <v>232</v>
      </c>
      <c r="F225" t="s">
        <v>233</v>
      </c>
      <c r="G225" t="s">
        <v>234</v>
      </c>
      <c r="H225" t="s">
        <v>65</v>
      </c>
      <c r="I225" t="s">
        <v>117</v>
      </c>
      <c r="K225" s="164">
        <v>42291</v>
      </c>
      <c r="L225" s="164">
        <v>42613</v>
      </c>
      <c r="M225" s="164">
        <v>45535</v>
      </c>
      <c r="N225" s="164">
        <v>42614</v>
      </c>
      <c r="O225" t="s">
        <v>354</v>
      </c>
      <c r="P225">
        <v>90</v>
      </c>
      <c r="Q225" t="s">
        <v>352</v>
      </c>
      <c r="S225">
        <v>60</v>
      </c>
      <c r="T225">
        <v>965572.20000000007</v>
      </c>
    </row>
    <row r="226" spans="1:20">
      <c r="A226">
        <v>8</v>
      </c>
      <c r="B226" t="s">
        <v>183</v>
      </c>
      <c r="C226">
        <v>76</v>
      </c>
      <c r="D226" t="s">
        <v>62</v>
      </c>
      <c r="E226" t="s">
        <v>232</v>
      </c>
      <c r="F226" t="s">
        <v>233</v>
      </c>
      <c r="G226" t="s">
        <v>234</v>
      </c>
      <c r="H226" t="s">
        <v>65</v>
      </c>
      <c r="I226" t="s">
        <v>117</v>
      </c>
      <c r="K226" s="164">
        <v>42291</v>
      </c>
      <c r="L226" s="164">
        <v>42613</v>
      </c>
      <c r="M226" s="164">
        <v>45535</v>
      </c>
      <c r="N226" s="164">
        <v>42614</v>
      </c>
      <c r="O226" t="s">
        <v>354</v>
      </c>
      <c r="P226">
        <v>90</v>
      </c>
      <c r="Q226" t="s">
        <v>352</v>
      </c>
      <c r="S226">
        <v>60</v>
      </c>
      <c r="T226">
        <v>965572.20000000007</v>
      </c>
    </row>
    <row r="227" spans="1:20">
      <c r="A227">
        <v>8</v>
      </c>
      <c r="B227" t="s">
        <v>183</v>
      </c>
      <c r="C227">
        <v>76</v>
      </c>
      <c r="D227" t="s">
        <v>62</v>
      </c>
      <c r="E227" t="s">
        <v>232</v>
      </c>
      <c r="F227" t="s">
        <v>233</v>
      </c>
      <c r="G227" t="s">
        <v>234</v>
      </c>
      <c r="H227" t="s">
        <v>65</v>
      </c>
      <c r="I227" t="s">
        <v>117</v>
      </c>
      <c r="K227" s="164">
        <v>42291</v>
      </c>
      <c r="L227" s="164">
        <v>42613</v>
      </c>
      <c r="M227" s="164">
        <v>45535</v>
      </c>
      <c r="N227" s="164">
        <v>42614</v>
      </c>
      <c r="O227" t="s">
        <v>354</v>
      </c>
      <c r="P227">
        <v>90</v>
      </c>
      <c r="Q227" t="s">
        <v>352</v>
      </c>
      <c r="S227">
        <v>60</v>
      </c>
      <c r="T227">
        <v>965572.20000000007</v>
      </c>
    </row>
    <row r="228" spans="1:20">
      <c r="A228">
        <v>8</v>
      </c>
      <c r="B228" t="s">
        <v>183</v>
      </c>
      <c r="C228">
        <v>76</v>
      </c>
      <c r="D228" t="s">
        <v>62</v>
      </c>
      <c r="E228" t="s">
        <v>232</v>
      </c>
      <c r="F228" t="s">
        <v>233</v>
      </c>
      <c r="G228" t="s">
        <v>234</v>
      </c>
      <c r="H228" t="s">
        <v>65</v>
      </c>
      <c r="I228" t="s">
        <v>117</v>
      </c>
      <c r="K228" s="164">
        <v>42291</v>
      </c>
      <c r="L228" s="164">
        <v>42613</v>
      </c>
      <c r="M228" s="164">
        <v>45535</v>
      </c>
      <c r="N228" s="164">
        <v>42614</v>
      </c>
      <c r="O228" t="s">
        <v>354</v>
      </c>
      <c r="P228">
        <v>90</v>
      </c>
      <c r="Q228" t="s">
        <v>352</v>
      </c>
      <c r="S228">
        <v>60</v>
      </c>
      <c r="T228">
        <v>965572.20000000007</v>
      </c>
    </row>
    <row r="229" spans="1:20">
      <c r="A229">
        <v>8</v>
      </c>
      <c r="B229" t="s">
        <v>183</v>
      </c>
      <c r="C229">
        <v>76</v>
      </c>
      <c r="D229" t="s">
        <v>62</v>
      </c>
      <c r="E229" t="s">
        <v>232</v>
      </c>
      <c r="F229" t="s">
        <v>233</v>
      </c>
      <c r="G229" t="s">
        <v>234</v>
      </c>
      <c r="H229" t="s">
        <v>65</v>
      </c>
      <c r="I229" t="s">
        <v>117</v>
      </c>
      <c r="K229" s="164">
        <v>42291</v>
      </c>
      <c r="L229" s="164">
        <v>42613</v>
      </c>
      <c r="M229" s="164">
        <v>45535</v>
      </c>
      <c r="N229" s="164">
        <v>42614</v>
      </c>
      <c r="O229" t="s">
        <v>354</v>
      </c>
      <c r="P229">
        <v>90</v>
      </c>
      <c r="Q229" t="s">
        <v>352</v>
      </c>
      <c r="S229">
        <v>60</v>
      </c>
      <c r="T229">
        <v>965572.20000000007</v>
      </c>
    </row>
    <row r="230" spans="1:20">
      <c r="A230">
        <v>8</v>
      </c>
      <c r="B230" t="s">
        <v>183</v>
      </c>
      <c r="C230">
        <v>76</v>
      </c>
      <c r="D230" t="s">
        <v>62</v>
      </c>
      <c r="E230" t="s">
        <v>232</v>
      </c>
      <c r="F230" t="s">
        <v>233</v>
      </c>
      <c r="G230" t="s">
        <v>234</v>
      </c>
      <c r="H230" t="s">
        <v>65</v>
      </c>
      <c r="I230" t="s">
        <v>117</v>
      </c>
      <c r="K230" s="164">
        <v>42291</v>
      </c>
      <c r="L230" s="164">
        <v>42613</v>
      </c>
      <c r="M230" s="164">
        <v>45535</v>
      </c>
      <c r="N230" s="164">
        <v>42614</v>
      </c>
      <c r="O230" t="s">
        <v>354</v>
      </c>
      <c r="P230">
        <v>90</v>
      </c>
      <c r="Q230" t="s">
        <v>352</v>
      </c>
      <c r="S230">
        <v>60</v>
      </c>
      <c r="T230">
        <v>965572.20000000007</v>
      </c>
    </row>
    <row r="231" spans="1:20">
      <c r="A231">
        <v>8</v>
      </c>
      <c r="B231" t="s">
        <v>183</v>
      </c>
      <c r="C231">
        <v>76</v>
      </c>
      <c r="D231" t="s">
        <v>62</v>
      </c>
      <c r="E231" t="s">
        <v>232</v>
      </c>
      <c r="F231" t="s">
        <v>233</v>
      </c>
      <c r="G231" t="s">
        <v>234</v>
      </c>
      <c r="H231" t="s">
        <v>65</v>
      </c>
      <c r="I231" t="s">
        <v>117</v>
      </c>
      <c r="K231" s="164">
        <v>42291</v>
      </c>
      <c r="L231" s="164">
        <v>42613</v>
      </c>
      <c r="M231" s="164">
        <v>45535</v>
      </c>
      <c r="N231" s="164">
        <v>42614</v>
      </c>
      <c r="O231" t="s">
        <v>354</v>
      </c>
      <c r="P231">
        <v>90</v>
      </c>
      <c r="Q231" t="s">
        <v>352</v>
      </c>
      <c r="S231">
        <v>60</v>
      </c>
      <c r="T231">
        <v>965572.20000000007</v>
      </c>
    </row>
    <row r="232" spans="1:20">
      <c r="A232">
        <v>8</v>
      </c>
      <c r="B232" t="s">
        <v>183</v>
      </c>
      <c r="C232">
        <v>77</v>
      </c>
      <c r="D232" t="s">
        <v>62</v>
      </c>
      <c r="E232" t="s">
        <v>235</v>
      </c>
      <c r="F232" t="s">
        <v>76</v>
      </c>
      <c r="G232">
        <v>166</v>
      </c>
      <c r="H232" t="s">
        <v>65</v>
      </c>
      <c r="I232" t="s">
        <v>117</v>
      </c>
      <c r="K232" s="164">
        <v>42361</v>
      </c>
      <c r="L232" s="164">
        <v>42613</v>
      </c>
      <c r="M232" s="164">
        <v>45535</v>
      </c>
      <c r="N232" s="164">
        <v>42614</v>
      </c>
      <c r="O232" t="s">
        <v>354</v>
      </c>
      <c r="P232">
        <v>90</v>
      </c>
      <c r="Q232" t="s">
        <v>352</v>
      </c>
      <c r="S232">
        <v>60</v>
      </c>
      <c r="T232">
        <v>300000</v>
      </c>
    </row>
    <row r="233" spans="1:20">
      <c r="A233">
        <v>8</v>
      </c>
      <c r="B233" t="s">
        <v>183</v>
      </c>
      <c r="C233">
        <v>77</v>
      </c>
      <c r="D233" t="s">
        <v>62</v>
      </c>
      <c r="E233" t="s">
        <v>236</v>
      </c>
      <c r="F233" t="s">
        <v>76</v>
      </c>
      <c r="G233">
        <v>166</v>
      </c>
      <c r="H233" t="s">
        <v>65</v>
      </c>
      <c r="I233" t="s">
        <v>117</v>
      </c>
      <c r="K233" s="164">
        <v>42361</v>
      </c>
      <c r="L233" s="164">
        <v>42613</v>
      </c>
      <c r="M233" s="164">
        <v>45535</v>
      </c>
      <c r="N233" s="164">
        <v>42614</v>
      </c>
      <c r="O233" t="s">
        <v>354</v>
      </c>
      <c r="P233">
        <v>90</v>
      </c>
      <c r="Q233" t="s">
        <v>352</v>
      </c>
      <c r="S233">
        <v>60</v>
      </c>
      <c r="T233">
        <v>100000</v>
      </c>
    </row>
    <row r="234" spans="1:20">
      <c r="A234">
        <v>8</v>
      </c>
      <c r="B234" t="s">
        <v>183</v>
      </c>
      <c r="C234">
        <v>79</v>
      </c>
      <c r="D234" t="s">
        <v>62</v>
      </c>
      <c r="E234" t="s">
        <v>237</v>
      </c>
      <c r="F234" t="s">
        <v>91</v>
      </c>
      <c r="G234">
        <v>15</v>
      </c>
      <c r="H234" t="s">
        <v>65</v>
      </c>
      <c r="I234" t="s">
        <v>117</v>
      </c>
      <c r="K234" s="164">
        <v>42389</v>
      </c>
      <c r="L234" s="164">
        <v>42613</v>
      </c>
      <c r="M234" s="164">
        <v>45535</v>
      </c>
      <c r="N234" s="164">
        <v>42614</v>
      </c>
      <c r="O234" t="s">
        <v>354</v>
      </c>
      <c r="P234">
        <v>90</v>
      </c>
      <c r="Q234" t="s">
        <v>352</v>
      </c>
      <c r="S234">
        <v>60</v>
      </c>
      <c r="T234">
        <v>15000</v>
      </c>
    </row>
    <row r="235" spans="1:20">
      <c r="A235">
        <v>8</v>
      </c>
      <c r="B235" t="s">
        <v>183</v>
      </c>
      <c r="C235">
        <v>147</v>
      </c>
      <c r="D235" t="s">
        <v>62</v>
      </c>
      <c r="E235" t="s">
        <v>235</v>
      </c>
      <c r="F235" t="s">
        <v>76</v>
      </c>
      <c r="G235">
        <v>167</v>
      </c>
      <c r="H235" t="s">
        <v>65</v>
      </c>
      <c r="I235" t="s">
        <v>117</v>
      </c>
      <c r="K235" s="164">
        <v>42392</v>
      </c>
      <c r="L235" s="164">
        <v>42613</v>
      </c>
      <c r="M235" s="164">
        <v>45535</v>
      </c>
      <c r="N235" s="164">
        <v>42614</v>
      </c>
      <c r="O235" t="s">
        <v>354</v>
      </c>
      <c r="P235">
        <v>90</v>
      </c>
      <c r="Q235" t="s">
        <v>352</v>
      </c>
      <c r="S235">
        <v>60</v>
      </c>
      <c r="T235">
        <v>300000</v>
      </c>
    </row>
    <row r="236" spans="1:20">
      <c r="A236">
        <v>8</v>
      </c>
      <c r="B236" t="s">
        <v>183</v>
      </c>
      <c r="C236">
        <v>147</v>
      </c>
      <c r="D236" t="s">
        <v>62</v>
      </c>
      <c r="E236" t="s">
        <v>236</v>
      </c>
      <c r="F236" t="s">
        <v>76</v>
      </c>
      <c r="G236">
        <v>167</v>
      </c>
      <c r="H236" t="s">
        <v>65</v>
      </c>
      <c r="I236" t="s">
        <v>117</v>
      </c>
      <c r="K236" s="164">
        <v>42392</v>
      </c>
      <c r="L236" s="164">
        <v>42613</v>
      </c>
      <c r="M236" s="164">
        <v>45535</v>
      </c>
      <c r="N236" s="164">
        <v>42614</v>
      </c>
      <c r="O236" t="s">
        <v>354</v>
      </c>
      <c r="P236">
        <v>90</v>
      </c>
      <c r="Q236" t="s">
        <v>352</v>
      </c>
      <c r="S236">
        <v>60</v>
      </c>
      <c r="T236">
        <v>100000</v>
      </c>
    </row>
    <row r="237" spans="1:20">
      <c r="A237">
        <v>8</v>
      </c>
      <c r="B237" t="s">
        <v>183</v>
      </c>
      <c r="C237">
        <v>80</v>
      </c>
      <c r="D237" t="s">
        <v>62</v>
      </c>
      <c r="E237" t="s">
        <v>238</v>
      </c>
      <c r="F237" t="s">
        <v>239</v>
      </c>
      <c r="G237">
        <v>1643164</v>
      </c>
      <c r="H237" t="s">
        <v>65</v>
      </c>
      <c r="I237" t="s">
        <v>117</v>
      </c>
      <c r="K237" s="164">
        <v>42408</v>
      </c>
      <c r="L237" s="164">
        <v>42613</v>
      </c>
      <c r="M237" s="164">
        <v>45535</v>
      </c>
      <c r="N237" s="164">
        <v>42614</v>
      </c>
      <c r="O237" t="s">
        <v>354</v>
      </c>
      <c r="P237">
        <v>90</v>
      </c>
      <c r="Q237" t="s">
        <v>352</v>
      </c>
      <c r="S237">
        <v>60</v>
      </c>
      <c r="T237">
        <v>51061</v>
      </c>
    </row>
    <row r="238" spans="1:20">
      <c r="A238">
        <v>8</v>
      </c>
      <c r="B238" t="s">
        <v>183</v>
      </c>
      <c r="C238">
        <v>80</v>
      </c>
      <c r="D238" t="s">
        <v>62</v>
      </c>
      <c r="E238" t="s">
        <v>240</v>
      </c>
      <c r="F238" t="s">
        <v>239</v>
      </c>
      <c r="G238">
        <v>1643164</v>
      </c>
      <c r="H238" t="s">
        <v>65</v>
      </c>
      <c r="I238" t="s">
        <v>117</v>
      </c>
      <c r="K238" s="164">
        <v>42408</v>
      </c>
      <c r="L238" s="164">
        <v>42613</v>
      </c>
      <c r="M238" s="164">
        <v>45535</v>
      </c>
      <c r="N238" s="164">
        <v>42614</v>
      </c>
      <c r="O238" t="s">
        <v>354</v>
      </c>
      <c r="P238">
        <v>90</v>
      </c>
      <c r="Q238" t="s">
        <v>352</v>
      </c>
      <c r="S238">
        <v>60</v>
      </c>
      <c r="T238">
        <v>44702</v>
      </c>
    </row>
    <row r="239" spans="1:20">
      <c r="A239">
        <v>8</v>
      </c>
      <c r="B239" t="s">
        <v>183</v>
      </c>
      <c r="C239">
        <v>80</v>
      </c>
      <c r="D239" t="s">
        <v>62</v>
      </c>
      <c r="E239" t="s">
        <v>240</v>
      </c>
      <c r="F239" t="s">
        <v>239</v>
      </c>
      <c r="G239">
        <v>1643164</v>
      </c>
      <c r="H239" t="s">
        <v>65</v>
      </c>
      <c r="I239" t="s">
        <v>117</v>
      </c>
      <c r="K239" s="164">
        <v>42408</v>
      </c>
      <c r="L239" s="164">
        <v>42613</v>
      </c>
      <c r="M239" s="164">
        <v>45535</v>
      </c>
      <c r="N239" s="164">
        <v>42614</v>
      </c>
      <c r="O239" t="s">
        <v>354</v>
      </c>
      <c r="P239">
        <v>90</v>
      </c>
      <c r="Q239" t="s">
        <v>352</v>
      </c>
      <c r="S239">
        <v>60</v>
      </c>
      <c r="T239">
        <v>44702</v>
      </c>
    </row>
    <row r="240" spans="1:20">
      <c r="A240">
        <v>8</v>
      </c>
      <c r="B240" t="s">
        <v>183</v>
      </c>
      <c r="C240">
        <v>80</v>
      </c>
      <c r="D240" t="s">
        <v>62</v>
      </c>
      <c r="E240" t="s">
        <v>240</v>
      </c>
      <c r="F240" t="s">
        <v>239</v>
      </c>
      <c r="G240">
        <v>1643164</v>
      </c>
      <c r="H240" t="s">
        <v>65</v>
      </c>
      <c r="I240" t="s">
        <v>117</v>
      </c>
      <c r="K240" s="164">
        <v>42408</v>
      </c>
      <c r="L240" s="164">
        <v>42613</v>
      </c>
      <c r="M240" s="164">
        <v>45535</v>
      </c>
      <c r="N240" s="164">
        <v>42614</v>
      </c>
      <c r="O240" t="s">
        <v>354</v>
      </c>
      <c r="P240">
        <v>90</v>
      </c>
      <c r="Q240" t="s">
        <v>352</v>
      </c>
      <c r="S240">
        <v>60</v>
      </c>
      <c r="T240">
        <v>44702</v>
      </c>
    </row>
    <row r="241" spans="1:20">
      <c r="A241">
        <v>8</v>
      </c>
      <c r="B241" t="s">
        <v>183</v>
      </c>
      <c r="C241">
        <v>80</v>
      </c>
      <c r="D241" t="s">
        <v>62</v>
      </c>
      <c r="E241" t="s">
        <v>241</v>
      </c>
      <c r="F241" t="s">
        <v>239</v>
      </c>
      <c r="G241">
        <v>1643164</v>
      </c>
      <c r="H241" t="s">
        <v>65</v>
      </c>
      <c r="I241" t="s">
        <v>117</v>
      </c>
      <c r="K241" s="164">
        <v>42408</v>
      </c>
      <c r="L241" s="164">
        <v>42613</v>
      </c>
      <c r="M241" s="164">
        <v>45535</v>
      </c>
      <c r="N241" s="164">
        <v>42614</v>
      </c>
      <c r="O241" t="s">
        <v>354</v>
      </c>
      <c r="P241">
        <v>90</v>
      </c>
      <c r="Q241" t="s">
        <v>352</v>
      </c>
      <c r="S241">
        <v>60</v>
      </c>
      <c r="T241">
        <v>21802</v>
      </c>
    </row>
    <row r="242" spans="1:20">
      <c r="A242">
        <v>8</v>
      </c>
      <c r="B242" t="s">
        <v>183</v>
      </c>
      <c r="C242">
        <v>80</v>
      </c>
      <c r="D242" t="s">
        <v>62</v>
      </c>
      <c r="E242" t="s">
        <v>242</v>
      </c>
      <c r="F242" t="s">
        <v>239</v>
      </c>
      <c r="G242">
        <v>1643164</v>
      </c>
      <c r="H242" t="s">
        <v>65</v>
      </c>
      <c r="I242" t="s">
        <v>117</v>
      </c>
      <c r="K242" s="164">
        <v>42408</v>
      </c>
      <c r="L242" s="164">
        <v>42613</v>
      </c>
      <c r="M242" s="164">
        <v>45535</v>
      </c>
      <c r="N242" s="164">
        <v>42614</v>
      </c>
      <c r="O242" t="s">
        <v>354</v>
      </c>
      <c r="P242">
        <v>90</v>
      </c>
      <c r="Q242" t="s">
        <v>352</v>
      </c>
      <c r="S242">
        <v>60</v>
      </c>
      <c r="T242">
        <v>1652</v>
      </c>
    </row>
    <row r="243" spans="1:20">
      <c r="A243">
        <v>8</v>
      </c>
      <c r="B243" t="s">
        <v>183</v>
      </c>
      <c r="C243">
        <v>80</v>
      </c>
      <c r="D243" t="s">
        <v>62</v>
      </c>
      <c r="E243" t="s">
        <v>242</v>
      </c>
      <c r="F243" t="s">
        <v>239</v>
      </c>
      <c r="G243">
        <v>1643164</v>
      </c>
      <c r="H243" t="s">
        <v>65</v>
      </c>
      <c r="I243" t="s">
        <v>117</v>
      </c>
      <c r="K243" s="164">
        <v>42408</v>
      </c>
      <c r="L243" s="164">
        <v>42613</v>
      </c>
      <c r="M243" s="164">
        <v>45535</v>
      </c>
      <c r="N243" s="164">
        <v>42614</v>
      </c>
      <c r="O243" t="s">
        <v>354</v>
      </c>
      <c r="P243">
        <v>90</v>
      </c>
      <c r="Q243" t="s">
        <v>352</v>
      </c>
      <c r="S243">
        <v>60</v>
      </c>
      <c r="T243">
        <v>1652</v>
      </c>
    </row>
    <row r="244" spans="1:20">
      <c r="A244">
        <v>8</v>
      </c>
      <c r="B244" t="s">
        <v>183</v>
      </c>
      <c r="C244">
        <v>80</v>
      </c>
      <c r="D244" t="s">
        <v>62</v>
      </c>
      <c r="E244" t="s">
        <v>242</v>
      </c>
      <c r="F244" t="s">
        <v>239</v>
      </c>
      <c r="G244">
        <v>1643164</v>
      </c>
      <c r="H244" t="s">
        <v>65</v>
      </c>
      <c r="I244" t="s">
        <v>117</v>
      </c>
      <c r="K244" s="164">
        <v>42408</v>
      </c>
      <c r="L244" s="164">
        <v>42613</v>
      </c>
      <c r="M244" s="164">
        <v>45535</v>
      </c>
      <c r="N244" s="164">
        <v>42614</v>
      </c>
      <c r="O244" t="s">
        <v>354</v>
      </c>
      <c r="P244">
        <v>90</v>
      </c>
      <c r="Q244" t="s">
        <v>352</v>
      </c>
      <c r="S244">
        <v>60</v>
      </c>
      <c r="T244">
        <v>1652</v>
      </c>
    </row>
    <row r="245" spans="1:20">
      <c r="A245">
        <v>8</v>
      </c>
      <c r="B245" t="s">
        <v>183</v>
      </c>
      <c r="C245">
        <v>80</v>
      </c>
      <c r="D245" t="s">
        <v>62</v>
      </c>
      <c r="E245" t="s">
        <v>242</v>
      </c>
      <c r="F245" t="s">
        <v>239</v>
      </c>
      <c r="G245">
        <v>1643164</v>
      </c>
      <c r="H245" t="s">
        <v>65</v>
      </c>
      <c r="I245" t="s">
        <v>117</v>
      </c>
      <c r="K245" s="164">
        <v>42408</v>
      </c>
      <c r="L245" s="164">
        <v>42613</v>
      </c>
      <c r="M245" s="164">
        <v>45535</v>
      </c>
      <c r="N245" s="164">
        <v>42614</v>
      </c>
      <c r="O245" t="s">
        <v>354</v>
      </c>
      <c r="P245">
        <v>90</v>
      </c>
      <c r="Q245" t="s">
        <v>352</v>
      </c>
      <c r="S245">
        <v>60</v>
      </c>
      <c r="T245">
        <v>1652</v>
      </c>
    </row>
    <row r="246" spans="1:20">
      <c r="A246">
        <v>8</v>
      </c>
      <c r="B246" t="s">
        <v>183</v>
      </c>
      <c r="C246">
        <v>17</v>
      </c>
      <c r="D246" t="s">
        <v>62</v>
      </c>
      <c r="E246" t="s">
        <v>243</v>
      </c>
      <c r="F246" t="s">
        <v>244</v>
      </c>
      <c r="G246">
        <v>4545</v>
      </c>
      <c r="H246" t="s">
        <v>65</v>
      </c>
      <c r="I246" t="s">
        <v>245</v>
      </c>
      <c r="K246" s="164">
        <v>42451</v>
      </c>
      <c r="L246" s="164">
        <v>42613</v>
      </c>
      <c r="M246" s="164">
        <v>45535</v>
      </c>
      <c r="N246" s="164">
        <v>42614</v>
      </c>
      <c r="O246" t="s">
        <v>354</v>
      </c>
      <c r="P246">
        <v>90</v>
      </c>
      <c r="Q246" t="s">
        <v>352</v>
      </c>
      <c r="S246">
        <v>60</v>
      </c>
      <c r="T246">
        <v>11700</v>
      </c>
    </row>
    <row r="247" spans="1:20">
      <c r="A247">
        <v>8</v>
      </c>
      <c r="B247" t="s">
        <v>183</v>
      </c>
      <c r="C247">
        <v>17</v>
      </c>
      <c r="D247" t="s">
        <v>62</v>
      </c>
      <c r="E247" t="s">
        <v>243</v>
      </c>
      <c r="F247" t="s">
        <v>244</v>
      </c>
      <c r="G247">
        <v>4545</v>
      </c>
      <c r="H247" t="s">
        <v>65</v>
      </c>
      <c r="I247" t="s">
        <v>245</v>
      </c>
      <c r="K247" s="164">
        <v>42451</v>
      </c>
      <c r="L247" s="164">
        <v>42613</v>
      </c>
      <c r="M247" s="164">
        <v>45535</v>
      </c>
      <c r="N247" s="164">
        <v>42614</v>
      </c>
      <c r="O247" t="s">
        <v>354</v>
      </c>
      <c r="P247">
        <v>90</v>
      </c>
      <c r="Q247" t="s">
        <v>352</v>
      </c>
      <c r="S247">
        <v>60</v>
      </c>
      <c r="T247">
        <v>11700</v>
      </c>
    </row>
    <row r="248" spans="1:20">
      <c r="A248">
        <v>8</v>
      </c>
      <c r="B248" t="s">
        <v>183</v>
      </c>
      <c r="C248">
        <v>17</v>
      </c>
      <c r="D248" t="s">
        <v>62</v>
      </c>
      <c r="E248" t="s">
        <v>243</v>
      </c>
      <c r="F248" t="s">
        <v>244</v>
      </c>
      <c r="G248">
        <v>4545</v>
      </c>
      <c r="H248" t="s">
        <v>65</v>
      </c>
      <c r="I248" t="s">
        <v>245</v>
      </c>
      <c r="K248" s="164">
        <v>42451</v>
      </c>
      <c r="L248" s="164">
        <v>42613</v>
      </c>
      <c r="M248" s="164">
        <v>45535</v>
      </c>
      <c r="N248" s="164">
        <v>42614</v>
      </c>
      <c r="O248" t="s">
        <v>354</v>
      </c>
      <c r="P248">
        <v>90</v>
      </c>
      <c r="Q248" t="s">
        <v>352</v>
      </c>
      <c r="S248">
        <v>60</v>
      </c>
      <c r="T248">
        <v>11700</v>
      </c>
    </row>
    <row r="249" spans="1:20">
      <c r="A249">
        <v>8</v>
      </c>
      <c r="B249" t="s">
        <v>183</v>
      </c>
      <c r="C249">
        <v>17</v>
      </c>
      <c r="D249" t="s">
        <v>62</v>
      </c>
      <c r="E249" t="s">
        <v>243</v>
      </c>
      <c r="F249" t="s">
        <v>244</v>
      </c>
      <c r="G249">
        <v>4545</v>
      </c>
      <c r="H249" t="s">
        <v>65</v>
      </c>
      <c r="I249" t="s">
        <v>245</v>
      </c>
      <c r="K249" s="164">
        <v>42451</v>
      </c>
      <c r="L249" s="164">
        <v>42613</v>
      </c>
      <c r="M249" s="164">
        <v>45535</v>
      </c>
      <c r="N249" s="164">
        <v>42614</v>
      </c>
      <c r="O249" t="s">
        <v>354</v>
      </c>
      <c r="P249">
        <v>90</v>
      </c>
      <c r="Q249" t="s">
        <v>352</v>
      </c>
      <c r="S249">
        <v>60</v>
      </c>
      <c r="T249">
        <v>11700</v>
      </c>
    </row>
    <row r="250" spans="1:20">
      <c r="A250">
        <v>8</v>
      </c>
      <c r="B250" t="s">
        <v>183</v>
      </c>
      <c r="C250">
        <v>17</v>
      </c>
      <c r="D250" t="s">
        <v>62</v>
      </c>
      <c r="E250" t="s">
        <v>243</v>
      </c>
      <c r="F250" t="s">
        <v>244</v>
      </c>
      <c r="G250">
        <v>4545</v>
      </c>
      <c r="H250" t="s">
        <v>65</v>
      </c>
      <c r="I250" t="s">
        <v>245</v>
      </c>
      <c r="K250" s="164">
        <v>42451</v>
      </c>
      <c r="L250" s="164">
        <v>42613</v>
      </c>
      <c r="M250" s="164">
        <v>45535</v>
      </c>
      <c r="N250" s="164">
        <v>42614</v>
      </c>
      <c r="O250" t="s">
        <v>354</v>
      </c>
      <c r="P250">
        <v>90</v>
      </c>
      <c r="Q250" t="s">
        <v>352</v>
      </c>
      <c r="S250">
        <v>60</v>
      </c>
      <c r="T250">
        <v>11700</v>
      </c>
    </row>
    <row r="251" spans="1:20">
      <c r="A251">
        <v>8</v>
      </c>
      <c r="B251" t="s">
        <v>183</v>
      </c>
      <c r="C251">
        <v>17</v>
      </c>
      <c r="D251" t="s">
        <v>62</v>
      </c>
      <c r="E251" t="s">
        <v>243</v>
      </c>
      <c r="F251" t="s">
        <v>244</v>
      </c>
      <c r="G251">
        <v>4545</v>
      </c>
      <c r="H251" t="s">
        <v>65</v>
      </c>
      <c r="I251" t="s">
        <v>245</v>
      </c>
      <c r="K251" s="164">
        <v>42451</v>
      </c>
      <c r="L251" s="164">
        <v>42613</v>
      </c>
      <c r="M251" s="164">
        <v>45535</v>
      </c>
      <c r="N251" s="164">
        <v>42614</v>
      </c>
      <c r="O251" t="s">
        <v>354</v>
      </c>
      <c r="P251">
        <v>90</v>
      </c>
      <c r="Q251" t="s">
        <v>352</v>
      </c>
      <c r="S251">
        <v>60</v>
      </c>
      <c r="T251">
        <v>11700</v>
      </c>
    </row>
    <row r="252" spans="1:20">
      <c r="A252">
        <v>8</v>
      </c>
      <c r="B252" t="s">
        <v>183</v>
      </c>
      <c r="C252">
        <v>17</v>
      </c>
      <c r="D252" t="s">
        <v>62</v>
      </c>
      <c r="E252" t="s">
        <v>243</v>
      </c>
      <c r="F252" t="s">
        <v>244</v>
      </c>
      <c r="G252">
        <v>4545</v>
      </c>
      <c r="H252" t="s">
        <v>65</v>
      </c>
      <c r="I252" t="s">
        <v>245</v>
      </c>
      <c r="K252" s="164">
        <v>42451</v>
      </c>
      <c r="L252" s="164">
        <v>42613</v>
      </c>
      <c r="M252" s="164">
        <v>45535</v>
      </c>
      <c r="N252" s="164">
        <v>42614</v>
      </c>
      <c r="O252" t="s">
        <v>354</v>
      </c>
      <c r="P252">
        <v>90</v>
      </c>
      <c r="Q252" t="s">
        <v>352</v>
      </c>
      <c r="S252">
        <v>60</v>
      </c>
      <c r="T252">
        <v>11700</v>
      </c>
    </row>
    <row r="253" spans="1:20">
      <c r="A253">
        <v>8</v>
      </c>
      <c r="B253" t="s">
        <v>183</v>
      </c>
      <c r="C253">
        <v>17</v>
      </c>
      <c r="D253" t="s">
        <v>62</v>
      </c>
      <c r="E253" t="s">
        <v>243</v>
      </c>
      <c r="F253" t="s">
        <v>244</v>
      </c>
      <c r="G253">
        <v>4545</v>
      </c>
      <c r="H253" t="s">
        <v>65</v>
      </c>
      <c r="I253" t="s">
        <v>245</v>
      </c>
      <c r="K253" s="164">
        <v>42451</v>
      </c>
      <c r="L253" s="164">
        <v>42613</v>
      </c>
      <c r="M253" s="164">
        <v>45535</v>
      </c>
      <c r="N253" s="164">
        <v>42614</v>
      </c>
      <c r="O253" t="s">
        <v>354</v>
      </c>
      <c r="P253">
        <v>90</v>
      </c>
      <c r="Q253" t="s">
        <v>352</v>
      </c>
      <c r="S253">
        <v>60</v>
      </c>
      <c r="T253">
        <v>11700</v>
      </c>
    </row>
    <row r="254" spans="1:20">
      <c r="A254">
        <v>8</v>
      </c>
      <c r="B254" t="s">
        <v>183</v>
      </c>
      <c r="C254">
        <v>17</v>
      </c>
      <c r="D254" t="s">
        <v>62</v>
      </c>
      <c r="E254" t="s">
        <v>243</v>
      </c>
      <c r="F254" t="s">
        <v>244</v>
      </c>
      <c r="G254">
        <v>4545</v>
      </c>
      <c r="H254" t="s">
        <v>65</v>
      </c>
      <c r="I254" t="s">
        <v>245</v>
      </c>
      <c r="K254" s="164">
        <v>42451</v>
      </c>
      <c r="L254" s="164">
        <v>42613</v>
      </c>
      <c r="M254" s="164">
        <v>45535</v>
      </c>
      <c r="N254" s="164">
        <v>42614</v>
      </c>
      <c r="O254" t="s">
        <v>354</v>
      </c>
      <c r="P254">
        <v>90</v>
      </c>
      <c r="Q254" t="s">
        <v>352</v>
      </c>
      <c r="S254">
        <v>60</v>
      </c>
      <c r="T254">
        <v>11700</v>
      </c>
    </row>
    <row r="255" spans="1:20">
      <c r="A255">
        <v>8</v>
      </c>
      <c r="B255" t="s">
        <v>183</v>
      </c>
      <c r="C255">
        <v>17</v>
      </c>
      <c r="D255" t="s">
        <v>62</v>
      </c>
      <c r="E255" t="s">
        <v>243</v>
      </c>
      <c r="F255" t="s">
        <v>244</v>
      </c>
      <c r="G255">
        <v>4545</v>
      </c>
      <c r="H255" t="s">
        <v>65</v>
      </c>
      <c r="I255" t="s">
        <v>245</v>
      </c>
      <c r="K255" s="164">
        <v>42451</v>
      </c>
      <c r="L255" s="164">
        <v>42613</v>
      </c>
      <c r="M255" s="164">
        <v>45535</v>
      </c>
      <c r="N255" s="164">
        <v>42614</v>
      </c>
      <c r="O255" t="s">
        <v>354</v>
      </c>
      <c r="P255">
        <v>90</v>
      </c>
      <c r="Q255" t="s">
        <v>352</v>
      </c>
      <c r="S255">
        <v>60</v>
      </c>
      <c r="T255">
        <v>11700</v>
      </c>
    </row>
    <row r="256" spans="1:20">
      <c r="A256">
        <v>8</v>
      </c>
      <c r="B256" t="s">
        <v>183</v>
      </c>
      <c r="C256">
        <v>17</v>
      </c>
      <c r="D256" t="s">
        <v>62</v>
      </c>
      <c r="E256" t="s">
        <v>243</v>
      </c>
      <c r="F256" t="s">
        <v>244</v>
      </c>
      <c r="G256">
        <v>4545</v>
      </c>
      <c r="H256" t="s">
        <v>65</v>
      </c>
      <c r="I256" t="s">
        <v>245</v>
      </c>
      <c r="K256" s="164">
        <v>42451</v>
      </c>
      <c r="L256" s="164">
        <v>42613</v>
      </c>
      <c r="M256" s="164">
        <v>45535</v>
      </c>
      <c r="N256" s="164">
        <v>42614</v>
      </c>
      <c r="O256" t="s">
        <v>354</v>
      </c>
      <c r="P256">
        <v>90</v>
      </c>
      <c r="Q256" t="s">
        <v>352</v>
      </c>
      <c r="S256">
        <v>60</v>
      </c>
      <c r="T256">
        <v>11700</v>
      </c>
    </row>
    <row r="257" spans="1:20">
      <c r="A257">
        <v>8</v>
      </c>
      <c r="B257" t="s">
        <v>183</v>
      </c>
      <c r="C257">
        <v>17</v>
      </c>
      <c r="D257" t="s">
        <v>62</v>
      </c>
      <c r="E257" t="s">
        <v>243</v>
      </c>
      <c r="F257" t="s">
        <v>244</v>
      </c>
      <c r="G257">
        <v>4545</v>
      </c>
      <c r="H257" t="s">
        <v>65</v>
      </c>
      <c r="I257" t="s">
        <v>245</v>
      </c>
      <c r="K257" s="164">
        <v>42451</v>
      </c>
      <c r="L257" s="164">
        <v>42613</v>
      </c>
      <c r="M257" s="164">
        <v>45535</v>
      </c>
      <c r="N257" s="164">
        <v>42614</v>
      </c>
      <c r="O257" t="s">
        <v>354</v>
      </c>
      <c r="P257">
        <v>90</v>
      </c>
      <c r="Q257" t="s">
        <v>352</v>
      </c>
      <c r="S257">
        <v>60</v>
      </c>
      <c r="T257">
        <v>11700</v>
      </c>
    </row>
    <row r="258" spans="1:20">
      <c r="A258">
        <v>8</v>
      </c>
      <c r="B258" t="s">
        <v>183</v>
      </c>
      <c r="C258">
        <v>17</v>
      </c>
      <c r="D258" t="s">
        <v>62</v>
      </c>
      <c r="E258" t="s">
        <v>243</v>
      </c>
      <c r="F258" t="s">
        <v>244</v>
      </c>
      <c r="G258">
        <v>4545</v>
      </c>
      <c r="H258" t="s">
        <v>65</v>
      </c>
      <c r="I258" t="s">
        <v>245</v>
      </c>
      <c r="K258" s="164">
        <v>42451</v>
      </c>
      <c r="L258" s="164">
        <v>42613</v>
      </c>
      <c r="M258" s="164">
        <v>45535</v>
      </c>
      <c r="N258" s="164">
        <v>42614</v>
      </c>
      <c r="O258" t="s">
        <v>354</v>
      </c>
      <c r="P258">
        <v>90</v>
      </c>
      <c r="Q258" t="s">
        <v>352</v>
      </c>
      <c r="S258">
        <v>60</v>
      </c>
      <c r="T258">
        <v>11700</v>
      </c>
    </row>
    <row r="259" spans="1:20">
      <c r="A259">
        <v>8</v>
      </c>
      <c r="B259" t="s">
        <v>183</v>
      </c>
      <c r="C259">
        <v>17</v>
      </c>
      <c r="D259" t="s">
        <v>62</v>
      </c>
      <c r="E259" t="s">
        <v>243</v>
      </c>
      <c r="F259" t="s">
        <v>244</v>
      </c>
      <c r="G259">
        <v>4545</v>
      </c>
      <c r="H259" t="s">
        <v>65</v>
      </c>
      <c r="I259" t="s">
        <v>245</v>
      </c>
      <c r="K259" s="164">
        <v>42451</v>
      </c>
      <c r="L259" s="164">
        <v>42613</v>
      </c>
      <c r="M259" s="164">
        <v>45535</v>
      </c>
      <c r="N259" s="164">
        <v>42614</v>
      </c>
      <c r="O259" t="s">
        <v>354</v>
      </c>
      <c r="P259">
        <v>90</v>
      </c>
      <c r="Q259" t="s">
        <v>352</v>
      </c>
      <c r="S259">
        <v>60</v>
      </c>
      <c r="T259">
        <v>11700</v>
      </c>
    </row>
    <row r="260" spans="1:20">
      <c r="A260">
        <v>8</v>
      </c>
      <c r="B260" t="s">
        <v>183</v>
      </c>
      <c r="C260">
        <v>17</v>
      </c>
      <c r="D260" t="s">
        <v>62</v>
      </c>
      <c r="E260" t="s">
        <v>243</v>
      </c>
      <c r="F260" t="s">
        <v>244</v>
      </c>
      <c r="G260">
        <v>4545</v>
      </c>
      <c r="H260" t="s">
        <v>65</v>
      </c>
      <c r="I260" t="s">
        <v>245</v>
      </c>
      <c r="K260" s="164">
        <v>42451</v>
      </c>
      <c r="L260" s="164">
        <v>42613</v>
      </c>
      <c r="M260" s="164">
        <v>45535</v>
      </c>
      <c r="N260" s="164">
        <v>42614</v>
      </c>
      <c r="O260" t="s">
        <v>354</v>
      </c>
      <c r="P260">
        <v>90</v>
      </c>
      <c r="Q260" t="s">
        <v>352</v>
      </c>
      <c r="S260">
        <v>60</v>
      </c>
      <c r="T260">
        <v>11700</v>
      </c>
    </row>
    <row r="261" spans="1:20">
      <c r="A261">
        <v>8</v>
      </c>
      <c r="B261" t="s">
        <v>183</v>
      </c>
      <c r="C261">
        <v>17</v>
      </c>
      <c r="D261" t="s">
        <v>62</v>
      </c>
      <c r="E261" t="s">
        <v>243</v>
      </c>
      <c r="F261" t="s">
        <v>244</v>
      </c>
      <c r="G261">
        <v>4545</v>
      </c>
      <c r="H261" t="s">
        <v>65</v>
      </c>
      <c r="I261" t="s">
        <v>245</v>
      </c>
      <c r="K261" s="164">
        <v>42451</v>
      </c>
      <c r="L261" s="164">
        <v>42613</v>
      </c>
      <c r="M261" s="164">
        <v>45535</v>
      </c>
      <c r="N261" s="164">
        <v>42614</v>
      </c>
      <c r="O261" t="s">
        <v>354</v>
      </c>
      <c r="P261">
        <v>90</v>
      </c>
      <c r="Q261" t="s">
        <v>352</v>
      </c>
      <c r="S261">
        <v>60</v>
      </c>
      <c r="T261">
        <v>11700</v>
      </c>
    </row>
    <row r="262" spans="1:20">
      <c r="A262">
        <v>8</v>
      </c>
      <c r="B262" t="s">
        <v>183</v>
      </c>
      <c r="C262">
        <v>17</v>
      </c>
      <c r="D262" t="s">
        <v>62</v>
      </c>
      <c r="E262" t="s">
        <v>243</v>
      </c>
      <c r="F262" t="s">
        <v>244</v>
      </c>
      <c r="G262">
        <v>4545</v>
      </c>
      <c r="H262" t="s">
        <v>65</v>
      </c>
      <c r="I262" t="s">
        <v>189</v>
      </c>
      <c r="K262" s="164">
        <v>42451</v>
      </c>
      <c r="L262" s="164">
        <v>42613</v>
      </c>
      <c r="M262" s="164">
        <v>45535</v>
      </c>
      <c r="N262" s="164">
        <v>42614</v>
      </c>
      <c r="O262" t="s">
        <v>354</v>
      </c>
      <c r="P262">
        <v>90</v>
      </c>
      <c r="Q262" t="s">
        <v>352</v>
      </c>
      <c r="S262">
        <v>60</v>
      </c>
      <c r="T262">
        <v>11700</v>
      </c>
    </row>
    <row r="263" spans="1:20">
      <c r="A263">
        <v>8</v>
      </c>
      <c r="B263" t="s">
        <v>183</v>
      </c>
      <c r="C263">
        <v>17</v>
      </c>
      <c r="D263" t="s">
        <v>62</v>
      </c>
      <c r="E263" t="s">
        <v>243</v>
      </c>
      <c r="F263" t="s">
        <v>244</v>
      </c>
      <c r="G263">
        <v>4545</v>
      </c>
      <c r="H263" t="s">
        <v>65</v>
      </c>
      <c r="I263" t="s">
        <v>189</v>
      </c>
      <c r="K263" s="164">
        <v>42451</v>
      </c>
      <c r="L263" s="164">
        <v>42613</v>
      </c>
      <c r="M263" s="164">
        <v>45535</v>
      </c>
      <c r="N263" s="164">
        <v>42614</v>
      </c>
      <c r="O263" t="s">
        <v>354</v>
      </c>
      <c r="P263">
        <v>90</v>
      </c>
      <c r="Q263" t="s">
        <v>352</v>
      </c>
      <c r="S263">
        <v>60</v>
      </c>
      <c r="T263">
        <v>11700</v>
      </c>
    </row>
    <row r="264" spans="1:20">
      <c r="A264">
        <v>8</v>
      </c>
      <c r="B264" t="s">
        <v>183</v>
      </c>
      <c r="C264">
        <v>17</v>
      </c>
      <c r="D264" t="s">
        <v>62</v>
      </c>
      <c r="E264" t="s">
        <v>246</v>
      </c>
      <c r="F264" t="s">
        <v>244</v>
      </c>
      <c r="G264">
        <v>4545</v>
      </c>
      <c r="H264" t="s">
        <v>65</v>
      </c>
      <c r="I264" t="s">
        <v>245</v>
      </c>
      <c r="K264" s="164">
        <v>42451</v>
      </c>
      <c r="L264" s="164">
        <v>42613</v>
      </c>
      <c r="M264" s="164">
        <v>45535</v>
      </c>
      <c r="N264" s="164">
        <v>42614</v>
      </c>
      <c r="O264" t="s">
        <v>354</v>
      </c>
      <c r="P264">
        <v>90</v>
      </c>
      <c r="Q264" t="s">
        <v>352</v>
      </c>
      <c r="S264">
        <v>60</v>
      </c>
      <c r="T264">
        <v>12313</v>
      </c>
    </row>
    <row r="265" spans="1:20">
      <c r="A265">
        <v>8</v>
      </c>
      <c r="B265" t="s">
        <v>183</v>
      </c>
      <c r="C265">
        <v>17</v>
      </c>
      <c r="D265" t="s">
        <v>62</v>
      </c>
      <c r="E265" t="s">
        <v>246</v>
      </c>
      <c r="F265" t="s">
        <v>244</v>
      </c>
      <c r="G265">
        <v>4545</v>
      </c>
      <c r="H265" t="s">
        <v>65</v>
      </c>
      <c r="I265" t="s">
        <v>245</v>
      </c>
      <c r="K265" s="164">
        <v>42451</v>
      </c>
      <c r="L265" s="164">
        <v>42613</v>
      </c>
      <c r="M265" s="164">
        <v>45535</v>
      </c>
      <c r="N265" s="164">
        <v>42614</v>
      </c>
      <c r="O265" t="s">
        <v>354</v>
      </c>
      <c r="P265">
        <v>90</v>
      </c>
      <c r="Q265" t="s">
        <v>352</v>
      </c>
      <c r="S265">
        <v>60</v>
      </c>
      <c r="T265">
        <v>12313</v>
      </c>
    </row>
    <row r="266" spans="1:20">
      <c r="A266">
        <v>8</v>
      </c>
      <c r="B266" t="s">
        <v>183</v>
      </c>
      <c r="C266">
        <v>17</v>
      </c>
      <c r="D266" t="s">
        <v>62</v>
      </c>
      <c r="E266" t="s">
        <v>246</v>
      </c>
      <c r="F266" t="s">
        <v>244</v>
      </c>
      <c r="G266">
        <v>4545</v>
      </c>
      <c r="H266" t="s">
        <v>65</v>
      </c>
      <c r="I266" t="s">
        <v>245</v>
      </c>
      <c r="K266" s="164">
        <v>42451</v>
      </c>
      <c r="L266" s="164">
        <v>42613</v>
      </c>
      <c r="M266" s="164">
        <v>45535</v>
      </c>
      <c r="N266" s="164">
        <v>42614</v>
      </c>
      <c r="O266" t="s">
        <v>354</v>
      </c>
      <c r="P266">
        <v>90</v>
      </c>
      <c r="Q266" t="s">
        <v>352</v>
      </c>
      <c r="S266">
        <v>60</v>
      </c>
      <c r="T266">
        <v>12313</v>
      </c>
    </row>
    <row r="267" spans="1:20">
      <c r="A267">
        <v>8</v>
      </c>
      <c r="B267" t="s">
        <v>183</v>
      </c>
      <c r="C267">
        <v>17</v>
      </c>
      <c r="D267" t="s">
        <v>62</v>
      </c>
      <c r="E267" t="s">
        <v>246</v>
      </c>
      <c r="F267" t="s">
        <v>244</v>
      </c>
      <c r="G267">
        <v>4545</v>
      </c>
      <c r="H267" t="s">
        <v>65</v>
      </c>
      <c r="I267" t="s">
        <v>245</v>
      </c>
      <c r="K267" s="164">
        <v>42451</v>
      </c>
      <c r="L267" s="164">
        <v>42613</v>
      </c>
      <c r="M267" s="164">
        <v>45535</v>
      </c>
      <c r="N267" s="164">
        <v>42614</v>
      </c>
      <c r="O267" t="s">
        <v>354</v>
      </c>
      <c r="P267">
        <v>90</v>
      </c>
      <c r="Q267" t="s">
        <v>352</v>
      </c>
      <c r="S267">
        <v>60</v>
      </c>
      <c r="T267">
        <v>12313</v>
      </c>
    </row>
    <row r="268" spans="1:20">
      <c r="A268">
        <v>8</v>
      </c>
      <c r="B268" t="s">
        <v>183</v>
      </c>
      <c r="C268">
        <v>17</v>
      </c>
      <c r="D268" t="s">
        <v>62</v>
      </c>
      <c r="E268" t="s">
        <v>246</v>
      </c>
      <c r="F268" t="s">
        <v>244</v>
      </c>
      <c r="G268">
        <v>4545</v>
      </c>
      <c r="H268" t="s">
        <v>65</v>
      </c>
      <c r="I268" t="s">
        <v>245</v>
      </c>
      <c r="K268" s="164">
        <v>42451</v>
      </c>
      <c r="L268" s="164">
        <v>42613</v>
      </c>
      <c r="M268" s="164">
        <v>45535</v>
      </c>
      <c r="N268" s="164">
        <v>42614</v>
      </c>
      <c r="O268" t="s">
        <v>354</v>
      </c>
      <c r="P268">
        <v>90</v>
      </c>
      <c r="Q268" t="s">
        <v>352</v>
      </c>
      <c r="S268">
        <v>60</v>
      </c>
      <c r="T268">
        <v>12313</v>
      </c>
    </row>
    <row r="269" spans="1:20">
      <c r="A269">
        <v>8</v>
      </c>
      <c r="B269" t="s">
        <v>183</v>
      </c>
      <c r="C269">
        <v>17</v>
      </c>
      <c r="D269" t="s">
        <v>62</v>
      </c>
      <c r="E269" t="s">
        <v>247</v>
      </c>
      <c r="F269" t="s">
        <v>244</v>
      </c>
      <c r="G269">
        <v>4545</v>
      </c>
      <c r="H269" t="s">
        <v>65</v>
      </c>
      <c r="I269" t="s">
        <v>189</v>
      </c>
      <c r="K269" s="164">
        <v>42451</v>
      </c>
      <c r="L269" s="164">
        <v>42613</v>
      </c>
      <c r="M269" s="164">
        <v>45535</v>
      </c>
      <c r="N269" s="164">
        <v>42614</v>
      </c>
      <c r="O269" t="s">
        <v>354</v>
      </c>
      <c r="P269">
        <v>90</v>
      </c>
      <c r="Q269" t="s">
        <v>352</v>
      </c>
      <c r="S269">
        <v>60</v>
      </c>
      <c r="T269">
        <v>39500</v>
      </c>
    </row>
    <row r="270" spans="1:20">
      <c r="A270">
        <v>8</v>
      </c>
      <c r="B270" t="s">
        <v>183</v>
      </c>
      <c r="C270">
        <v>17</v>
      </c>
      <c r="D270" t="s">
        <v>62</v>
      </c>
      <c r="E270" t="s">
        <v>247</v>
      </c>
      <c r="F270" t="s">
        <v>244</v>
      </c>
      <c r="G270">
        <v>4545</v>
      </c>
      <c r="H270" t="s">
        <v>65</v>
      </c>
      <c r="I270" t="s">
        <v>189</v>
      </c>
      <c r="K270" s="164">
        <v>42451</v>
      </c>
      <c r="L270" s="164">
        <v>42613</v>
      </c>
      <c r="M270" s="164">
        <v>45535</v>
      </c>
      <c r="N270" s="164">
        <v>42614</v>
      </c>
      <c r="O270" t="s">
        <v>354</v>
      </c>
      <c r="P270">
        <v>90</v>
      </c>
      <c r="Q270" t="s">
        <v>352</v>
      </c>
      <c r="S270">
        <v>60</v>
      </c>
      <c r="T270">
        <v>39500</v>
      </c>
    </row>
    <row r="271" spans="1:20">
      <c r="A271">
        <v>8</v>
      </c>
      <c r="B271" t="s">
        <v>183</v>
      </c>
      <c r="C271">
        <v>17</v>
      </c>
      <c r="D271" t="s">
        <v>62</v>
      </c>
      <c r="E271" t="s">
        <v>247</v>
      </c>
      <c r="F271" t="s">
        <v>244</v>
      </c>
      <c r="G271">
        <v>4545</v>
      </c>
      <c r="H271" t="s">
        <v>65</v>
      </c>
      <c r="I271" t="s">
        <v>189</v>
      </c>
      <c r="K271" s="164">
        <v>42451</v>
      </c>
      <c r="L271" s="164">
        <v>42613</v>
      </c>
      <c r="M271" s="164">
        <v>45535</v>
      </c>
      <c r="N271" s="164">
        <v>42614</v>
      </c>
      <c r="O271" t="s">
        <v>354</v>
      </c>
      <c r="P271">
        <v>90</v>
      </c>
      <c r="Q271" t="s">
        <v>352</v>
      </c>
      <c r="S271">
        <v>60</v>
      </c>
      <c r="T271">
        <v>39500</v>
      </c>
    </row>
    <row r="272" spans="1:20">
      <c r="A272">
        <v>8</v>
      </c>
      <c r="B272" t="s">
        <v>183</v>
      </c>
      <c r="C272">
        <v>17</v>
      </c>
      <c r="D272" t="s">
        <v>62</v>
      </c>
      <c r="E272" t="s">
        <v>248</v>
      </c>
      <c r="F272" t="s">
        <v>244</v>
      </c>
      <c r="G272">
        <v>4545</v>
      </c>
      <c r="H272" t="s">
        <v>65</v>
      </c>
      <c r="I272" t="s">
        <v>189</v>
      </c>
      <c r="K272" s="164">
        <v>42451</v>
      </c>
      <c r="L272" s="164">
        <v>42613</v>
      </c>
      <c r="M272" s="164">
        <v>45535</v>
      </c>
      <c r="N272" s="164">
        <v>42614</v>
      </c>
      <c r="O272" t="s">
        <v>354</v>
      </c>
      <c r="P272">
        <v>90</v>
      </c>
      <c r="Q272" t="s">
        <v>352</v>
      </c>
      <c r="S272">
        <v>60</v>
      </c>
      <c r="T272">
        <v>72523</v>
      </c>
    </row>
    <row r="273" spans="1:20">
      <c r="A273">
        <v>8</v>
      </c>
      <c r="B273" t="s">
        <v>183</v>
      </c>
      <c r="C273">
        <v>17</v>
      </c>
      <c r="D273" t="s">
        <v>62</v>
      </c>
      <c r="E273" t="s">
        <v>248</v>
      </c>
      <c r="F273" t="s">
        <v>244</v>
      </c>
      <c r="G273">
        <v>4545</v>
      </c>
      <c r="H273" t="s">
        <v>65</v>
      </c>
      <c r="I273" t="s">
        <v>189</v>
      </c>
      <c r="K273" s="164">
        <v>42451</v>
      </c>
      <c r="L273" s="164">
        <v>42613</v>
      </c>
      <c r="M273" s="164">
        <v>45535</v>
      </c>
      <c r="N273" s="164">
        <v>42614</v>
      </c>
      <c r="O273" t="s">
        <v>354</v>
      </c>
      <c r="P273">
        <v>90</v>
      </c>
      <c r="Q273" t="s">
        <v>352</v>
      </c>
      <c r="S273">
        <v>60</v>
      </c>
      <c r="T273">
        <v>72523</v>
      </c>
    </row>
    <row r="274" spans="1:20">
      <c r="A274">
        <v>8</v>
      </c>
      <c r="B274" t="s">
        <v>183</v>
      </c>
      <c r="C274">
        <v>17</v>
      </c>
      <c r="D274" t="s">
        <v>62</v>
      </c>
      <c r="E274" t="s">
        <v>248</v>
      </c>
      <c r="F274" t="s">
        <v>244</v>
      </c>
      <c r="G274">
        <v>4545</v>
      </c>
      <c r="H274" t="s">
        <v>65</v>
      </c>
      <c r="I274" t="s">
        <v>189</v>
      </c>
      <c r="K274" s="164">
        <v>42451</v>
      </c>
      <c r="L274" s="164">
        <v>42613</v>
      </c>
      <c r="M274" s="164">
        <v>45535</v>
      </c>
      <c r="N274" s="164">
        <v>42614</v>
      </c>
      <c r="O274" t="s">
        <v>354</v>
      </c>
      <c r="P274">
        <v>90</v>
      </c>
      <c r="Q274" t="s">
        <v>352</v>
      </c>
      <c r="S274">
        <v>60</v>
      </c>
      <c r="T274">
        <v>72523</v>
      </c>
    </row>
    <row r="275" spans="1:20">
      <c r="A275">
        <v>8</v>
      </c>
      <c r="B275" t="s">
        <v>183</v>
      </c>
      <c r="C275">
        <v>17</v>
      </c>
      <c r="D275" t="s">
        <v>62</v>
      </c>
      <c r="E275" t="s">
        <v>249</v>
      </c>
      <c r="F275" t="s">
        <v>244</v>
      </c>
      <c r="G275">
        <v>4545</v>
      </c>
      <c r="H275" t="s">
        <v>65</v>
      </c>
      <c r="I275" t="s">
        <v>189</v>
      </c>
      <c r="K275" s="164">
        <v>42451</v>
      </c>
      <c r="L275" s="164">
        <v>42613</v>
      </c>
      <c r="M275" s="164">
        <v>45535</v>
      </c>
      <c r="N275" s="164">
        <v>42614</v>
      </c>
      <c r="O275" t="s">
        <v>354</v>
      </c>
      <c r="P275">
        <v>90</v>
      </c>
      <c r="Q275" t="s">
        <v>352</v>
      </c>
      <c r="S275">
        <v>60</v>
      </c>
      <c r="T275">
        <v>88501</v>
      </c>
    </row>
    <row r="276" spans="1:20">
      <c r="A276">
        <v>8</v>
      </c>
      <c r="B276" t="s">
        <v>183</v>
      </c>
      <c r="C276">
        <v>17</v>
      </c>
      <c r="D276" t="s">
        <v>62</v>
      </c>
      <c r="E276" t="s">
        <v>249</v>
      </c>
      <c r="F276" t="s">
        <v>244</v>
      </c>
      <c r="G276">
        <v>4545</v>
      </c>
      <c r="H276" t="s">
        <v>65</v>
      </c>
      <c r="I276" t="s">
        <v>189</v>
      </c>
      <c r="K276" s="164">
        <v>42451</v>
      </c>
      <c r="L276" s="164">
        <v>42613</v>
      </c>
      <c r="M276" s="164">
        <v>45535</v>
      </c>
      <c r="N276" s="164">
        <v>42614</v>
      </c>
      <c r="O276" t="s">
        <v>354</v>
      </c>
      <c r="P276">
        <v>90</v>
      </c>
      <c r="Q276" t="s">
        <v>352</v>
      </c>
      <c r="S276">
        <v>60</v>
      </c>
      <c r="T276">
        <v>88501</v>
      </c>
    </row>
    <row r="277" spans="1:20">
      <c r="A277">
        <v>8</v>
      </c>
      <c r="B277" t="s">
        <v>183</v>
      </c>
      <c r="C277">
        <v>17</v>
      </c>
      <c r="D277" t="s">
        <v>62</v>
      </c>
      <c r="E277" t="s">
        <v>249</v>
      </c>
      <c r="F277" t="s">
        <v>244</v>
      </c>
      <c r="G277">
        <v>4545</v>
      </c>
      <c r="H277" t="s">
        <v>65</v>
      </c>
      <c r="I277" t="s">
        <v>189</v>
      </c>
      <c r="K277" s="164">
        <v>42451</v>
      </c>
      <c r="L277" s="164">
        <v>42613</v>
      </c>
      <c r="M277" s="164">
        <v>45535</v>
      </c>
      <c r="N277" s="164">
        <v>42614</v>
      </c>
      <c r="O277" t="s">
        <v>354</v>
      </c>
      <c r="P277">
        <v>90</v>
      </c>
      <c r="Q277" t="s">
        <v>352</v>
      </c>
      <c r="S277">
        <v>60</v>
      </c>
      <c r="T277">
        <v>88501</v>
      </c>
    </row>
    <row r="278" spans="1:20">
      <c r="A278">
        <v>8</v>
      </c>
      <c r="B278" t="s">
        <v>183</v>
      </c>
      <c r="C278">
        <v>17</v>
      </c>
      <c r="D278" t="s">
        <v>62</v>
      </c>
      <c r="E278" t="s">
        <v>250</v>
      </c>
      <c r="F278" t="s">
        <v>244</v>
      </c>
      <c r="G278">
        <v>4545</v>
      </c>
      <c r="H278" t="s">
        <v>65</v>
      </c>
      <c r="I278" t="s">
        <v>251</v>
      </c>
      <c r="K278" s="164">
        <v>42451</v>
      </c>
      <c r="L278" s="164">
        <v>42613</v>
      </c>
      <c r="M278" s="164">
        <v>45535</v>
      </c>
      <c r="N278" s="164">
        <v>42614</v>
      </c>
      <c r="O278" t="s">
        <v>354</v>
      </c>
      <c r="P278">
        <v>90</v>
      </c>
      <c r="Q278" t="s">
        <v>352</v>
      </c>
      <c r="S278">
        <v>60</v>
      </c>
      <c r="T278">
        <v>104997</v>
      </c>
    </row>
    <row r="279" spans="1:20">
      <c r="A279">
        <v>8</v>
      </c>
      <c r="B279" t="s">
        <v>183</v>
      </c>
      <c r="C279">
        <v>17</v>
      </c>
      <c r="D279" t="s">
        <v>62</v>
      </c>
      <c r="E279" t="s">
        <v>252</v>
      </c>
      <c r="F279" t="s">
        <v>244</v>
      </c>
      <c r="G279">
        <v>4545</v>
      </c>
      <c r="H279" t="s">
        <v>65</v>
      </c>
      <c r="I279" t="s">
        <v>251</v>
      </c>
      <c r="K279" s="164">
        <v>42451</v>
      </c>
      <c r="L279" s="164">
        <v>42613</v>
      </c>
      <c r="M279" s="164">
        <v>45535</v>
      </c>
      <c r="N279" s="164">
        <v>42614</v>
      </c>
      <c r="O279" t="s">
        <v>354</v>
      </c>
      <c r="P279">
        <v>90</v>
      </c>
      <c r="Q279" t="s">
        <v>352</v>
      </c>
      <c r="S279">
        <v>60</v>
      </c>
      <c r="T279">
        <v>104997</v>
      </c>
    </row>
    <row r="280" spans="1:20">
      <c r="A280">
        <v>8</v>
      </c>
      <c r="B280" t="s">
        <v>183</v>
      </c>
      <c r="C280">
        <v>17</v>
      </c>
      <c r="D280" t="s">
        <v>62</v>
      </c>
      <c r="E280" t="s">
        <v>253</v>
      </c>
      <c r="F280" t="s">
        <v>244</v>
      </c>
      <c r="G280">
        <v>4545</v>
      </c>
      <c r="H280" t="s">
        <v>65</v>
      </c>
      <c r="I280" t="s">
        <v>189</v>
      </c>
      <c r="K280" s="164">
        <v>42451</v>
      </c>
      <c r="L280" s="164">
        <v>42613</v>
      </c>
      <c r="M280" s="164">
        <v>45535</v>
      </c>
      <c r="N280" s="164">
        <v>42614</v>
      </c>
      <c r="O280" t="s">
        <v>354</v>
      </c>
      <c r="P280">
        <v>90</v>
      </c>
      <c r="Q280" t="s">
        <v>352</v>
      </c>
      <c r="S280">
        <v>60</v>
      </c>
      <c r="T280">
        <v>151673</v>
      </c>
    </row>
    <row r="281" spans="1:20">
      <c r="A281">
        <v>8</v>
      </c>
      <c r="B281" t="s">
        <v>183</v>
      </c>
      <c r="C281">
        <v>17</v>
      </c>
      <c r="D281" t="s">
        <v>62</v>
      </c>
      <c r="E281" t="s">
        <v>254</v>
      </c>
      <c r="F281" t="s">
        <v>244</v>
      </c>
      <c r="G281">
        <v>4545</v>
      </c>
      <c r="H281" t="s">
        <v>65</v>
      </c>
      <c r="I281" t="s">
        <v>251</v>
      </c>
      <c r="K281" s="164">
        <v>42451</v>
      </c>
      <c r="L281" s="164">
        <v>42613</v>
      </c>
      <c r="M281" s="164">
        <v>45535</v>
      </c>
      <c r="N281" s="164">
        <v>42614</v>
      </c>
      <c r="O281" t="s">
        <v>354</v>
      </c>
      <c r="P281">
        <v>90</v>
      </c>
      <c r="Q281" t="s">
        <v>352</v>
      </c>
      <c r="S281">
        <v>60</v>
      </c>
      <c r="T281">
        <v>199905</v>
      </c>
    </row>
    <row r="282" spans="1:20">
      <c r="A282">
        <v>8</v>
      </c>
      <c r="B282" t="s">
        <v>183</v>
      </c>
      <c r="C282">
        <v>83</v>
      </c>
      <c r="D282" t="s">
        <v>62</v>
      </c>
      <c r="E282" t="s">
        <v>255</v>
      </c>
      <c r="F282" t="s">
        <v>87</v>
      </c>
      <c r="G282">
        <v>74890471</v>
      </c>
      <c r="H282" t="s">
        <v>65</v>
      </c>
      <c r="I282" t="s">
        <v>117</v>
      </c>
      <c r="K282" s="164">
        <v>42460</v>
      </c>
      <c r="L282" s="164">
        <v>42613</v>
      </c>
      <c r="M282" s="164">
        <v>45535</v>
      </c>
      <c r="N282" s="164">
        <v>42614</v>
      </c>
      <c r="O282" t="s">
        <v>354</v>
      </c>
      <c r="P282">
        <v>90</v>
      </c>
      <c r="Q282" t="s">
        <v>352</v>
      </c>
      <c r="S282">
        <v>60</v>
      </c>
      <c r="T282">
        <v>13017</v>
      </c>
    </row>
    <row r="283" spans="1:20">
      <c r="A283">
        <v>8</v>
      </c>
      <c r="B283" t="s">
        <v>183</v>
      </c>
      <c r="C283">
        <v>82</v>
      </c>
      <c r="D283" t="s">
        <v>62</v>
      </c>
      <c r="E283" t="s">
        <v>256</v>
      </c>
      <c r="F283" t="s">
        <v>87</v>
      </c>
      <c r="G283">
        <v>75022526</v>
      </c>
      <c r="H283" t="s">
        <v>65</v>
      </c>
      <c r="I283" t="s">
        <v>117</v>
      </c>
      <c r="K283" s="164">
        <v>42461</v>
      </c>
      <c r="L283" s="164">
        <v>42613</v>
      </c>
      <c r="M283" s="164">
        <v>45535</v>
      </c>
      <c r="N283" s="164">
        <v>42614</v>
      </c>
      <c r="O283" t="s">
        <v>354</v>
      </c>
      <c r="P283">
        <v>90</v>
      </c>
      <c r="Q283" t="s">
        <v>352</v>
      </c>
      <c r="S283">
        <v>60</v>
      </c>
      <c r="T283">
        <v>13017</v>
      </c>
    </row>
    <row r="284" spans="1:20">
      <c r="A284">
        <v>8</v>
      </c>
      <c r="B284" t="s">
        <v>183</v>
      </c>
      <c r="C284">
        <v>82</v>
      </c>
      <c r="D284" t="s">
        <v>62</v>
      </c>
      <c r="E284" t="s">
        <v>257</v>
      </c>
      <c r="F284" t="s">
        <v>87</v>
      </c>
      <c r="G284">
        <v>75022526</v>
      </c>
      <c r="H284" t="s">
        <v>65</v>
      </c>
      <c r="I284" t="s">
        <v>117</v>
      </c>
      <c r="K284" s="164">
        <v>42461</v>
      </c>
      <c r="L284" s="164">
        <v>42613</v>
      </c>
      <c r="M284" s="164">
        <v>45535</v>
      </c>
      <c r="N284" s="164">
        <v>42614</v>
      </c>
      <c r="O284" t="s">
        <v>354</v>
      </c>
      <c r="P284">
        <v>90</v>
      </c>
      <c r="Q284" t="s">
        <v>352</v>
      </c>
      <c r="S284">
        <v>60</v>
      </c>
      <c r="T284">
        <v>1933</v>
      </c>
    </row>
    <row r="285" spans="1:20">
      <c r="A285">
        <v>8</v>
      </c>
      <c r="B285" t="s">
        <v>183</v>
      </c>
      <c r="C285">
        <v>82</v>
      </c>
      <c r="D285" t="s">
        <v>62</v>
      </c>
      <c r="E285" t="s">
        <v>258</v>
      </c>
      <c r="F285" t="s">
        <v>87</v>
      </c>
      <c r="G285">
        <v>75022526</v>
      </c>
      <c r="H285" t="s">
        <v>65</v>
      </c>
      <c r="I285" t="s">
        <v>117</v>
      </c>
      <c r="K285" s="164">
        <v>42461</v>
      </c>
      <c r="L285" s="164">
        <v>42613</v>
      </c>
      <c r="M285" s="164">
        <v>45535</v>
      </c>
      <c r="N285" s="164">
        <v>42614</v>
      </c>
      <c r="O285" t="s">
        <v>354</v>
      </c>
      <c r="P285">
        <v>90</v>
      </c>
      <c r="Q285" t="s">
        <v>352</v>
      </c>
      <c r="S285">
        <v>60</v>
      </c>
      <c r="T285">
        <v>1252</v>
      </c>
    </row>
    <row r="286" spans="1:20">
      <c r="A286">
        <v>8</v>
      </c>
      <c r="B286" t="s">
        <v>183</v>
      </c>
      <c r="C286">
        <v>84</v>
      </c>
      <c r="D286" t="s">
        <v>62</v>
      </c>
      <c r="E286" t="s">
        <v>259</v>
      </c>
      <c r="F286" t="s">
        <v>260</v>
      </c>
      <c r="G286">
        <v>371</v>
      </c>
      <c r="H286" t="s">
        <v>65</v>
      </c>
      <c r="I286" t="s">
        <v>117</v>
      </c>
      <c r="K286" s="164">
        <v>42464</v>
      </c>
      <c r="L286" s="164">
        <v>42613</v>
      </c>
      <c r="M286" s="164">
        <v>45535</v>
      </c>
      <c r="N286" s="164">
        <v>42614</v>
      </c>
      <c r="O286" t="s">
        <v>354</v>
      </c>
      <c r="P286">
        <v>90</v>
      </c>
      <c r="Q286" t="s">
        <v>352</v>
      </c>
      <c r="S286">
        <v>60</v>
      </c>
      <c r="T286">
        <v>17900</v>
      </c>
    </row>
    <row r="287" spans="1:20">
      <c r="A287">
        <v>8</v>
      </c>
      <c r="B287" t="s">
        <v>183</v>
      </c>
      <c r="C287">
        <v>84</v>
      </c>
      <c r="D287" t="s">
        <v>62</v>
      </c>
      <c r="E287" t="s">
        <v>261</v>
      </c>
      <c r="F287" t="s">
        <v>260</v>
      </c>
      <c r="G287">
        <v>371</v>
      </c>
      <c r="H287" t="s">
        <v>65</v>
      </c>
      <c r="I287" t="s">
        <v>117</v>
      </c>
      <c r="K287" s="164">
        <v>42464</v>
      </c>
      <c r="L287" s="164">
        <v>42613</v>
      </c>
      <c r="M287" s="164">
        <v>45535</v>
      </c>
      <c r="N287" s="164">
        <v>42614</v>
      </c>
      <c r="O287" t="s">
        <v>354</v>
      </c>
      <c r="P287">
        <v>90</v>
      </c>
      <c r="Q287" t="s">
        <v>352</v>
      </c>
      <c r="S287">
        <v>60</v>
      </c>
      <c r="T287">
        <v>17900</v>
      </c>
    </row>
    <row r="288" spans="1:20">
      <c r="A288">
        <v>8</v>
      </c>
      <c r="B288" t="s">
        <v>183</v>
      </c>
      <c r="C288">
        <v>84</v>
      </c>
      <c r="D288" t="s">
        <v>62</v>
      </c>
      <c r="E288" t="s">
        <v>262</v>
      </c>
      <c r="F288" t="s">
        <v>260</v>
      </c>
      <c r="G288">
        <v>371</v>
      </c>
      <c r="H288" t="s">
        <v>65</v>
      </c>
      <c r="I288" t="s">
        <v>117</v>
      </c>
      <c r="K288" s="164">
        <v>42464</v>
      </c>
      <c r="L288" s="164">
        <v>42613</v>
      </c>
      <c r="M288" s="164">
        <v>45535</v>
      </c>
      <c r="N288" s="164">
        <v>42614</v>
      </c>
      <c r="O288" t="s">
        <v>354</v>
      </c>
      <c r="P288">
        <v>90</v>
      </c>
      <c r="Q288" t="s">
        <v>352</v>
      </c>
      <c r="S288">
        <v>60</v>
      </c>
      <c r="T288">
        <v>17900</v>
      </c>
    </row>
    <row r="289" spans="1:20">
      <c r="A289">
        <v>8</v>
      </c>
      <c r="B289" t="s">
        <v>183</v>
      </c>
      <c r="C289">
        <v>84</v>
      </c>
      <c r="D289" t="s">
        <v>62</v>
      </c>
      <c r="E289" t="s">
        <v>263</v>
      </c>
      <c r="F289" t="s">
        <v>260</v>
      </c>
      <c r="G289">
        <v>371</v>
      </c>
      <c r="H289" t="s">
        <v>65</v>
      </c>
      <c r="I289" t="s">
        <v>117</v>
      </c>
      <c r="K289" s="164">
        <v>42464</v>
      </c>
      <c r="L289" s="164">
        <v>42613</v>
      </c>
      <c r="M289" s="164">
        <v>45535</v>
      </c>
      <c r="N289" s="164">
        <v>42614</v>
      </c>
      <c r="O289" t="s">
        <v>354</v>
      </c>
      <c r="P289">
        <v>90</v>
      </c>
      <c r="Q289" t="s">
        <v>352</v>
      </c>
      <c r="S289">
        <v>60</v>
      </c>
      <c r="T289">
        <v>17900</v>
      </c>
    </row>
    <row r="290" spans="1:20">
      <c r="A290">
        <v>8</v>
      </c>
      <c r="B290" t="s">
        <v>183</v>
      </c>
      <c r="C290">
        <v>84</v>
      </c>
      <c r="D290" t="s">
        <v>62</v>
      </c>
      <c r="E290" t="s">
        <v>264</v>
      </c>
      <c r="F290" t="s">
        <v>260</v>
      </c>
      <c r="G290">
        <v>371</v>
      </c>
      <c r="H290" t="s">
        <v>65</v>
      </c>
      <c r="I290" t="s">
        <v>117</v>
      </c>
      <c r="K290" s="164">
        <v>42464</v>
      </c>
      <c r="L290" s="164">
        <v>42613</v>
      </c>
      <c r="M290" s="164">
        <v>45535</v>
      </c>
      <c r="N290" s="164">
        <v>42614</v>
      </c>
      <c r="O290" t="s">
        <v>354</v>
      </c>
      <c r="P290">
        <v>90</v>
      </c>
      <c r="Q290" t="s">
        <v>352</v>
      </c>
      <c r="S290">
        <v>60</v>
      </c>
      <c r="T290">
        <v>17900</v>
      </c>
    </row>
    <row r="291" spans="1:20">
      <c r="A291">
        <v>8</v>
      </c>
      <c r="B291" t="s">
        <v>183</v>
      </c>
      <c r="C291">
        <v>84</v>
      </c>
      <c r="D291" t="s">
        <v>62</v>
      </c>
      <c r="E291" t="s">
        <v>265</v>
      </c>
      <c r="F291" t="s">
        <v>260</v>
      </c>
      <c r="G291">
        <v>371</v>
      </c>
      <c r="H291" t="s">
        <v>65</v>
      </c>
      <c r="I291" t="s">
        <v>117</v>
      </c>
      <c r="K291" s="164">
        <v>42464</v>
      </c>
      <c r="L291" s="164">
        <v>42613</v>
      </c>
      <c r="M291" s="164">
        <v>45535</v>
      </c>
      <c r="N291" s="164">
        <v>42614</v>
      </c>
      <c r="O291" t="s">
        <v>354</v>
      </c>
      <c r="P291">
        <v>90</v>
      </c>
      <c r="Q291" t="s">
        <v>352</v>
      </c>
      <c r="S291">
        <v>60</v>
      </c>
      <c r="T291">
        <v>17900</v>
      </c>
    </row>
    <row r="292" spans="1:20">
      <c r="A292">
        <v>8</v>
      </c>
      <c r="B292" t="s">
        <v>183</v>
      </c>
      <c r="C292">
        <v>84</v>
      </c>
      <c r="D292" t="s">
        <v>62</v>
      </c>
      <c r="E292" t="s">
        <v>266</v>
      </c>
      <c r="F292" t="s">
        <v>260</v>
      </c>
      <c r="G292">
        <v>371</v>
      </c>
      <c r="H292" t="s">
        <v>65</v>
      </c>
      <c r="I292" t="s">
        <v>117</v>
      </c>
      <c r="K292" s="164">
        <v>42464</v>
      </c>
      <c r="L292" s="164">
        <v>42613</v>
      </c>
      <c r="M292" s="164">
        <v>45535</v>
      </c>
      <c r="N292" s="164">
        <v>42614</v>
      </c>
      <c r="O292" t="s">
        <v>354</v>
      </c>
      <c r="P292">
        <v>90</v>
      </c>
      <c r="Q292" t="s">
        <v>352</v>
      </c>
      <c r="S292">
        <v>60</v>
      </c>
      <c r="T292">
        <v>17900</v>
      </c>
    </row>
    <row r="293" spans="1:20">
      <c r="A293">
        <v>8</v>
      </c>
      <c r="B293" t="s">
        <v>183</v>
      </c>
      <c r="C293">
        <v>84</v>
      </c>
      <c r="D293" t="s">
        <v>62</v>
      </c>
      <c r="E293" t="s">
        <v>267</v>
      </c>
      <c r="F293" t="s">
        <v>260</v>
      </c>
      <c r="G293">
        <v>371</v>
      </c>
      <c r="H293" t="s">
        <v>65</v>
      </c>
      <c r="I293" t="s">
        <v>117</v>
      </c>
      <c r="K293" s="164">
        <v>42464</v>
      </c>
      <c r="L293" s="164">
        <v>42613</v>
      </c>
      <c r="M293" s="164">
        <v>45535</v>
      </c>
      <c r="N293" s="164">
        <v>42614</v>
      </c>
      <c r="O293" t="s">
        <v>354</v>
      </c>
      <c r="P293">
        <v>90</v>
      </c>
      <c r="Q293" t="s">
        <v>352</v>
      </c>
      <c r="S293">
        <v>60</v>
      </c>
      <c r="T293">
        <v>17900</v>
      </c>
    </row>
    <row r="294" spans="1:20">
      <c r="A294">
        <v>8</v>
      </c>
      <c r="B294" t="s">
        <v>183</v>
      </c>
      <c r="C294">
        <v>84</v>
      </c>
      <c r="D294" t="s">
        <v>62</v>
      </c>
      <c r="E294" t="s">
        <v>268</v>
      </c>
      <c r="F294" t="s">
        <v>260</v>
      </c>
      <c r="G294">
        <v>371</v>
      </c>
      <c r="H294" t="s">
        <v>65</v>
      </c>
      <c r="I294" t="s">
        <v>117</v>
      </c>
      <c r="K294" s="164">
        <v>42464</v>
      </c>
      <c r="L294" s="164">
        <v>42613</v>
      </c>
      <c r="M294" s="164">
        <v>45535</v>
      </c>
      <c r="N294" s="164">
        <v>42614</v>
      </c>
      <c r="O294" t="s">
        <v>354</v>
      </c>
      <c r="P294">
        <v>90</v>
      </c>
      <c r="Q294" t="s">
        <v>352</v>
      </c>
      <c r="S294">
        <v>60</v>
      </c>
      <c r="T294">
        <v>17900</v>
      </c>
    </row>
    <row r="295" spans="1:20">
      <c r="A295">
        <v>8</v>
      </c>
      <c r="B295" t="s">
        <v>183</v>
      </c>
      <c r="C295">
        <v>84</v>
      </c>
      <c r="D295" t="s">
        <v>62</v>
      </c>
      <c r="E295" t="s">
        <v>269</v>
      </c>
      <c r="F295" t="s">
        <v>260</v>
      </c>
      <c r="G295">
        <v>371</v>
      </c>
      <c r="H295" t="s">
        <v>65</v>
      </c>
      <c r="I295" t="s">
        <v>117</v>
      </c>
      <c r="K295" s="164">
        <v>42464</v>
      </c>
      <c r="L295" s="164">
        <v>42613</v>
      </c>
      <c r="M295" s="164">
        <v>45535</v>
      </c>
      <c r="N295" s="164">
        <v>42614</v>
      </c>
      <c r="O295" t="s">
        <v>354</v>
      </c>
      <c r="P295">
        <v>90</v>
      </c>
      <c r="Q295" t="s">
        <v>352</v>
      </c>
      <c r="S295">
        <v>60</v>
      </c>
      <c r="T295">
        <v>17900</v>
      </c>
    </row>
    <row r="296" spans="1:20">
      <c r="A296">
        <v>8</v>
      </c>
      <c r="B296" t="s">
        <v>183</v>
      </c>
      <c r="C296">
        <v>84</v>
      </c>
      <c r="D296" t="s">
        <v>62</v>
      </c>
      <c r="E296" t="s">
        <v>270</v>
      </c>
      <c r="F296" t="s">
        <v>260</v>
      </c>
      <c r="G296">
        <v>371</v>
      </c>
      <c r="H296" t="s">
        <v>65</v>
      </c>
      <c r="I296" t="s">
        <v>117</v>
      </c>
      <c r="K296" s="164">
        <v>42464</v>
      </c>
      <c r="L296" s="164">
        <v>42613</v>
      </c>
      <c r="M296" s="164">
        <v>45535</v>
      </c>
      <c r="N296" s="164">
        <v>42614</v>
      </c>
      <c r="O296" t="s">
        <v>354</v>
      </c>
      <c r="P296">
        <v>90</v>
      </c>
      <c r="Q296" t="s">
        <v>352</v>
      </c>
      <c r="S296">
        <v>60</v>
      </c>
      <c r="T296">
        <v>17900</v>
      </c>
    </row>
    <row r="297" spans="1:20">
      <c r="A297">
        <v>8</v>
      </c>
      <c r="B297" t="s">
        <v>183</v>
      </c>
      <c r="C297">
        <v>84</v>
      </c>
      <c r="D297" t="s">
        <v>62</v>
      </c>
      <c r="E297" t="s">
        <v>271</v>
      </c>
      <c r="F297" t="s">
        <v>260</v>
      </c>
      <c r="G297">
        <v>371</v>
      </c>
      <c r="H297" t="s">
        <v>65</v>
      </c>
      <c r="I297" t="s">
        <v>117</v>
      </c>
      <c r="K297" s="164">
        <v>42464</v>
      </c>
      <c r="L297" s="164">
        <v>42613</v>
      </c>
      <c r="M297" s="164">
        <v>45535</v>
      </c>
      <c r="N297" s="164">
        <v>42614</v>
      </c>
      <c r="O297" t="s">
        <v>354</v>
      </c>
      <c r="P297">
        <v>90</v>
      </c>
      <c r="Q297" t="s">
        <v>352</v>
      </c>
      <c r="S297">
        <v>60</v>
      </c>
      <c r="T297">
        <v>17900</v>
      </c>
    </row>
    <row r="298" spans="1:20">
      <c r="A298">
        <v>8</v>
      </c>
      <c r="B298" t="s">
        <v>183</v>
      </c>
      <c r="C298">
        <v>81</v>
      </c>
      <c r="D298" t="s">
        <v>62</v>
      </c>
      <c r="E298" t="s">
        <v>272</v>
      </c>
      <c r="F298" t="s">
        <v>209</v>
      </c>
      <c r="G298">
        <v>4341642</v>
      </c>
      <c r="H298" t="s">
        <v>65</v>
      </c>
      <c r="I298" t="s">
        <v>117</v>
      </c>
      <c r="K298" s="164">
        <v>42464</v>
      </c>
      <c r="L298" s="164">
        <v>42613</v>
      </c>
      <c r="M298" s="164">
        <v>45535</v>
      </c>
      <c r="N298" s="164">
        <v>42614</v>
      </c>
      <c r="O298" t="s">
        <v>354</v>
      </c>
      <c r="P298">
        <v>90</v>
      </c>
      <c r="Q298" t="s">
        <v>352</v>
      </c>
      <c r="S298">
        <v>60</v>
      </c>
      <c r="T298">
        <v>49990</v>
      </c>
    </row>
    <row r="299" spans="1:20">
      <c r="A299">
        <v>8</v>
      </c>
      <c r="B299" t="s">
        <v>183</v>
      </c>
      <c r="C299">
        <v>81</v>
      </c>
      <c r="D299" t="s">
        <v>62</v>
      </c>
      <c r="E299" t="s">
        <v>273</v>
      </c>
      <c r="F299" t="s">
        <v>209</v>
      </c>
      <c r="G299">
        <v>4341642</v>
      </c>
      <c r="H299" t="s">
        <v>65</v>
      </c>
      <c r="I299" t="s">
        <v>117</v>
      </c>
      <c r="K299" s="164">
        <v>42464</v>
      </c>
      <c r="L299" s="164">
        <v>42613</v>
      </c>
      <c r="M299" s="164">
        <v>45535</v>
      </c>
      <c r="N299" s="164">
        <v>42614</v>
      </c>
      <c r="O299" t="s">
        <v>354</v>
      </c>
      <c r="P299">
        <v>90</v>
      </c>
      <c r="Q299" t="s">
        <v>352</v>
      </c>
      <c r="S299">
        <v>60</v>
      </c>
      <c r="T299">
        <v>4990</v>
      </c>
    </row>
    <row r="300" spans="1:20">
      <c r="A300">
        <v>8</v>
      </c>
      <c r="B300" t="s">
        <v>183</v>
      </c>
      <c r="C300">
        <v>85</v>
      </c>
      <c r="D300" t="s">
        <v>62</v>
      </c>
      <c r="E300" t="s">
        <v>274</v>
      </c>
      <c r="F300" t="s">
        <v>89</v>
      </c>
      <c r="G300">
        <v>42614</v>
      </c>
      <c r="H300" t="s">
        <v>65</v>
      </c>
      <c r="I300" t="s">
        <v>117</v>
      </c>
      <c r="K300" s="164">
        <v>42465</v>
      </c>
      <c r="L300" s="164">
        <v>42613</v>
      </c>
      <c r="M300" s="164">
        <v>45535</v>
      </c>
      <c r="N300" s="164">
        <v>42614</v>
      </c>
      <c r="O300" t="s">
        <v>354</v>
      </c>
      <c r="P300">
        <v>90</v>
      </c>
      <c r="Q300" t="s">
        <v>352</v>
      </c>
      <c r="S300">
        <v>60</v>
      </c>
      <c r="T300">
        <v>169748</v>
      </c>
    </row>
    <row r="301" spans="1:20">
      <c r="A301">
        <v>8</v>
      </c>
      <c r="B301" t="s">
        <v>183</v>
      </c>
      <c r="C301">
        <v>85</v>
      </c>
      <c r="D301" t="s">
        <v>62</v>
      </c>
      <c r="E301" t="s">
        <v>274</v>
      </c>
      <c r="F301" t="s">
        <v>89</v>
      </c>
      <c r="G301">
        <v>42614</v>
      </c>
      <c r="H301" t="s">
        <v>65</v>
      </c>
      <c r="I301" t="s">
        <v>117</v>
      </c>
      <c r="K301" s="164">
        <v>42465</v>
      </c>
      <c r="L301" s="164">
        <v>42613</v>
      </c>
      <c r="M301" s="164">
        <v>45535</v>
      </c>
      <c r="N301" s="164">
        <v>42614</v>
      </c>
      <c r="O301" t="s">
        <v>354</v>
      </c>
      <c r="P301">
        <v>90</v>
      </c>
      <c r="Q301" t="s">
        <v>352</v>
      </c>
      <c r="S301">
        <v>60</v>
      </c>
      <c r="T301">
        <v>169748</v>
      </c>
    </row>
    <row r="302" spans="1:20">
      <c r="A302">
        <v>8</v>
      </c>
      <c r="B302" t="s">
        <v>183</v>
      </c>
      <c r="C302">
        <v>85</v>
      </c>
      <c r="D302" t="s">
        <v>62</v>
      </c>
      <c r="E302" t="s">
        <v>274</v>
      </c>
      <c r="F302" t="s">
        <v>89</v>
      </c>
      <c r="G302">
        <v>42614</v>
      </c>
      <c r="H302" t="s">
        <v>65</v>
      </c>
      <c r="I302" t="s">
        <v>117</v>
      </c>
      <c r="K302" s="164">
        <v>42465</v>
      </c>
      <c r="L302" s="164">
        <v>42613</v>
      </c>
      <c r="M302" s="164">
        <v>45535</v>
      </c>
      <c r="N302" s="164">
        <v>42614</v>
      </c>
      <c r="O302" t="s">
        <v>354</v>
      </c>
      <c r="P302">
        <v>90</v>
      </c>
      <c r="Q302" t="s">
        <v>352</v>
      </c>
      <c r="S302">
        <v>60</v>
      </c>
      <c r="T302">
        <v>169748</v>
      </c>
    </row>
    <row r="303" spans="1:20">
      <c r="A303">
        <v>8</v>
      </c>
      <c r="B303" t="s">
        <v>183</v>
      </c>
      <c r="C303">
        <v>124</v>
      </c>
      <c r="D303" t="s">
        <v>62</v>
      </c>
      <c r="E303" t="s">
        <v>275</v>
      </c>
      <c r="F303" t="s">
        <v>276</v>
      </c>
      <c r="G303">
        <v>507</v>
      </c>
      <c r="H303" t="s">
        <v>65</v>
      </c>
      <c r="I303" t="s">
        <v>117</v>
      </c>
      <c r="K303" s="164">
        <v>42471</v>
      </c>
      <c r="L303" s="164">
        <v>42613</v>
      </c>
      <c r="M303" s="164">
        <v>45535</v>
      </c>
      <c r="N303" s="164">
        <v>42614</v>
      </c>
      <c r="O303" t="s">
        <v>354</v>
      </c>
      <c r="P303">
        <v>90</v>
      </c>
      <c r="Q303" t="s">
        <v>352</v>
      </c>
      <c r="S303">
        <v>60</v>
      </c>
      <c r="T303">
        <v>567500</v>
      </c>
    </row>
    <row r="304" spans="1:20">
      <c r="A304">
        <v>8</v>
      </c>
      <c r="B304" t="s">
        <v>183</v>
      </c>
      <c r="C304">
        <v>88</v>
      </c>
      <c r="D304" t="s">
        <v>62</v>
      </c>
      <c r="E304" t="s">
        <v>277</v>
      </c>
      <c r="F304" t="s">
        <v>87</v>
      </c>
      <c r="G304">
        <v>75298697</v>
      </c>
      <c r="H304" t="s">
        <v>65</v>
      </c>
      <c r="I304" t="s">
        <v>117</v>
      </c>
      <c r="K304" s="164">
        <v>42486</v>
      </c>
      <c r="L304" s="164">
        <v>42613</v>
      </c>
      <c r="M304" s="164">
        <v>45535</v>
      </c>
      <c r="N304" s="164">
        <v>42614</v>
      </c>
      <c r="O304" t="s">
        <v>354</v>
      </c>
      <c r="P304">
        <v>90</v>
      </c>
      <c r="Q304" t="s">
        <v>352</v>
      </c>
      <c r="S304">
        <v>60</v>
      </c>
      <c r="T304">
        <v>10916</v>
      </c>
    </row>
    <row r="305" spans="1:20">
      <c r="A305">
        <v>8</v>
      </c>
      <c r="B305" t="s">
        <v>183</v>
      </c>
      <c r="C305">
        <v>90</v>
      </c>
      <c r="D305" t="s">
        <v>62</v>
      </c>
      <c r="E305" t="s">
        <v>278</v>
      </c>
      <c r="F305" t="s">
        <v>279</v>
      </c>
      <c r="G305">
        <v>1545477</v>
      </c>
      <c r="H305" t="s">
        <v>65</v>
      </c>
      <c r="I305" t="s">
        <v>117</v>
      </c>
      <c r="K305" s="164">
        <v>42495</v>
      </c>
      <c r="L305" s="164">
        <v>42613</v>
      </c>
      <c r="M305" s="164">
        <v>45535</v>
      </c>
      <c r="N305" s="164">
        <v>42614</v>
      </c>
      <c r="O305" t="s">
        <v>354</v>
      </c>
      <c r="P305">
        <v>90</v>
      </c>
      <c r="Q305" t="s">
        <v>352</v>
      </c>
      <c r="S305">
        <v>60</v>
      </c>
      <c r="T305">
        <v>40150</v>
      </c>
    </row>
    <row r="306" spans="1:20">
      <c r="A306">
        <v>8</v>
      </c>
      <c r="B306" t="s">
        <v>183</v>
      </c>
      <c r="C306">
        <v>75</v>
      </c>
      <c r="D306" t="s">
        <v>62</v>
      </c>
      <c r="E306" t="s">
        <v>280</v>
      </c>
      <c r="F306" t="s">
        <v>227</v>
      </c>
      <c r="G306" t="s">
        <v>281</v>
      </c>
      <c r="H306" t="s">
        <v>282</v>
      </c>
      <c r="I306" t="s">
        <v>117</v>
      </c>
      <c r="K306" s="164">
        <v>42497</v>
      </c>
      <c r="L306" s="164">
        <v>42613</v>
      </c>
      <c r="M306" s="164">
        <v>45535</v>
      </c>
      <c r="N306" s="164">
        <v>42614</v>
      </c>
      <c r="O306" t="s">
        <v>354</v>
      </c>
      <c r="P306">
        <v>90</v>
      </c>
      <c r="Q306" t="s">
        <v>352</v>
      </c>
      <c r="S306">
        <v>60</v>
      </c>
      <c r="T306">
        <v>3227247.84</v>
      </c>
    </row>
    <row r="307" spans="1:20">
      <c r="A307">
        <v>8</v>
      </c>
      <c r="B307" t="s">
        <v>183</v>
      </c>
      <c r="C307">
        <v>92</v>
      </c>
      <c r="D307" t="s">
        <v>62</v>
      </c>
      <c r="E307" t="s">
        <v>274</v>
      </c>
      <c r="F307" t="s">
        <v>89</v>
      </c>
      <c r="G307">
        <v>43271</v>
      </c>
      <c r="H307" t="s">
        <v>65</v>
      </c>
      <c r="I307" t="s">
        <v>117</v>
      </c>
      <c r="K307" s="164">
        <v>42499</v>
      </c>
      <c r="L307" s="164">
        <v>42613</v>
      </c>
      <c r="M307" s="164">
        <v>45535</v>
      </c>
      <c r="N307" s="164">
        <v>42614</v>
      </c>
      <c r="O307" t="s">
        <v>354</v>
      </c>
      <c r="P307">
        <v>90</v>
      </c>
      <c r="Q307" t="s">
        <v>352</v>
      </c>
      <c r="S307">
        <v>60</v>
      </c>
      <c r="T307">
        <v>157143</v>
      </c>
    </row>
    <row r="308" spans="1:20">
      <c r="A308">
        <v>8</v>
      </c>
      <c r="B308" t="s">
        <v>183</v>
      </c>
      <c r="C308">
        <v>92</v>
      </c>
      <c r="D308" t="s">
        <v>62</v>
      </c>
      <c r="E308" t="s">
        <v>274</v>
      </c>
      <c r="F308" t="s">
        <v>89</v>
      </c>
      <c r="G308">
        <v>43271</v>
      </c>
      <c r="H308" t="s">
        <v>65</v>
      </c>
      <c r="I308" t="s">
        <v>117</v>
      </c>
      <c r="K308" s="164">
        <v>42499</v>
      </c>
      <c r="L308" s="164">
        <v>42613</v>
      </c>
      <c r="M308" s="164">
        <v>45535</v>
      </c>
      <c r="N308" s="164">
        <v>42614</v>
      </c>
      <c r="O308" t="s">
        <v>354</v>
      </c>
      <c r="P308">
        <v>90</v>
      </c>
      <c r="Q308" t="s">
        <v>352</v>
      </c>
      <c r="S308">
        <v>60</v>
      </c>
      <c r="T308">
        <v>157143</v>
      </c>
    </row>
    <row r="309" spans="1:20">
      <c r="A309">
        <v>8</v>
      </c>
      <c r="B309" t="s">
        <v>183</v>
      </c>
      <c r="C309">
        <v>115</v>
      </c>
      <c r="D309" t="s">
        <v>62</v>
      </c>
      <c r="E309" t="s">
        <v>283</v>
      </c>
      <c r="F309" t="s">
        <v>276</v>
      </c>
      <c r="G309">
        <v>509</v>
      </c>
      <c r="H309" t="s">
        <v>65</v>
      </c>
      <c r="I309" t="s">
        <v>117</v>
      </c>
      <c r="K309" s="164">
        <v>42503</v>
      </c>
      <c r="L309" s="164">
        <v>42613</v>
      </c>
      <c r="M309" s="164">
        <v>45535</v>
      </c>
      <c r="N309" s="164">
        <v>42614</v>
      </c>
      <c r="O309" t="s">
        <v>354</v>
      </c>
      <c r="P309">
        <v>90</v>
      </c>
      <c r="Q309" t="s">
        <v>352</v>
      </c>
      <c r="S309">
        <v>60</v>
      </c>
      <c r="T309">
        <v>567500</v>
      </c>
    </row>
    <row r="310" spans="1:20">
      <c r="A310">
        <v>8</v>
      </c>
      <c r="B310" t="s">
        <v>183</v>
      </c>
      <c r="C310">
        <v>93</v>
      </c>
      <c r="D310" t="s">
        <v>62</v>
      </c>
      <c r="E310" t="s">
        <v>284</v>
      </c>
      <c r="F310" t="s">
        <v>209</v>
      </c>
      <c r="G310">
        <v>4875398</v>
      </c>
      <c r="H310" t="s">
        <v>65</v>
      </c>
      <c r="I310" t="s">
        <v>117</v>
      </c>
      <c r="K310" s="164">
        <v>42508</v>
      </c>
      <c r="L310" s="164">
        <v>42613</v>
      </c>
      <c r="M310" s="164">
        <v>45535</v>
      </c>
      <c r="N310" s="164">
        <v>42614</v>
      </c>
      <c r="O310" t="s">
        <v>354</v>
      </c>
      <c r="P310">
        <v>90</v>
      </c>
      <c r="Q310" t="s">
        <v>352</v>
      </c>
      <c r="S310">
        <v>60</v>
      </c>
      <c r="T310">
        <v>176462</v>
      </c>
    </row>
    <row r="311" spans="1:20">
      <c r="A311">
        <v>8</v>
      </c>
      <c r="B311" t="s">
        <v>183</v>
      </c>
      <c r="C311">
        <v>51</v>
      </c>
      <c r="D311" t="s">
        <v>62</v>
      </c>
      <c r="E311" t="s">
        <v>285</v>
      </c>
      <c r="F311" t="s">
        <v>244</v>
      </c>
      <c r="G311">
        <v>5296</v>
      </c>
      <c r="H311" t="s">
        <v>65</v>
      </c>
      <c r="I311" t="s">
        <v>245</v>
      </c>
      <c r="K311" s="164">
        <v>42508</v>
      </c>
      <c r="L311" s="164">
        <v>42613</v>
      </c>
      <c r="M311" s="164">
        <v>45535</v>
      </c>
      <c r="N311" s="164">
        <v>42614</v>
      </c>
      <c r="O311" t="s">
        <v>354</v>
      </c>
      <c r="P311">
        <v>90</v>
      </c>
      <c r="Q311" t="s">
        <v>352</v>
      </c>
      <c r="S311">
        <v>60</v>
      </c>
      <c r="T311">
        <v>75748</v>
      </c>
    </row>
    <row r="312" spans="1:20">
      <c r="A312">
        <v>8</v>
      </c>
      <c r="B312" t="s">
        <v>183</v>
      </c>
      <c r="C312">
        <v>94</v>
      </c>
      <c r="D312" t="s">
        <v>62</v>
      </c>
      <c r="E312" t="s">
        <v>286</v>
      </c>
      <c r="F312" t="s">
        <v>87</v>
      </c>
      <c r="G312">
        <v>76136682</v>
      </c>
      <c r="H312" t="s">
        <v>65</v>
      </c>
      <c r="I312" t="s">
        <v>117</v>
      </c>
      <c r="K312" s="164">
        <v>42515</v>
      </c>
      <c r="L312" s="164">
        <v>42613</v>
      </c>
      <c r="M312" s="164">
        <v>45535</v>
      </c>
      <c r="N312" s="164">
        <v>42614</v>
      </c>
      <c r="O312" t="s">
        <v>354</v>
      </c>
      <c r="P312">
        <v>90</v>
      </c>
      <c r="Q312" t="s">
        <v>352</v>
      </c>
      <c r="S312">
        <v>60</v>
      </c>
      <c r="T312">
        <v>1588</v>
      </c>
    </row>
    <row r="313" spans="1:20">
      <c r="A313">
        <v>8</v>
      </c>
      <c r="B313" t="s">
        <v>183</v>
      </c>
      <c r="C313">
        <v>94</v>
      </c>
      <c r="D313" t="s">
        <v>62</v>
      </c>
      <c r="E313" t="s">
        <v>287</v>
      </c>
      <c r="F313" t="s">
        <v>87</v>
      </c>
      <c r="G313">
        <v>76136682</v>
      </c>
      <c r="H313" t="s">
        <v>65</v>
      </c>
      <c r="I313" t="s">
        <v>117</v>
      </c>
      <c r="K313" s="164">
        <v>42515</v>
      </c>
      <c r="L313" s="164">
        <v>42613</v>
      </c>
      <c r="M313" s="164">
        <v>45535</v>
      </c>
      <c r="N313" s="164">
        <v>42614</v>
      </c>
      <c r="O313" t="s">
        <v>354</v>
      </c>
      <c r="P313">
        <v>90</v>
      </c>
      <c r="Q313" t="s">
        <v>352</v>
      </c>
      <c r="S313">
        <v>60</v>
      </c>
      <c r="T313">
        <v>1588</v>
      </c>
    </row>
    <row r="314" spans="1:20">
      <c r="A314">
        <v>8</v>
      </c>
      <c r="B314" t="s">
        <v>183</v>
      </c>
      <c r="C314">
        <v>94</v>
      </c>
      <c r="D314" t="s">
        <v>62</v>
      </c>
      <c r="E314" t="s">
        <v>288</v>
      </c>
      <c r="F314" t="s">
        <v>87</v>
      </c>
      <c r="G314">
        <v>76136682</v>
      </c>
      <c r="H314" t="s">
        <v>65</v>
      </c>
      <c r="I314" t="s">
        <v>117</v>
      </c>
      <c r="K314" s="164">
        <v>42515</v>
      </c>
      <c r="L314" s="164">
        <v>42613</v>
      </c>
      <c r="M314" s="164">
        <v>45535</v>
      </c>
      <c r="N314" s="164">
        <v>42614</v>
      </c>
      <c r="O314" t="s">
        <v>354</v>
      </c>
      <c r="P314">
        <v>90</v>
      </c>
      <c r="Q314" t="s">
        <v>352</v>
      </c>
      <c r="S314">
        <v>60</v>
      </c>
      <c r="T314">
        <v>1588</v>
      </c>
    </row>
    <row r="315" spans="1:20">
      <c r="A315">
        <v>8</v>
      </c>
      <c r="B315" t="s">
        <v>183</v>
      </c>
      <c r="C315">
        <v>94</v>
      </c>
      <c r="D315" t="s">
        <v>62</v>
      </c>
      <c r="E315" t="s">
        <v>289</v>
      </c>
      <c r="F315" t="s">
        <v>87</v>
      </c>
      <c r="G315">
        <v>76136682</v>
      </c>
      <c r="H315" t="s">
        <v>65</v>
      </c>
      <c r="I315" t="s">
        <v>117</v>
      </c>
      <c r="K315" s="164">
        <v>42515</v>
      </c>
      <c r="L315" s="164">
        <v>42613</v>
      </c>
      <c r="M315" s="164">
        <v>45535</v>
      </c>
      <c r="N315" s="164">
        <v>42614</v>
      </c>
      <c r="O315" t="s">
        <v>354</v>
      </c>
      <c r="P315">
        <v>90</v>
      </c>
      <c r="Q315" t="s">
        <v>352</v>
      </c>
      <c r="S315">
        <v>60</v>
      </c>
      <c r="T315">
        <v>1588</v>
      </c>
    </row>
    <row r="316" spans="1:20">
      <c r="A316">
        <v>8</v>
      </c>
      <c r="B316" t="s">
        <v>183</v>
      </c>
      <c r="C316">
        <v>94</v>
      </c>
      <c r="D316" t="s">
        <v>62</v>
      </c>
      <c r="E316" t="s">
        <v>290</v>
      </c>
      <c r="F316" t="s">
        <v>87</v>
      </c>
      <c r="G316">
        <v>76136682</v>
      </c>
      <c r="H316" t="s">
        <v>65</v>
      </c>
      <c r="I316" t="s">
        <v>117</v>
      </c>
      <c r="K316" s="164">
        <v>42515</v>
      </c>
      <c r="L316" s="164">
        <v>42613</v>
      </c>
      <c r="M316" s="164">
        <v>45535</v>
      </c>
      <c r="N316" s="164">
        <v>42614</v>
      </c>
      <c r="O316" t="s">
        <v>354</v>
      </c>
      <c r="P316">
        <v>90</v>
      </c>
      <c r="Q316" t="s">
        <v>352</v>
      </c>
      <c r="S316">
        <v>60</v>
      </c>
      <c r="T316">
        <v>1084</v>
      </c>
    </row>
    <row r="317" spans="1:20">
      <c r="A317">
        <v>8</v>
      </c>
      <c r="B317" t="s">
        <v>183</v>
      </c>
      <c r="C317">
        <v>94</v>
      </c>
      <c r="D317" t="s">
        <v>62</v>
      </c>
      <c r="E317" t="s">
        <v>290</v>
      </c>
      <c r="F317" t="s">
        <v>87</v>
      </c>
      <c r="G317">
        <v>76136682</v>
      </c>
      <c r="H317" t="s">
        <v>65</v>
      </c>
      <c r="I317" t="s">
        <v>117</v>
      </c>
      <c r="K317" s="164">
        <v>42515</v>
      </c>
      <c r="L317" s="164">
        <v>42613</v>
      </c>
      <c r="M317" s="164">
        <v>45535</v>
      </c>
      <c r="N317" s="164">
        <v>42614</v>
      </c>
      <c r="O317" t="s">
        <v>354</v>
      </c>
      <c r="P317">
        <v>90</v>
      </c>
      <c r="Q317" t="s">
        <v>352</v>
      </c>
      <c r="S317">
        <v>60</v>
      </c>
      <c r="T317">
        <v>1084</v>
      </c>
    </row>
    <row r="318" spans="1:20">
      <c r="A318">
        <v>8</v>
      </c>
      <c r="B318" t="s">
        <v>183</v>
      </c>
      <c r="C318">
        <v>94</v>
      </c>
      <c r="D318" t="s">
        <v>62</v>
      </c>
      <c r="E318" t="s">
        <v>290</v>
      </c>
      <c r="F318" t="s">
        <v>87</v>
      </c>
      <c r="G318">
        <v>76136682</v>
      </c>
      <c r="H318" t="s">
        <v>65</v>
      </c>
      <c r="I318" t="s">
        <v>117</v>
      </c>
      <c r="K318" s="164">
        <v>42515</v>
      </c>
      <c r="L318" s="164">
        <v>42613</v>
      </c>
      <c r="M318" s="164">
        <v>45535</v>
      </c>
      <c r="N318" s="164">
        <v>42614</v>
      </c>
      <c r="O318" t="s">
        <v>354</v>
      </c>
      <c r="P318">
        <v>90</v>
      </c>
      <c r="Q318" t="s">
        <v>352</v>
      </c>
      <c r="S318">
        <v>60</v>
      </c>
      <c r="T318">
        <v>1084</v>
      </c>
    </row>
    <row r="319" spans="1:20">
      <c r="A319">
        <v>8</v>
      </c>
      <c r="B319" t="s">
        <v>183</v>
      </c>
      <c r="C319">
        <v>94</v>
      </c>
      <c r="D319" t="s">
        <v>62</v>
      </c>
      <c r="E319" t="s">
        <v>290</v>
      </c>
      <c r="F319" t="s">
        <v>87</v>
      </c>
      <c r="G319">
        <v>76136682</v>
      </c>
      <c r="H319" t="s">
        <v>65</v>
      </c>
      <c r="I319" t="s">
        <v>117</v>
      </c>
      <c r="K319" s="164">
        <v>42515</v>
      </c>
      <c r="L319" s="164">
        <v>42613</v>
      </c>
      <c r="M319" s="164">
        <v>45535</v>
      </c>
      <c r="N319" s="164">
        <v>42614</v>
      </c>
      <c r="O319" t="s">
        <v>354</v>
      </c>
      <c r="P319">
        <v>90</v>
      </c>
      <c r="Q319" t="s">
        <v>352</v>
      </c>
      <c r="S319">
        <v>60</v>
      </c>
      <c r="T319">
        <v>1084</v>
      </c>
    </row>
    <row r="320" spans="1:20">
      <c r="A320">
        <v>8</v>
      </c>
      <c r="B320" t="s">
        <v>183</v>
      </c>
      <c r="C320">
        <v>95</v>
      </c>
      <c r="D320" t="s">
        <v>62</v>
      </c>
      <c r="E320" t="s">
        <v>291</v>
      </c>
      <c r="F320" t="s">
        <v>87</v>
      </c>
      <c r="G320">
        <v>76281193</v>
      </c>
      <c r="H320" t="s">
        <v>65</v>
      </c>
      <c r="I320" t="s">
        <v>117</v>
      </c>
      <c r="K320" s="164">
        <v>42516</v>
      </c>
      <c r="L320" s="164">
        <v>42613</v>
      </c>
      <c r="M320" s="164">
        <v>45535</v>
      </c>
      <c r="N320" s="164">
        <v>42614</v>
      </c>
      <c r="O320" t="s">
        <v>354</v>
      </c>
      <c r="P320">
        <v>90</v>
      </c>
      <c r="Q320" t="s">
        <v>352</v>
      </c>
      <c r="S320">
        <v>60</v>
      </c>
      <c r="T320">
        <v>8395</v>
      </c>
    </row>
    <row r="321" spans="1:20">
      <c r="A321">
        <v>8</v>
      </c>
      <c r="B321" t="s">
        <v>183</v>
      </c>
      <c r="C321">
        <v>96</v>
      </c>
      <c r="D321" t="s">
        <v>62</v>
      </c>
      <c r="E321" t="s">
        <v>292</v>
      </c>
      <c r="F321" t="s">
        <v>293</v>
      </c>
      <c r="G321">
        <v>506893</v>
      </c>
      <c r="H321" t="s">
        <v>65</v>
      </c>
      <c r="I321" t="s">
        <v>117</v>
      </c>
      <c r="K321" s="164">
        <v>42517</v>
      </c>
      <c r="L321" s="164">
        <v>42613</v>
      </c>
      <c r="M321" s="164">
        <v>45535</v>
      </c>
      <c r="N321" s="164">
        <v>42614</v>
      </c>
      <c r="O321" t="s">
        <v>354</v>
      </c>
      <c r="P321">
        <v>90</v>
      </c>
      <c r="Q321" t="s">
        <v>352</v>
      </c>
      <c r="S321">
        <v>60</v>
      </c>
      <c r="T321">
        <v>23334</v>
      </c>
    </row>
    <row r="322" spans="1:20">
      <c r="A322">
        <v>8</v>
      </c>
      <c r="B322" t="s">
        <v>183</v>
      </c>
      <c r="C322">
        <v>97</v>
      </c>
      <c r="D322" t="s">
        <v>62</v>
      </c>
      <c r="E322" t="s">
        <v>294</v>
      </c>
      <c r="F322" t="s">
        <v>295</v>
      </c>
      <c r="G322">
        <v>25069</v>
      </c>
      <c r="H322" t="s">
        <v>65</v>
      </c>
      <c r="I322" t="s">
        <v>117</v>
      </c>
      <c r="K322" s="164">
        <v>42524</v>
      </c>
      <c r="L322" s="164">
        <v>42613</v>
      </c>
      <c r="M322" s="164">
        <v>45535</v>
      </c>
      <c r="N322" s="164">
        <v>42614</v>
      </c>
      <c r="O322" t="s">
        <v>354</v>
      </c>
      <c r="P322">
        <v>90</v>
      </c>
      <c r="Q322" t="s">
        <v>352</v>
      </c>
      <c r="S322">
        <v>60</v>
      </c>
      <c r="T322">
        <v>85378</v>
      </c>
    </row>
    <row r="323" spans="1:20">
      <c r="A323">
        <v>8</v>
      </c>
      <c r="B323" t="s">
        <v>183</v>
      </c>
      <c r="C323">
        <v>98</v>
      </c>
      <c r="D323" t="s">
        <v>62</v>
      </c>
      <c r="E323" t="s">
        <v>296</v>
      </c>
      <c r="F323" t="s">
        <v>297</v>
      </c>
      <c r="G323">
        <v>513</v>
      </c>
      <c r="H323" t="s">
        <v>65</v>
      </c>
      <c r="I323" t="s">
        <v>117</v>
      </c>
      <c r="K323" s="164">
        <v>42527</v>
      </c>
      <c r="L323" s="164">
        <v>42613</v>
      </c>
      <c r="M323" s="164">
        <v>45535</v>
      </c>
      <c r="N323" s="164">
        <v>42614</v>
      </c>
      <c r="O323" t="s">
        <v>354</v>
      </c>
      <c r="P323">
        <v>90</v>
      </c>
      <c r="Q323" t="s">
        <v>352</v>
      </c>
      <c r="S323">
        <v>60</v>
      </c>
      <c r="T323">
        <v>75000</v>
      </c>
    </row>
    <row r="324" spans="1:20">
      <c r="A324">
        <v>8</v>
      </c>
      <c r="B324" t="s">
        <v>183</v>
      </c>
      <c r="C324">
        <v>101</v>
      </c>
      <c r="D324" t="s">
        <v>62</v>
      </c>
      <c r="E324" t="s">
        <v>298</v>
      </c>
      <c r="F324" t="s">
        <v>87</v>
      </c>
      <c r="G324">
        <v>76501786</v>
      </c>
      <c r="H324" t="s">
        <v>65</v>
      </c>
      <c r="I324" t="s">
        <v>117</v>
      </c>
      <c r="K324" s="164">
        <v>42530</v>
      </c>
      <c r="L324" s="164">
        <v>42613</v>
      </c>
      <c r="M324" s="164">
        <v>45535</v>
      </c>
      <c r="N324" s="164">
        <v>42614</v>
      </c>
      <c r="O324" t="s">
        <v>354</v>
      </c>
      <c r="P324">
        <v>90</v>
      </c>
      <c r="Q324" t="s">
        <v>352</v>
      </c>
      <c r="S324">
        <v>60</v>
      </c>
      <c r="T324">
        <v>50412</v>
      </c>
    </row>
    <row r="325" spans="1:20">
      <c r="A325">
        <v>8</v>
      </c>
      <c r="B325" t="s">
        <v>183</v>
      </c>
      <c r="C325">
        <v>23</v>
      </c>
      <c r="D325" t="s">
        <v>62</v>
      </c>
      <c r="E325" t="s">
        <v>299</v>
      </c>
      <c r="F325" t="s">
        <v>300</v>
      </c>
      <c r="G325">
        <v>114154</v>
      </c>
      <c r="H325" t="s">
        <v>65</v>
      </c>
      <c r="I325" t="s">
        <v>189</v>
      </c>
      <c r="K325" s="164">
        <v>42531</v>
      </c>
      <c r="L325" s="164">
        <v>42613</v>
      </c>
      <c r="M325" s="164">
        <v>45535</v>
      </c>
      <c r="N325" s="164">
        <v>42614</v>
      </c>
      <c r="O325" t="s">
        <v>354</v>
      </c>
      <c r="P325">
        <v>90</v>
      </c>
      <c r="Q325" t="s">
        <v>352</v>
      </c>
      <c r="S325">
        <v>60</v>
      </c>
      <c r="T325">
        <v>623300</v>
      </c>
    </row>
    <row r="326" spans="1:20">
      <c r="A326">
        <v>8</v>
      </c>
      <c r="B326" t="s">
        <v>183</v>
      </c>
      <c r="C326">
        <v>125</v>
      </c>
      <c r="D326" t="s">
        <v>62</v>
      </c>
      <c r="E326" t="s">
        <v>301</v>
      </c>
      <c r="F326" t="s">
        <v>91</v>
      </c>
      <c r="G326">
        <v>128</v>
      </c>
      <c r="H326" t="s">
        <v>65</v>
      </c>
      <c r="I326" t="s">
        <v>117</v>
      </c>
      <c r="K326" s="164">
        <v>42534</v>
      </c>
      <c r="L326" s="164">
        <v>42613</v>
      </c>
      <c r="M326" s="164">
        <v>45535</v>
      </c>
      <c r="N326" s="164">
        <v>42614</v>
      </c>
      <c r="O326" t="s">
        <v>354</v>
      </c>
      <c r="P326">
        <v>90</v>
      </c>
      <c r="Q326" t="s">
        <v>352</v>
      </c>
      <c r="S326">
        <v>60</v>
      </c>
      <c r="T326">
        <v>480000</v>
      </c>
    </row>
    <row r="327" spans="1:20">
      <c r="A327">
        <v>8</v>
      </c>
      <c r="B327" t="s">
        <v>183</v>
      </c>
      <c r="C327">
        <v>127</v>
      </c>
      <c r="D327" t="s">
        <v>62</v>
      </c>
      <c r="E327" t="s">
        <v>302</v>
      </c>
      <c r="F327" t="s">
        <v>104</v>
      </c>
      <c r="G327">
        <v>35708</v>
      </c>
      <c r="H327" t="s">
        <v>65</v>
      </c>
      <c r="I327" t="s">
        <v>117</v>
      </c>
      <c r="K327" s="164">
        <v>42537</v>
      </c>
      <c r="L327" s="164">
        <v>42613</v>
      </c>
      <c r="M327" s="164">
        <v>45535</v>
      </c>
      <c r="N327" s="164">
        <v>42614</v>
      </c>
      <c r="O327" t="s">
        <v>354</v>
      </c>
      <c r="P327">
        <v>90</v>
      </c>
      <c r="Q327" t="s">
        <v>352</v>
      </c>
      <c r="S327">
        <v>60</v>
      </c>
      <c r="T327">
        <v>7563</v>
      </c>
    </row>
    <row r="328" spans="1:20">
      <c r="A328">
        <v>8</v>
      </c>
      <c r="B328" t="s">
        <v>183</v>
      </c>
      <c r="C328">
        <v>135</v>
      </c>
      <c r="D328" t="s">
        <v>62</v>
      </c>
      <c r="E328" t="s">
        <v>272</v>
      </c>
      <c r="F328" t="s">
        <v>209</v>
      </c>
      <c r="G328">
        <v>4990054</v>
      </c>
      <c r="H328" t="s">
        <v>65</v>
      </c>
      <c r="I328" t="s">
        <v>117</v>
      </c>
      <c r="K328" s="164">
        <v>42544</v>
      </c>
      <c r="L328" s="164">
        <v>42613</v>
      </c>
      <c r="M328" s="164">
        <v>45535</v>
      </c>
      <c r="N328" s="164">
        <v>42614</v>
      </c>
      <c r="O328" t="s">
        <v>354</v>
      </c>
      <c r="P328">
        <v>90</v>
      </c>
      <c r="Q328" t="s">
        <v>352</v>
      </c>
      <c r="S328">
        <v>60</v>
      </c>
      <c r="T328">
        <v>49990</v>
      </c>
    </row>
    <row r="329" spans="1:20">
      <c r="A329">
        <v>8</v>
      </c>
      <c r="B329" t="s">
        <v>183</v>
      </c>
      <c r="C329">
        <v>18</v>
      </c>
      <c r="D329" t="s">
        <v>62</v>
      </c>
      <c r="E329" t="s">
        <v>285</v>
      </c>
      <c r="F329" t="s">
        <v>244</v>
      </c>
      <c r="G329">
        <v>5906</v>
      </c>
      <c r="H329" t="s">
        <v>65</v>
      </c>
      <c r="I329" t="s">
        <v>245</v>
      </c>
      <c r="K329" s="164">
        <v>42556</v>
      </c>
      <c r="L329" s="164">
        <v>42613</v>
      </c>
      <c r="M329" s="164">
        <v>45535</v>
      </c>
      <c r="N329" s="164">
        <v>42614</v>
      </c>
      <c r="O329" t="s">
        <v>354</v>
      </c>
      <c r="P329">
        <v>90</v>
      </c>
      <c r="Q329" t="s">
        <v>352</v>
      </c>
      <c r="S329">
        <v>60</v>
      </c>
      <c r="T329">
        <v>57914</v>
      </c>
    </row>
    <row r="330" spans="1:20">
      <c r="A330">
        <v>8</v>
      </c>
      <c r="B330" t="s">
        <v>183</v>
      </c>
      <c r="D330" t="s">
        <v>62</v>
      </c>
      <c r="E330" t="s">
        <v>303</v>
      </c>
      <c r="F330" t="s">
        <v>297</v>
      </c>
      <c r="G330">
        <v>516</v>
      </c>
      <c r="H330" t="s">
        <v>65</v>
      </c>
      <c r="I330" t="s">
        <v>189</v>
      </c>
      <c r="K330" s="164">
        <v>42562</v>
      </c>
      <c r="L330" s="164">
        <v>42613</v>
      </c>
      <c r="M330" s="164">
        <v>45535</v>
      </c>
      <c r="N330" s="164">
        <v>42614</v>
      </c>
      <c r="O330" t="s">
        <v>354</v>
      </c>
      <c r="P330">
        <v>90</v>
      </c>
      <c r="Q330" t="s">
        <v>352</v>
      </c>
      <c r="S330">
        <v>60</v>
      </c>
      <c r="T330">
        <v>65000</v>
      </c>
    </row>
    <row r="331" spans="1:20">
      <c r="A331">
        <v>8</v>
      </c>
      <c r="B331" t="s">
        <v>183</v>
      </c>
      <c r="C331">
        <v>6</v>
      </c>
      <c r="D331" t="s">
        <v>62</v>
      </c>
      <c r="E331" t="s">
        <v>304</v>
      </c>
      <c r="F331" t="s">
        <v>200</v>
      </c>
      <c r="G331">
        <v>16</v>
      </c>
      <c r="H331" t="s">
        <v>65</v>
      </c>
      <c r="I331" t="s">
        <v>189</v>
      </c>
      <c r="K331" s="164">
        <v>42579</v>
      </c>
      <c r="L331" s="164">
        <v>42613</v>
      </c>
      <c r="M331" s="164">
        <v>45535</v>
      </c>
      <c r="N331" s="164">
        <v>42614</v>
      </c>
      <c r="O331" t="s">
        <v>354</v>
      </c>
      <c r="P331">
        <v>90</v>
      </c>
      <c r="Q331" t="s">
        <v>352</v>
      </c>
      <c r="S331">
        <v>60</v>
      </c>
      <c r="T331">
        <v>175544</v>
      </c>
    </row>
    <row r="332" spans="1:20">
      <c r="A332">
        <v>8</v>
      </c>
      <c r="B332" t="s">
        <v>183</v>
      </c>
      <c r="C332">
        <v>106</v>
      </c>
      <c r="D332" t="s">
        <v>62</v>
      </c>
      <c r="E332" t="s">
        <v>305</v>
      </c>
      <c r="F332" t="s">
        <v>306</v>
      </c>
      <c r="G332">
        <v>1972</v>
      </c>
      <c r="H332" t="s">
        <v>65</v>
      </c>
      <c r="I332" t="s">
        <v>117</v>
      </c>
      <c r="K332" s="164">
        <v>42595</v>
      </c>
      <c r="L332" s="164">
        <v>42613</v>
      </c>
      <c r="M332" s="164">
        <v>45535</v>
      </c>
      <c r="N332" s="164">
        <v>42614</v>
      </c>
      <c r="O332" t="s">
        <v>354</v>
      </c>
      <c r="P332">
        <v>90</v>
      </c>
      <c r="Q332" t="s">
        <v>352</v>
      </c>
      <c r="S332">
        <v>60</v>
      </c>
      <c r="T332">
        <v>8990</v>
      </c>
    </row>
    <row r="333" spans="1:20">
      <c r="A333">
        <v>8</v>
      </c>
      <c r="B333" t="s">
        <v>183</v>
      </c>
      <c r="C333">
        <v>106</v>
      </c>
      <c r="D333" t="s">
        <v>62</v>
      </c>
      <c r="E333" t="s">
        <v>305</v>
      </c>
      <c r="F333" t="s">
        <v>306</v>
      </c>
      <c r="G333">
        <v>1972</v>
      </c>
      <c r="H333" t="s">
        <v>65</v>
      </c>
      <c r="I333" t="s">
        <v>117</v>
      </c>
      <c r="K333" s="164">
        <v>42595</v>
      </c>
      <c r="L333" s="164">
        <v>42613</v>
      </c>
      <c r="M333" s="164">
        <v>45535</v>
      </c>
      <c r="N333" s="164">
        <v>42614</v>
      </c>
      <c r="O333" t="s">
        <v>354</v>
      </c>
      <c r="P333">
        <v>90</v>
      </c>
      <c r="Q333" t="s">
        <v>352</v>
      </c>
      <c r="S333">
        <v>60</v>
      </c>
      <c r="T333">
        <v>8990</v>
      </c>
    </row>
    <row r="334" spans="1:20">
      <c r="A334">
        <v>8</v>
      </c>
      <c r="B334" t="s">
        <v>183</v>
      </c>
      <c r="C334">
        <v>106</v>
      </c>
      <c r="D334" t="s">
        <v>62</v>
      </c>
      <c r="E334" t="s">
        <v>305</v>
      </c>
      <c r="F334" t="s">
        <v>306</v>
      </c>
      <c r="G334">
        <v>1972</v>
      </c>
      <c r="H334" t="s">
        <v>65</v>
      </c>
      <c r="I334" t="s">
        <v>117</v>
      </c>
      <c r="K334" s="164">
        <v>42595</v>
      </c>
      <c r="L334" s="164">
        <v>42613</v>
      </c>
      <c r="M334" s="164">
        <v>45535</v>
      </c>
      <c r="N334" s="164">
        <v>42614</v>
      </c>
      <c r="O334" t="s">
        <v>354</v>
      </c>
      <c r="P334">
        <v>90</v>
      </c>
      <c r="Q334" t="s">
        <v>352</v>
      </c>
      <c r="S334">
        <v>60</v>
      </c>
      <c r="T334">
        <v>8990</v>
      </c>
    </row>
    <row r="335" spans="1:20">
      <c r="A335">
        <v>8</v>
      </c>
      <c r="B335" t="s">
        <v>183</v>
      </c>
      <c r="C335">
        <v>107</v>
      </c>
      <c r="D335" t="s">
        <v>62</v>
      </c>
      <c r="E335" t="s">
        <v>307</v>
      </c>
      <c r="F335" t="s">
        <v>185</v>
      </c>
      <c r="G335">
        <v>2141979</v>
      </c>
      <c r="H335" t="s">
        <v>65</v>
      </c>
      <c r="I335" t="s">
        <v>117</v>
      </c>
      <c r="K335" s="164">
        <v>42637</v>
      </c>
      <c r="L335" s="164">
        <v>42613</v>
      </c>
      <c r="M335" s="164">
        <v>45535</v>
      </c>
      <c r="N335" s="164">
        <v>42614</v>
      </c>
      <c r="O335" t="s">
        <v>354</v>
      </c>
      <c r="P335">
        <v>90</v>
      </c>
      <c r="Q335" t="s">
        <v>352</v>
      </c>
      <c r="S335">
        <v>60</v>
      </c>
      <c r="T335">
        <v>112597</v>
      </c>
    </row>
    <row r="336" spans="1:20">
      <c r="A336">
        <v>8</v>
      </c>
      <c r="B336" t="s">
        <v>183</v>
      </c>
      <c r="C336">
        <v>130</v>
      </c>
      <c r="D336" t="s">
        <v>62</v>
      </c>
      <c r="E336" t="s">
        <v>308</v>
      </c>
      <c r="F336" t="s">
        <v>309</v>
      </c>
      <c r="G336">
        <v>12843</v>
      </c>
      <c r="H336" t="s">
        <v>65</v>
      </c>
      <c r="I336" t="s">
        <v>117</v>
      </c>
      <c r="K336" s="164">
        <v>42648</v>
      </c>
      <c r="L336" s="164">
        <v>42613</v>
      </c>
      <c r="M336" s="164">
        <v>45535</v>
      </c>
      <c r="N336" s="164">
        <v>42614</v>
      </c>
      <c r="O336" t="s">
        <v>354</v>
      </c>
      <c r="P336">
        <v>90</v>
      </c>
      <c r="Q336" t="s">
        <v>352</v>
      </c>
      <c r="S336">
        <v>60</v>
      </c>
      <c r="T336">
        <v>275355</v>
      </c>
    </row>
    <row r="337" spans="1:20">
      <c r="A337">
        <v>8</v>
      </c>
      <c r="B337" t="s">
        <v>183</v>
      </c>
      <c r="C337">
        <v>130</v>
      </c>
      <c r="D337" t="s">
        <v>62</v>
      </c>
      <c r="E337" t="s">
        <v>308</v>
      </c>
      <c r="F337" t="s">
        <v>309</v>
      </c>
      <c r="G337">
        <v>12843</v>
      </c>
      <c r="H337" t="s">
        <v>65</v>
      </c>
      <c r="I337" t="s">
        <v>117</v>
      </c>
      <c r="K337" s="164">
        <v>42648</v>
      </c>
      <c r="L337" s="164">
        <v>42613</v>
      </c>
      <c r="M337" s="164">
        <v>45535</v>
      </c>
      <c r="N337" s="164">
        <v>42614</v>
      </c>
      <c r="O337" t="s">
        <v>354</v>
      </c>
      <c r="P337">
        <v>90</v>
      </c>
      <c r="Q337" t="s">
        <v>352</v>
      </c>
      <c r="S337">
        <v>60</v>
      </c>
      <c r="T337">
        <v>275355</v>
      </c>
    </row>
    <row r="338" spans="1:20">
      <c r="A338">
        <v>8</v>
      </c>
      <c r="B338" t="s">
        <v>183</v>
      </c>
      <c r="C338">
        <v>130</v>
      </c>
      <c r="D338" t="s">
        <v>62</v>
      </c>
      <c r="E338" t="s">
        <v>308</v>
      </c>
      <c r="F338" t="s">
        <v>309</v>
      </c>
      <c r="G338">
        <v>12843</v>
      </c>
      <c r="H338" t="s">
        <v>65</v>
      </c>
      <c r="I338" t="s">
        <v>117</v>
      </c>
      <c r="K338" s="164">
        <v>42648</v>
      </c>
      <c r="L338" s="164">
        <v>42613</v>
      </c>
      <c r="M338" s="164">
        <v>45535</v>
      </c>
      <c r="N338" s="164">
        <v>42614</v>
      </c>
      <c r="O338" t="s">
        <v>354</v>
      </c>
      <c r="P338">
        <v>90</v>
      </c>
      <c r="Q338" t="s">
        <v>352</v>
      </c>
      <c r="S338">
        <v>60</v>
      </c>
      <c r="T338">
        <v>275355</v>
      </c>
    </row>
    <row r="339" spans="1:20">
      <c r="A339">
        <v>8</v>
      </c>
      <c r="B339" t="s">
        <v>183</v>
      </c>
      <c r="C339">
        <v>130</v>
      </c>
      <c r="D339" t="s">
        <v>62</v>
      </c>
      <c r="E339" t="s">
        <v>308</v>
      </c>
      <c r="F339" t="s">
        <v>309</v>
      </c>
      <c r="G339">
        <v>12843</v>
      </c>
      <c r="H339" t="s">
        <v>65</v>
      </c>
      <c r="I339" t="s">
        <v>117</v>
      </c>
      <c r="K339" s="164">
        <v>42648</v>
      </c>
      <c r="L339" s="164">
        <v>42613</v>
      </c>
      <c r="M339" s="164">
        <v>45535</v>
      </c>
      <c r="N339" s="164">
        <v>42614</v>
      </c>
      <c r="O339" t="s">
        <v>354</v>
      </c>
      <c r="P339">
        <v>90</v>
      </c>
      <c r="Q339" t="s">
        <v>352</v>
      </c>
      <c r="S339">
        <v>60</v>
      </c>
      <c r="T339">
        <v>275355</v>
      </c>
    </row>
    <row r="340" spans="1:20">
      <c r="A340">
        <v>8</v>
      </c>
      <c r="B340" t="s">
        <v>183</v>
      </c>
      <c r="D340" t="s">
        <v>62</v>
      </c>
      <c r="E340" t="s">
        <v>243</v>
      </c>
      <c r="F340" t="s">
        <v>297</v>
      </c>
      <c r="G340">
        <v>173</v>
      </c>
      <c r="H340" t="s">
        <v>65</v>
      </c>
      <c r="I340" t="s">
        <v>189</v>
      </c>
      <c r="K340" s="164">
        <v>42681</v>
      </c>
      <c r="L340" s="164">
        <v>42613</v>
      </c>
      <c r="M340" s="164">
        <v>45535</v>
      </c>
      <c r="N340" s="164">
        <v>42614</v>
      </c>
      <c r="O340" t="s">
        <v>354</v>
      </c>
      <c r="P340">
        <v>90</v>
      </c>
      <c r="Q340" t="s">
        <v>352</v>
      </c>
      <c r="S340">
        <v>60</v>
      </c>
      <c r="T340">
        <v>25210</v>
      </c>
    </row>
    <row r="341" spans="1:20">
      <c r="A341">
        <v>8</v>
      </c>
      <c r="B341" t="s">
        <v>183</v>
      </c>
      <c r="C341">
        <v>72</v>
      </c>
      <c r="D341" t="s">
        <v>62</v>
      </c>
      <c r="E341" t="s">
        <v>310</v>
      </c>
      <c r="F341" t="s">
        <v>227</v>
      </c>
      <c r="G341" t="s">
        <v>311</v>
      </c>
      <c r="H341" t="s">
        <v>65</v>
      </c>
      <c r="I341" t="s">
        <v>192</v>
      </c>
      <c r="K341" s="164">
        <v>42761</v>
      </c>
      <c r="L341" s="164">
        <v>42613</v>
      </c>
      <c r="M341" s="164">
        <v>45535</v>
      </c>
      <c r="N341" s="164">
        <v>42614</v>
      </c>
      <c r="O341" t="s">
        <v>354</v>
      </c>
      <c r="P341">
        <v>90</v>
      </c>
      <c r="Q341" t="s">
        <v>352</v>
      </c>
      <c r="S341">
        <v>60</v>
      </c>
      <c r="T341">
        <v>813049.91999999993</v>
      </c>
    </row>
    <row r="342" spans="1:20">
      <c r="A342">
        <v>8</v>
      </c>
      <c r="B342" t="s">
        <v>183</v>
      </c>
      <c r="C342">
        <v>72</v>
      </c>
      <c r="D342" t="s">
        <v>62</v>
      </c>
      <c r="E342" t="s">
        <v>310</v>
      </c>
      <c r="F342" t="s">
        <v>227</v>
      </c>
      <c r="G342" t="s">
        <v>311</v>
      </c>
      <c r="H342" t="s">
        <v>65</v>
      </c>
      <c r="I342" t="s">
        <v>192</v>
      </c>
      <c r="K342" s="164">
        <v>42761</v>
      </c>
      <c r="L342" s="164">
        <v>42613</v>
      </c>
      <c r="M342" s="164">
        <v>45535</v>
      </c>
      <c r="N342" s="164">
        <v>42614</v>
      </c>
      <c r="O342" t="s">
        <v>354</v>
      </c>
      <c r="P342">
        <v>90</v>
      </c>
      <c r="Q342" t="s">
        <v>352</v>
      </c>
      <c r="S342">
        <v>60</v>
      </c>
      <c r="T342">
        <v>813049.91999999993</v>
      </c>
    </row>
    <row r="343" spans="1:20">
      <c r="A343">
        <v>8</v>
      </c>
      <c r="B343" t="s">
        <v>183</v>
      </c>
      <c r="C343">
        <v>72</v>
      </c>
      <c r="D343" t="s">
        <v>62</v>
      </c>
      <c r="E343" t="s">
        <v>310</v>
      </c>
      <c r="F343" t="s">
        <v>227</v>
      </c>
      <c r="G343" t="s">
        <v>311</v>
      </c>
      <c r="H343" t="s">
        <v>65</v>
      </c>
      <c r="I343" t="s">
        <v>192</v>
      </c>
      <c r="K343" s="164">
        <v>42761</v>
      </c>
      <c r="L343" s="164">
        <v>42613</v>
      </c>
      <c r="M343" s="164">
        <v>45535</v>
      </c>
      <c r="N343" s="164">
        <v>42614</v>
      </c>
      <c r="O343" t="s">
        <v>354</v>
      </c>
      <c r="P343">
        <v>90</v>
      </c>
      <c r="Q343" t="s">
        <v>352</v>
      </c>
      <c r="S343">
        <v>60</v>
      </c>
      <c r="T343">
        <v>813049.91999999993</v>
      </c>
    </row>
    <row r="344" spans="1:20">
      <c r="A344">
        <v>8</v>
      </c>
      <c r="B344" t="s">
        <v>183</v>
      </c>
      <c r="C344">
        <v>72</v>
      </c>
      <c r="D344" t="s">
        <v>62</v>
      </c>
      <c r="E344" t="s">
        <v>310</v>
      </c>
      <c r="F344" t="s">
        <v>227</v>
      </c>
      <c r="G344" t="s">
        <v>311</v>
      </c>
      <c r="H344" t="s">
        <v>65</v>
      </c>
      <c r="I344" t="s">
        <v>192</v>
      </c>
      <c r="K344" s="164">
        <v>42761</v>
      </c>
      <c r="L344" s="164">
        <v>42613</v>
      </c>
      <c r="M344" s="164">
        <v>45535</v>
      </c>
      <c r="N344" s="164">
        <v>42614</v>
      </c>
      <c r="O344" t="s">
        <v>354</v>
      </c>
      <c r="P344">
        <v>90</v>
      </c>
      <c r="Q344" t="s">
        <v>352</v>
      </c>
      <c r="S344">
        <v>60</v>
      </c>
      <c r="T344">
        <v>813049.91999999993</v>
      </c>
    </row>
    <row r="345" spans="1:20">
      <c r="A345">
        <v>8</v>
      </c>
      <c r="B345" t="s">
        <v>183</v>
      </c>
      <c r="C345">
        <v>72</v>
      </c>
      <c r="D345" t="s">
        <v>62</v>
      </c>
      <c r="E345" t="s">
        <v>310</v>
      </c>
      <c r="F345" t="s">
        <v>227</v>
      </c>
      <c r="G345" t="s">
        <v>311</v>
      </c>
      <c r="H345" t="s">
        <v>65</v>
      </c>
      <c r="I345" t="s">
        <v>192</v>
      </c>
      <c r="K345" s="164">
        <v>42761</v>
      </c>
      <c r="L345" s="164">
        <v>42613</v>
      </c>
      <c r="M345" s="164">
        <v>45535</v>
      </c>
      <c r="N345" s="164">
        <v>42614</v>
      </c>
      <c r="O345" t="s">
        <v>354</v>
      </c>
      <c r="P345">
        <v>90</v>
      </c>
      <c r="Q345" t="s">
        <v>352</v>
      </c>
      <c r="S345">
        <v>60</v>
      </c>
      <c r="T345">
        <v>813049.91999999993</v>
      </c>
    </row>
    <row r="346" spans="1:20">
      <c r="A346">
        <v>8</v>
      </c>
      <c r="B346" t="s">
        <v>183</v>
      </c>
      <c r="C346">
        <v>72</v>
      </c>
      <c r="D346" t="s">
        <v>62</v>
      </c>
      <c r="E346" t="s">
        <v>310</v>
      </c>
      <c r="F346" t="s">
        <v>227</v>
      </c>
      <c r="G346" t="s">
        <v>311</v>
      </c>
      <c r="H346" t="s">
        <v>65</v>
      </c>
      <c r="I346" t="s">
        <v>192</v>
      </c>
      <c r="K346" s="164">
        <v>42761</v>
      </c>
      <c r="L346" s="164">
        <v>42613</v>
      </c>
      <c r="M346" s="164">
        <v>45535</v>
      </c>
      <c r="N346" s="164">
        <v>42614</v>
      </c>
      <c r="O346" t="s">
        <v>354</v>
      </c>
      <c r="P346">
        <v>90</v>
      </c>
      <c r="Q346" t="s">
        <v>352</v>
      </c>
      <c r="S346">
        <v>60</v>
      </c>
      <c r="T346">
        <v>813049.91999999993</v>
      </c>
    </row>
    <row r="347" spans="1:20">
      <c r="A347">
        <v>8</v>
      </c>
      <c r="B347" t="s">
        <v>183</v>
      </c>
      <c r="C347">
        <v>72</v>
      </c>
      <c r="D347" t="s">
        <v>62</v>
      </c>
      <c r="E347" t="s">
        <v>310</v>
      </c>
      <c r="F347" t="s">
        <v>227</v>
      </c>
      <c r="G347" t="s">
        <v>311</v>
      </c>
      <c r="H347" t="s">
        <v>65</v>
      </c>
      <c r="I347" t="s">
        <v>192</v>
      </c>
      <c r="K347" s="164">
        <v>42761</v>
      </c>
      <c r="L347" s="164">
        <v>42613</v>
      </c>
      <c r="M347" s="164">
        <v>45535</v>
      </c>
      <c r="N347" s="164">
        <v>42614</v>
      </c>
      <c r="O347" t="s">
        <v>354</v>
      </c>
      <c r="P347">
        <v>90</v>
      </c>
      <c r="Q347" t="s">
        <v>352</v>
      </c>
      <c r="S347">
        <v>60</v>
      </c>
      <c r="T347">
        <v>813049.91999999993</v>
      </c>
    </row>
    <row r="348" spans="1:20">
      <c r="A348">
        <v>8</v>
      </c>
      <c r="B348" t="s">
        <v>183</v>
      </c>
      <c r="C348">
        <v>72</v>
      </c>
      <c r="D348" t="s">
        <v>62</v>
      </c>
      <c r="E348" t="s">
        <v>310</v>
      </c>
      <c r="F348" t="s">
        <v>227</v>
      </c>
      <c r="G348" t="s">
        <v>311</v>
      </c>
      <c r="H348" t="s">
        <v>65</v>
      </c>
      <c r="I348" t="s">
        <v>192</v>
      </c>
      <c r="K348" s="164">
        <v>42761</v>
      </c>
      <c r="L348" s="164">
        <v>42613</v>
      </c>
      <c r="M348" s="164">
        <v>45535</v>
      </c>
      <c r="N348" s="164">
        <v>42614</v>
      </c>
      <c r="O348" t="s">
        <v>354</v>
      </c>
      <c r="P348">
        <v>90</v>
      </c>
      <c r="Q348" t="s">
        <v>352</v>
      </c>
      <c r="S348">
        <v>60</v>
      </c>
      <c r="T348">
        <v>813049.91999999993</v>
      </c>
    </row>
    <row r="349" spans="1:20">
      <c r="A349">
        <v>8</v>
      </c>
      <c r="B349" t="s">
        <v>183</v>
      </c>
      <c r="C349">
        <v>72</v>
      </c>
      <c r="D349" t="s">
        <v>62</v>
      </c>
      <c r="E349" t="s">
        <v>310</v>
      </c>
      <c r="F349" t="s">
        <v>227</v>
      </c>
      <c r="G349" t="s">
        <v>311</v>
      </c>
      <c r="H349" t="s">
        <v>65</v>
      </c>
      <c r="I349" t="s">
        <v>192</v>
      </c>
      <c r="K349" s="164">
        <v>42761</v>
      </c>
      <c r="L349" s="164">
        <v>42613</v>
      </c>
      <c r="M349" s="164">
        <v>45535</v>
      </c>
      <c r="N349" s="164">
        <v>42614</v>
      </c>
      <c r="O349" t="s">
        <v>354</v>
      </c>
      <c r="P349">
        <v>90</v>
      </c>
      <c r="Q349" t="s">
        <v>352</v>
      </c>
      <c r="S349">
        <v>60</v>
      </c>
      <c r="T349">
        <v>813049.91999999993</v>
      </c>
    </row>
    <row r="350" spans="1:20">
      <c r="A350">
        <v>8</v>
      </c>
      <c r="B350" t="s">
        <v>183</v>
      </c>
      <c r="C350">
        <v>72</v>
      </c>
      <c r="D350" t="s">
        <v>62</v>
      </c>
      <c r="E350" t="s">
        <v>310</v>
      </c>
      <c r="F350" t="s">
        <v>227</v>
      </c>
      <c r="G350" t="s">
        <v>311</v>
      </c>
      <c r="H350" t="s">
        <v>65</v>
      </c>
      <c r="I350" t="s">
        <v>192</v>
      </c>
      <c r="K350" s="164">
        <v>42761</v>
      </c>
      <c r="L350" s="164">
        <v>42613</v>
      </c>
      <c r="M350" s="164">
        <v>45535</v>
      </c>
      <c r="N350" s="164">
        <v>42614</v>
      </c>
      <c r="O350" t="s">
        <v>354</v>
      </c>
      <c r="P350">
        <v>90</v>
      </c>
      <c r="Q350" t="s">
        <v>352</v>
      </c>
      <c r="S350">
        <v>60</v>
      </c>
      <c r="T350">
        <v>813049.91999999993</v>
      </c>
    </row>
    <row r="351" spans="1:20">
      <c r="A351">
        <v>8</v>
      </c>
      <c r="B351" t="s">
        <v>183</v>
      </c>
      <c r="C351">
        <v>72</v>
      </c>
      <c r="D351" t="s">
        <v>62</v>
      </c>
      <c r="E351" t="s">
        <v>310</v>
      </c>
      <c r="F351" t="s">
        <v>227</v>
      </c>
      <c r="G351" t="s">
        <v>311</v>
      </c>
      <c r="H351" t="s">
        <v>65</v>
      </c>
      <c r="I351" t="s">
        <v>192</v>
      </c>
      <c r="K351" s="164">
        <v>42761</v>
      </c>
      <c r="L351" s="164">
        <v>42613</v>
      </c>
      <c r="M351" s="164">
        <v>45535</v>
      </c>
      <c r="N351" s="164">
        <v>42614</v>
      </c>
      <c r="O351" t="s">
        <v>354</v>
      </c>
      <c r="P351">
        <v>90</v>
      </c>
      <c r="Q351" t="s">
        <v>352</v>
      </c>
      <c r="S351">
        <v>60</v>
      </c>
      <c r="T351">
        <v>813049.91999999993</v>
      </c>
    </row>
    <row r="352" spans="1:20">
      <c r="A352">
        <v>8</v>
      </c>
      <c r="B352" t="s">
        <v>183</v>
      </c>
      <c r="C352">
        <v>72</v>
      </c>
      <c r="D352" t="s">
        <v>62</v>
      </c>
      <c r="E352" t="s">
        <v>310</v>
      </c>
      <c r="F352" t="s">
        <v>227</v>
      </c>
      <c r="G352" t="s">
        <v>311</v>
      </c>
      <c r="H352" t="s">
        <v>65</v>
      </c>
      <c r="I352" t="s">
        <v>192</v>
      </c>
      <c r="K352" s="164">
        <v>42761</v>
      </c>
      <c r="L352" s="164">
        <v>42613</v>
      </c>
      <c r="M352" s="164">
        <v>45535</v>
      </c>
      <c r="N352" s="164">
        <v>42614</v>
      </c>
      <c r="O352" t="s">
        <v>354</v>
      </c>
      <c r="P352">
        <v>90</v>
      </c>
      <c r="Q352" t="s">
        <v>352</v>
      </c>
      <c r="S352">
        <v>60</v>
      </c>
      <c r="T352">
        <v>813049.91999999993</v>
      </c>
    </row>
    <row r="353" spans="1:20">
      <c r="A353">
        <v>8</v>
      </c>
      <c r="B353" t="s">
        <v>183</v>
      </c>
      <c r="C353">
        <v>150</v>
      </c>
      <c r="D353" t="s">
        <v>62</v>
      </c>
      <c r="E353" t="s">
        <v>312</v>
      </c>
      <c r="F353" t="s">
        <v>313</v>
      </c>
      <c r="G353">
        <v>63</v>
      </c>
      <c r="H353" t="s">
        <v>65</v>
      </c>
      <c r="I353" t="s">
        <v>117</v>
      </c>
      <c r="K353" s="164">
        <v>42956</v>
      </c>
      <c r="L353" s="164">
        <v>42613</v>
      </c>
      <c r="M353" s="164">
        <v>45535</v>
      </c>
      <c r="N353" s="164">
        <v>42614</v>
      </c>
      <c r="O353" t="s">
        <v>354</v>
      </c>
      <c r="P353">
        <v>84</v>
      </c>
      <c r="Q353" t="s">
        <v>352</v>
      </c>
      <c r="S353">
        <v>60</v>
      </c>
      <c r="T353">
        <v>65625</v>
      </c>
    </row>
    <row r="354" spans="1:20">
      <c r="A354">
        <v>8</v>
      </c>
      <c r="B354" t="s">
        <v>183</v>
      </c>
      <c r="C354">
        <v>173</v>
      </c>
      <c r="D354" t="s">
        <v>62</v>
      </c>
      <c r="E354" t="s">
        <v>221</v>
      </c>
      <c r="F354" t="s">
        <v>314</v>
      </c>
      <c r="G354">
        <v>1159715</v>
      </c>
      <c r="H354" t="s">
        <v>65</v>
      </c>
      <c r="I354" t="s">
        <v>189</v>
      </c>
      <c r="K354" s="164">
        <v>43550</v>
      </c>
      <c r="L354" s="164">
        <v>42613</v>
      </c>
      <c r="M354" s="164">
        <v>45535</v>
      </c>
      <c r="N354" s="164">
        <v>42614</v>
      </c>
      <c r="O354" t="s">
        <v>354</v>
      </c>
      <c r="P354">
        <v>65</v>
      </c>
      <c r="Q354" t="s">
        <v>352</v>
      </c>
      <c r="S354">
        <v>36</v>
      </c>
      <c r="T354">
        <v>234125</v>
      </c>
    </row>
    <row r="355" spans="1:20">
      <c r="A355">
        <v>8</v>
      </c>
      <c r="B355" t="s">
        <v>183</v>
      </c>
      <c r="C355">
        <v>174</v>
      </c>
      <c r="D355" t="s">
        <v>62</v>
      </c>
      <c r="E355" t="s">
        <v>315</v>
      </c>
      <c r="F355" t="s">
        <v>316</v>
      </c>
      <c r="G355" t="s">
        <v>317</v>
      </c>
      <c r="H355" t="s">
        <v>65</v>
      </c>
      <c r="K355" s="164">
        <v>43760</v>
      </c>
      <c r="L355" s="164">
        <v>42613</v>
      </c>
      <c r="M355" s="164">
        <v>45535</v>
      </c>
      <c r="N355" s="164">
        <v>42614</v>
      </c>
      <c r="O355" t="s">
        <v>354</v>
      </c>
      <c r="P355">
        <v>58</v>
      </c>
      <c r="Q355" t="s">
        <v>352</v>
      </c>
      <c r="S355">
        <v>36</v>
      </c>
      <c r="T355">
        <v>390985</v>
      </c>
    </row>
    <row r="356" spans="1:20">
      <c r="A356">
        <v>8</v>
      </c>
      <c r="B356" t="s">
        <v>183</v>
      </c>
      <c r="C356">
        <v>175</v>
      </c>
      <c r="D356" t="s">
        <v>62</v>
      </c>
      <c r="E356" t="s">
        <v>318</v>
      </c>
      <c r="F356" t="s">
        <v>319</v>
      </c>
      <c r="G356">
        <v>1257233</v>
      </c>
      <c r="H356" t="s">
        <v>320</v>
      </c>
      <c r="K356" s="164">
        <v>43747</v>
      </c>
      <c r="L356" s="164">
        <v>42613</v>
      </c>
      <c r="M356" s="164">
        <v>45535</v>
      </c>
      <c r="N356" s="164">
        <v>42614</v>
      </c>
      <c r="O356" t="s">
        <v>354</v>
      </c>
      <c r="P356">
        <v>58</v>
      </c>
      <c r="Q356" t="s">
        <v>352</v>
      </c>
      <c r="S356">
        <v>36</v>
      </c>
      <c r="T356">
        <v>573630</v>
      </c>
    </row>
    <row r="357" spans="1:20">
      <c r="A357">
        <v>8</v>
      </c>
      <c r="B357" t="s">
        <v>183</v>
      </c>
      <c r="C357">
        <v>176</v>
      </c>
      <c r="D357" t="s">
        <v>62</v>
      </c>
      <c r="E357" t="s">
        <v>321</v>
      </c>
      <c r="F357" t="s">
        <v>319</v>
      </c>
      <c r="G357">
        <v>1262566</v>
      </c>
      <c r="H357" t="s">
        <v>320</v>
      </c>
      <c r="K357" s="164">
        <v>43768</v>
      </c>
      <c r="L357" s="164">
        <v>42613</v>
      </c>
      <c r="M357" s="164">
        <v>45535</v>
      </c>
      <c r="N357" s="164">
        <v>42614</v>
      </c>
      <c r="O357" t="s">
        <v>354</v>
      </c>
      <c r="P357">
        <v>58</v>
      </c>
      <c r="Q357" t="s">
        <v>352</v>
      </c>
      <c r="S357">
        <v>36</v>
      </c>
      <c r="T357">
        <v>69382</v>
      </c>
    </row>
    <row r="358" spans="1:20">
      <c r="A358">
        <v>8</v>
      </c>
      <c r="B358" t="s">
        <v>183</v>
      </c>
      <c r="C358">
        <v>177</v>
      </c>
      <c r="D358" t="s">
        <v>62</v>
      </c>
      <c r="E358" t="s">
        <v>322</v>
      </c>
      <c r="F358" t="s">
        <v>323</v>
      </c>
      <c r="G358">
        <v>11006</v>
      </c>
      <c r="H358" t="s">
        <v>324</v>
      </c>
      <c r="K358" s="164">
        <v>43761</v>
      </c>
      <c r="L358" s="164">
        <v>42613</v>
      </c>
      <c r="M358" s="164">
        <v>45535</v>
      </c>
      <c r="N358" s="164">
        <v>42614</v>
      </c>
      <c r="O358" t="s">
        <v>354</v>
      </c>
      <c r="P358">
        <v>58</v>
      </c>
      <c r="Q358" t="s">
        <v>352</v>
      </c>
      <c r="S358">
        <v>36</v>
      </c>
      <c r="T358">
        <v>3630</v>
      </c>
    </row>
    <row r="359" spans="1:20">
      <c r="A359">
        <v>8</v>
      </c>
      <c r="B359" t="s">
        <v>183</v>
      </c>
      <c r="C359">
        <v>177</v>
      </c>
      <c r="D359" t="s">
        <v>62</v>
      </c>
      <c r="E359" t="s">
        <v>325</v>
      </c>
      <c r="F359" t="s">
        <v>323</v>
      </c>
      <c r="G359">
        <v>11006</v>
      </c>
      <c r="H359" t="s">
        <v>324</v>
      </c>
      <c r="K359" s="164">
        <v>43761</v>
      </c>
      <c r="L359" s="164">
        <v>42613</v>
      </c>
      <c r="M359" s="164">
        <v>45535</v>
      </c>
      <c r="N359" s="164">
        <v>42614</v>
      </c>
      <c r="O359" t="s">
        <v>354</v>
      </c>
      <c r="P359">
        <v>58</v>
      </c>
      <c r="Q359" t="s">
        <v>352</v>
      </c>
      <c r="S359">
        <v>36</v>
      </c>
      <c r="T359">
        <v>5083</v>
      </c>
    </row>
    <row r="360" spans="1:20">
      <c r="A360">
        <v>8</v>
      </c>
      <c r="B360" t="s">
        <v>183</v>
      </c>
      <c r="C360">
        <v>178</v>
      </c>
      <c r="D360" t="s">
        <v>62</v>
      </c>
      <c r="E360" t="s">
        <v>326</v>
      </c>
      <c r="F360" t="s">
        <v>327</v>
      </c>
      <c r="G360">
        <v>121</v>
      </c>
      <c r="H360" t="s">
        <v>320</v>
      </c>
      <c r="I360" t="s">
        <v>66</v>
      </c>
      <c r="K360" s="164">
        <v>43592</v>
      </c>
      <c r="L360" s="164">
        <v>42613</v>
      </c>
      <c r="M360" s="164">
        <v>45535</v>
      </c>
      <c r="N360" s="164">
        <v>42614</v>
      </c>
      <c r="O360" t="s">
        <v>354</v>
      </c>
      <c r="P360">
        <v>63</v>
      </c>
      <c r="Q360" t="s">
        <v>352</v>
      </c>
      <c r="S360">
        <v>36</v>
      </c>
      <c r="T360">
        <v>78250</v>
      </c>
    </row>
    <row r="361" spans="1:20">
      <c r="A361">
        <v>8</v>
      </c>
      <c r="B361" t="s">
        <v>183</v>
      </c>
      <c r="C361">
        <v>179</v>
      </c>
      <c r="D361" t="s">
        <v>328</v>
      </c>
      <c r="E361" t="s">
        <v>328</v>
      </c>
      <c r="F361" t="s">
        <v>329</v>
      </c>
      <c r="H361" t="s">
        <v>320</v>
      </c>
      <c r="K361" s="164">
        <v>43636</v>
      </c>
      <c r="L361" s="164">
        <v>42613</v>
      </c>
      <c r="M361" s="164">
        <v>45535</v>
      </c>
      <c r="N361" s="164">
        <v>42614</v>
      </c>
      <c r="O361" t="s">
        <v>354</v>
      </c>
      <c r="P361">
        <v>63</v>
      </c>
      <c r="Q361" t="s">
        <v>352</v>
      </c>
      <c r="S361">
        <v>36</v>
      </c>
      <c r="T361">
        <v>693990</v>
      </c>
    </row>
    <row r="362" spans="1:20">
      <c r="A362">
        <v>8</v>
      </c>
      <c r="B362" t="s">
        <v>330</v>
      </c>
      <c r="C362">
        <v>180</v>
      </c>
      <c r="D362" t="s">
        <v>62</v>
      </c>
      <c r="E362" t="s">
        <v>331</v>
      </c>
      <c r="F362" t="s">
        <v>332</v>
      </c>
      <c r="G362">
        <v>1989358</v>
      </c>
      <c r="K362" s="164">
        <v>44021</v>
      </c>
      <c r="L362" s="164">
        <v>42613</v>
      </c>
      <c r="M362" s="164">
        <v>45535</v>
      </c>
      <c r="N362" s="164">
        <v>42614</v>
      </c>
      <c r="O362" t="s">
        <v>354</v>
      </c>
      <c r="Q362" t="s">
        <v>352</v>
      </c>
      <c r="S362">
        <v>36</v>
      </c>
      <c r="T362">
        <v>109000</v>
      </c>
    </row>
    <row r="363" spans="1:20">
      <c r="A363">
        <v>8</v>
      </c>
      <c r="B363" t="s">
        <v>333</v>
      </c>
      <c r="C363">
        <v>182</v>
      </c>
      <c r="D363" t="s">
        <v>62</v>
      </c>
      <c r="E363" t="s">
        <v>334</v>
      </c>
      <c r="F363" t="s">
        <v>335</v>
      </c>
      <c r="G363">
        <v>58652</v>
      </c>
      <c r="K363" s="164">
        <v>44047</v>
      </c>
      <c r="L363" s="164">
        <v>42613</v>
      </c>
      <c r="M363" s="164">
        <v>45535</v>
      </c>
      <c r="N363" s="164">
        <v>42614</v>
      </c>
      <c r="O363" t="s">
        <v>354</v>
      </c>
      <c r="Q363" t="s">
        <v>352</v>
      </c>
      <c r="S363">
        <v>36</v>
      </c>
      <c r="T363">
        <v>69000</v>
      </c>
    </row>
    <row r="364" spans="1:20">
      <c r="A364">
        <v>8</v>
      </c>
      <c r="B364" t="s">
        <v>336</v>
      </c>
      <c r="C364">
        <v>183</v>
      </c>
      <c r="D364" t="s">
        <v>62</v>
      </c>
      <c r="E364" t="s">
        <v>337</v>
      </c>
      <c r="F364" t="s">
        <v>332</v>
      </c>
      <c r="G364">
        <v>1988560</v>
      </c>
      <c r="K364" s="164">
        <v>44019</v>
      </c>
      <c r="L364" s="164">
        <v>42613</v>
      </c>
      <c r="M364" s="164">
        <v>45535</v>
      </c>
      <c r="N364" s="164">
        <v>42614</v>
      </c>
      <c r="O364" t="s">
        <v>354</v>
      </c>
      <c r="Q364" t="s">
        <v>352</v>
      </c>
      <c r="S364">
        <v>36</v>
      </c>
      <c r="T364">
        <v>212086</v>
      </c>
    </row>
    <row r="365" spans="1:20">
      <c r="A365">
        <v>8</v>
      </c>
      <c r="B365" t="s">
        <v>338</v>
      </c>
      <c r="C365">
        <v>184</v>
      </c>
      <c r="D365" t="s">
        <v>62</v>
      </c>
      <c r="E365" t="s">
        <v>339</v>
      </c>
      <c r="F365" t="s">
        <v>340</v>
      </c>
      <c r="G365" t="s">
        <v>341</v>
      </c>
      <c r="K365" s="164">
        <v>44123</v>
      </c>
      <c r="L365" s="164">
        <v>42613</v>
      </c>
      <c r="M365" s="164">
        <v>45535</v>
      </c>
      <c r="N365" s="164">
        <v>42614</v>
      </c>
      <c r="O365" t="s">
        <v>354</v>
      </c>
      <c r="Q365" t="s">
        <v>352</v>
      </c>
      <c r="S365">
        <v>36</v>
      </c>
      <c r="T365">
        <v>111600</v>
      </c>
    </row>
    <row r="366" spans="1:20">
      <c r="A366">
        <v>8</v>
      </c>
      <c r="B366" t="s">
        <v>342</v>
      </c>
      <c r="C366">
        <v>185</v>
      </c>
      <c r="D366" t="s">
        <v>62</v>
      </c>
      <c r="E366" t="s">
        <v>343</v>
      </c>
      <c r="F366" t="s">
        <v>344</v>
      </c>
      <c r="G366">
        <v>9280599</v>
      </c>
      <c r="K366" s="164">
        <v>43928</v>
      </c>
      <c r="L366" s="164">
        <v>42613</v>
      </c>
      <c r="M366" s="164">
        <v>45535</v>
      </c>
      <c r="N366" s="164">
        <v>42614</v>
      </c>
      <c r="O366" t="s">
        <v>354</v>
      </c>
      <c r="Q366" t="s">
        <v>352</v>
      </c>
      <c r="S366">
        <v>36</v>
      </c>
      <c r="T366">
        <v>6612</v>
      </c>
    </row>
    <row r="367" spans="1:20">
      <c r="A367">
        <v>8</v>
      </c>
      <c r="B367" t="s">
        <v>345</v>
      </c>
      <c r="D367" t="s">
        <v>62</v>
      </c>
      <c r="E367" t="s">
        <v>346</v>
      </c>
      <c r="F367" t="s">
        <v>347</v>
      </c>
      <c r="G367">
        <v>103</v>
      </c>
      <c r="H367" t="s">
        <v>320</v>
      </c>
      <c r="K367" s="164">
        <v>43893</v>
      </c>
      <c r="L367" s="164">
        <v>42613</v>
      </c>
      <c r="M367" s="164">
        <v>45535</v>
      </c>
      <c r="N367" s="164">
        <v>42614</v>
      </c>
      <c r="O367" t="s">
        <v>354</v>
      </c>
      <c r="Q367" t="s">
        <v>352</v>
      </c>
      <c r="S367">
        <v>60</v>
      </c>
      <c r="T367">
        <v>1683600</v>
      </c>
    </row>
    <row r="368" spans="1:20">
      <c r="A368">
        <v>8</v>
      </c>
      <c r="B368" t="s">
        <v>345</v>
      </c>
      <c r="D368" t="s">
        <v>62</v>
      </c>
      <c r="E368" t="s">
        <v>348</v>
      </c>
      <c r="F368" t="s">
        <v>182</v>
      </c>
      <c r="G368">
        <v>229</v>
      </c>
      <c r="H368" t="s">
        <v>320</v>
      </c>
      <c r="K368" s="164">
        <v>44090</v>
      </c>
      <c r="L368" s="164">
        <v>42613</v>
      </c>
      <c r="M368" s="164">
        <v>45535</v>
      </c>
      <c r="N368" s="164">
        <v>42614</v>
      </c>
      <c r="O368" t="s">
        <v>354</v>
      </c>
      <c r="Q368" t="s">
        <v>352</v>
      </c>
      <c r="S368">
        <v>36</v>
      </c>
      <c r="T368">
        <v>415500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Curico 08-21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agalaz</dc:creator>
  <cp:lastModifiedBy>agalaz</cp:lastModifiedBy>
  <dcterms:created xsi:type="dcterms:W3CDTF">2021-10-10T23:11:08Z</dcterms:created>
  <dcterms:modified xsi:type="dcterms:W3CDTF">2021-10-11T00:38:04Z</dcterms:modified>
</cp:coreProperties>
</file>